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1145" windowHeight="8880" activeTab="1"/>
  </bookViews>
  <sheets>
    <sheet name="PRIORITAS" sheetId="1" state="hidden" r:id="rId1"/>
    <sheet name="STATISTIK" sheetId="3" r:id="rId2"/>
  </sheets>
  <definedNames>
    <definedName name="_xlnm._FilterDatabase" localSheetId="0" hidden="1">PRIORITAS!$A$1:$T$1131</definedName>
    <definedName name="_xlnm._FilterDatabase" localSheetId="1" hidden="1">STATISTIK!$A$1:$E$4633</definedName>
    <definedName name="Z_94A7F9B8_8DEB_4B9A_ACF7_E67971C88D8C_.wvu.FilterData" localSheetId="1" hidden="1">STATISTIK!$A$1:$E$4633</definedName>
    <definedName name="Z_65F469DC_4441_4EC6_8EE2_808591DBC155_.wvu.FilterData" localSheetId="1" hidden="1">STATISTIK!$A$1:$E$4633</definedName>
    <definedName name="Z_4C420B22_C8A8_484F_9A6A_0F937DF9B229_.wvu.FilterData" localSheetId="1" hidden="1">STATISTIK!$A$1:$E$4633</definedName>
  </definedNames>
  <calcPr calcId="191029"/>
  <customWorkbookViews>
    <customWorkbookView name="maul" guid="{65F469DC-4441-4EC6-8EE2-808591DBC155}" maximized="1" windowWidth="0" windowHeight="0" activeSheetId="0"/>
    <customWorkbookView name="mauliaa" guid="{4C420B22-C8A8-484F-9A6A-0F937DF9B229}" maximized="1" windowWidth="0" windowHeight="0" activeSheetId="0"/>
    <customWorkbookView name="maulia" guid="{94A7F9B8-8DEB-4B9A-ACF7-E67971C88D8C}"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F31" authorId="0">
      <text>
        <r>
          <rPr>
            <sz val="10"/>
            <rFont val="SimSun"/>
            <charset val="134"/>
          </rPr>
          <t>======
ID#AAABsaZejAE
    (2025-10-13 07:21:39)
Persentase Jumlah Warga Negara usia 7-18 tahun yang berpartisipasi dalam pendidikan kesetaraan</t>
        </r>
      </text>
    </comment>
    <comment ref="F32" authorId="0">
      <text>
        <r>
          <rPr>
            <sz val="10"/>
            <rFont val="SimSun"/>
            <charset val="134"/>
          </rPr>
          <t>======
ID#AAABsaRm70g
    (2025-10-13 07:21:39)
Jumlah Warga Negara usia 7-18 tahun yang berpartisipasi dalam pendidikan kesetaraan</t>
        </r>
      </text>
    </comment>
    <comment ref="F688" authorId="0">
      <text>
        <r>
          <rPr>
            <sz val="10"/>
            <rFont val="SimSun"/>
            <charset val="134"/>
          </rPr>
          <t>======
ID#AAABsaRm708
    (2025-10-13 07:21:39)
Jumlah perolehan medali dari cabor yang diikuti dibagi jumlah target medali dari cabor yang diikuti</t>
        </r>
      </text>
    </comment>
    <comment ref="F690" authorId="0">
      <text>
        <r>
          <rPr>
            <sz val="10"/>
            <rFont val="SimSun"/>
            <charset val="134"/>
          </rPr>
          <t>======
ID#AAABsaZejAY
    (2025-10-13 07:21:39)
Jumlah perolehan medali dari cabor yang diikuti dibagi jumlah target medali dari cabor yang diikuti</t>
        </r>
      </text>
    </comment>
  </commentList>
</comments>
</file>

<file path=xl/comments2.xml><?xml version="1.0" encoding="utf-8"?>
<comments xmlns="http://schemas.openxmlformats.org/spreadsheetml/2006/main">
  <authors>
    <author/>
  </authors>
  <commentList>
    <comment ref="A119" authorId="0">
      <text>
        <r>
          <rPr>
            <sz val="10"/>
            <rFont val="SimSun"/>
            <charset val="134"/>
          </rPr>
          <t>======
ID#AAABsaRm70A
    (2025-10-13 07:21:39)
Pemanfaatan buku pelajaran oleh siswa SD</t>
        </r>
      </text>
    </comment>
    <comment ref="A120" authorId="0">
      <text>
        <r>
          <rPr>
            <sz val="10"/>
            <rFont val="SimSun"/>
            <charset val="134"/>
          </rPr>
          <t>======
ID#AAABsaZejA0
    (2025-10-13 07:21:39)
Pemanfaatan buku pelajaran oleh siswa SMP</t>
        </r>
      </text>
    </comment>
    <comment ref="A160" authorId="0">
      <text>
        <r>
          <rPr>
            <sz val="10"/>
            <rFont val="SimSun"/>
            <charset val="134"/>
          </rPr>
          <t>======
ID#AAABsaRm70k
    (2025-10-13 07:21:39)
Persentase Jumlah Warga Negara usia 7-18 tahun yang berpartisipasi dalam pendidikan kesetaraan</t>
        </r>
      </text>
    </comment>
    <comment ref="A161" authorId="0">
      <text>
        <r>
          <rPr>
            <sz val="10"/>
            <rFont val="SimSun"/>
            <charset val="134"/>
          </rPr>
          <t>======
ID#AAABsaRm70E
    (2025-10-13 07:21:39)
Jumlah Warga Negara usia 7-18 tahun yang berpartisipasi dalam pendidikan kesetaraan</t>
        </r>
      </text>
    </comment>
    <comment ref="A885" authorId="0">
      <text>
        <r>
          <rPr>
            <sz val="10"/>
            <rFont val="SimSun"/>
            <charset val="134"/>
          </rPr>
          <t>======
ID#AAABsaRm71A
    (2025-10-13 07:21:39)
apakah bisa dihapus/diganti nama bencananya?
	-anjar widyaningsih</t>
        </r>
      </text>
    </comment>
    <comment ref="A891" authorId="0">
      <text>
        <r>
          <rPr>
            <sz val="10"/>
            <rFont val="SimSun"/>
            <charset val="134"/>
          </rPr>
          <t>======
ID#AAABsaZejAs
    (2025-10-13 07:21:39)
apakah bisa dihapus/diganti nama/jenis bencananya??
	-anjar widyaningsih</t>
        </r>
      </text>
    </comment>
    <comment ref="A902" authorId="0">
      <text>
        <r>
          <rPr>
            <sz val="10"/>
            <rFont val="SimSun"/>
            <charset val="134"/>
          </rPr>
          <t>======
ID#AAABsaRm70Y
    (2025-10-13 07:21:39)
apakah bisa diganti nama bencananya menjadi cuaca ekstrim?
	-anjar widyaningsih</t>
        </r>
      </text>
    </comment>
    <comment ref="A2488" authorId="0">
      <text>
        <r>
          <rPr>
            <sz val="10"/>
            <rFont val="SimSun"/>
            <charset val="134"/>
          </rPr>
          <t>======
ID#AAABsaRm70I
    (2025-10-13 07:21:39)
Jumlah perolehan medali dari cabor yang diikuti dibagi jumlah target medali dari cabor yang diikuti</t>
        </r>
      </text>
    </comment>
    <comment ref="A2490" authorId="0">
      <text>
        <r>
          <rPr>
            <sz val="10"/>
            <rFont val="SimSun"/>
            <charset val="134"/>
          </rPr>
          <t>======
ID#AAABsaRm70o
    (2025-10-13 07:21:39)
Jumlah perolehan medali dari cabor yang diikuti dibagi jumlah target medali dari cabor yang diikuti</t>
        </r>
      </text>
    </comment>
  </commentList>
</comments>
</file>

<file path=xl/sharedStrings.xml><?xml version="1.0" encoding="utf-8"?>
<sst xmlns="http://schemas.openxmlformats.org/spreadsheetml/2006/main" count="26752" uniqueCount="9810">
  <si>
    <t>No</t>
  </si>
  <si>
    <t>Kode</t>
  </si>
  <si>
    <t>Sumber Referensi</t>
  </si>
  <si>
    <t>Kode Indikator</t>
  </si>
  <si>
    <t>Nama Indikator</t>
  </si>
  <si>
    <t>Nama Data</t>
  </si>
  <si>
    <t>Jenis Data</t>
  </si>
  <si>
    <t>Produsen Data</t>
  </si>
  <si>
    <t>Klasifikasi Data Sesuai Resiko</t>
  </si>
  <si>
    <t>Definisi</t>
  </si>
  <si>
    <t>Satuan</t>
  </si>
  <si>
    <t>Klasifikasi Penyajian</t>
  </si>
  <si>
    <t>Jadwal Pemutakhiran</t>
  </si>
  <si>
    <t>Kategori RAD</t>
  </si>
  <si>
    <t>Kode Standar Data</t>
  </si>
  <si>
    <t>Kode Metadata</t>
  </si>
  <si>
    <t>Link Portal Daerah</t>
  </si>
  <si>
    <t>Link Portal SDI</t>
  </si>
  <si>
    <t>Kode Data Prioritas</t>
  </si>
  <si>
    <t>Data</t>
  </si>
  <si>
    <t>Bidang Urusan</t>
  </si>
  <si>
    <t>(1)</t>
  </si>
  <si>
    <t>(2)</t>
  </si>
  <si>
    <t>(3)</t>
  </si>
  <si>
    <t>(4)</t>
  </si>
  <si>
    <t>(5)</t>
  </si>
  <si>
    <t>(6)</t>
  </si>
  <si>
    <t>(7)</t>
  </si>
  <si>
    <t>(8)</t>
  </si>
  <si>
    <t>(9)</t>
  </si>
  <si>
    <t>(10)</t>
  </si>
  <si>
    <t>(11)</t>
  </si>
  <si>
    <t>(12)</t>
  </si>
  <si>
    <t>(13)</t>
  </si>
  <si>
    <t>(14)</t>
  </si>
  <si>
    <t>(15)</t>
  </si>
  <si>
    <t>(16)</t>
  </si>
  <si>
    <t>(17)</t>
  </si>
  <si>
    <t>(18)</t>
  </si>
  <si>
    <t>1.01</t>
  </si>
  <si>
    <t>PENDIDIKAN</t>
  </si>
  <si>
    <t>1.01.003.002</t>
  </si>
  <si>
    <t>Angka Partisipasi Kasar (APK) Jenjang SD</t>
  </si>
  <si>
    <t>Statistik</t>
  </si>
  <si>
    <t>Dinas Pendidikan, Pemuda, dan Olahraga Kota Yogyakarta</t>
  </si>
  <si>
    <t>Terbatas</t>
  </si>
  <si>
    <t>%</t>
  </si>
  <si>
    <t>Tahunan</t>
  </si>
  <si>
    <t>1.01.003.003</t>
  </si>
  <si>
    <t>Angka Partisipasi Kasar (APK) Jenjang SMP</t>
  </si>
  <si>
    <t>1.01.004.001</t>
  </si>
  <si>
    <t>Angka Partisipasi Murni (APM) Jenjang SD</t>
  </si>
  <si>
    <t>1.01.004.002</t>
  </si>
  <si>
    <t>Angka Partisipasi Murni (APM) Jenjang SMP</t>
  </si>
  <si>
    <t>1.01.008.005</t>
  </si>
  <si>
    <t>Persentase Sekolah Dasar yang Terakreditasi</t>
  </si>
  <si>
    <t>1.01.008.006</t>
  </si>
  <si>
    <t>Persentase Sekolah Menengah Pertama yang Terakreditasi</t>
  </si>
  <si>
    <t>1.01.011.004</t>
  </si>
  <si>
    <t>Persentase guru sesuai kualifikasi</t>
  </si>
  <si>
    <t>1.01.011.004.01</t>
  </si>
  <si>
    <t>Jumlah guru yang sesuai kualifikasi</t>
  </si>
  <si>
    <t>Orang</t>
  </si>
  <si>
    <t>1.01.021.002</t>
  </si>
  <si>
    <t>Hasil Penilaian Mandiri Reformasi Birokrasi oleh Inspektorat</t>
  </si>
  <si>
    <t>Nilai</t>
  </si>
  <si>
    <t>1.01.021.003</t>
  </si>
  <si>
    <t>Hasil penilaian SAKIP oleh Inspektorat untuk Dinas Pendidikan Pemuda dan Olahraga</t>
  </si>
  <si>
    <t>1.01.021.001</t>
  </si>
  <si>
    <t>Rata-rata kemampuan literasi siswa berdasarkan hasil Asesmen Nasional SD</t>
  </si>
  <si>
    <t>Rata-rata kemampuan numerasi siswa berdasarkan hasil Asesmen Nasional SD</t>
  </si>
  <si>
    <t>Rata-rata kemampuan literasi siswa berdasarkan hasil Asesmen Nasional SMP</t>
  </si>
  <si>
    <t>1.01.021.004</t>
  </si>
  <si>
    <t>Rata-rata kemampuan numerasi siswa berdasarkan hasil Asesmen Nasional SMP</t>
  </si>
  <si>
    <t>1.01.022.001</t>
  </si>
  <si>
    <t>Persentase Jumlah Warga Negara usia 5-6 tahun yang berpartisipasi dalam pendidikan PAUD</t>
  </si>
  <si>
    <t>1.01.022.001.01</t>
  </si>
  <si>
    <t>Jumlah anak usia 5-6 tahun yang sudah tamat atau sedang belajar di satuan PAUD</t>
  </si>
  <si>
    <t>Jiwa</t>
  </si>
  <si>
    <t>1.01.022.002</t>
  </si>
  <si>
    <t>Proporsi Jumlah Satuan PAUD yang Mendapatkan Minimal Akreditasi B</t>
  </si>
  <si>
    <t>1.01.022.002.01</t>
  </si>
  <si>
    <t>Jumlah Satuan PAUD yang Mendapatkan Minimal Akreditasi B</t>
  </si>
  <si>
    <t>Sekolah</t>
  </si>
  <si>
    <t>1.01.022.002.02</t>
  </si>
  <si>
    <t xml:space="preserve">Jumlah Satuan PAUD </t>
  </si>
  <si>
    <t>1.01.022.003</t>
  </si>
  <si>
    <t>Persentase jumlah penduduk usia 7-12 tahun yang berpartisipasi dalam pendidikan dasar</t>
  </si>
  <si>
    <t>1.01.022.003.01</t>
  </si>
  <si>
    <t xml:space="preserve">Jumlah siswa SD usia 7-12 tahun </t>
  </si>
  <si>
    <t>1.01.022.003.02</t>
  </si>
  <si>
    <t>Jumlah penduduk usia 7-12 tahun yang berpartisipasi dalam pendidikan dasar</t>
  </si>
  <si>
    <t>1.01.022.004</t>
  </si>
  <si>
    <t>Persentase jumlah penduduk usia 13-15 tahun yang berpartisipasi dalam pendidikan dasar</t>
  </si>
  <si>
    <t>1.01.022.004.01</t>
  </si>
  <si>
    <t>Jumlah siswa SMP usia 13-15 tahun</t>
  </si>
  <si>
    <t>1.01.022.004.02</t>
  </si>
  <si>
    <t>Jumlah penduduk usia 13-15 tahun yang berpartisipasi dalam pendidikan dasar</t>
  </si>
  <si>
    <t>1.01.022.005</t>
  </si>
  <si>
    <t>Persentase Jumlah penduduk usia 7-15 tahun yang berpartisipasi dalam pendidikan dasar</t>
  </si>
  <si>
    <t>1.01.022.005.01</t>
  </si>
  <si>
    <t>Jumlah penduduk usia 7-15 tahun yang berpartisipasi dalam pendidikan dasar</t>
  </si>
  <si>
    <t>1.01.022.006</t>
  </si>
  <si>
    <t>Persentase Jumlah Warga Negara usia 7-18 tahun yang belum menyelesaikan pendidikan dasar dan atau menengah yang berpartisipasi dalam pendidikan kesetaraan</t>
  </si>
  <si>
    <t>1.01.022.006.01</t>
  </si>
  <si>
    <t>Jumlah warga negara usia 7-18 tahun yang belum menyelesaikan pendidikan dasar dan atau menengah yang berpartisipasi dalam pendidikan kesetaraan</t>
  </si>
  <si>
    <t>1.01.022.007</t>
  </si>
  <si>
    <t>Persentase Kelulusan warga belajar</t>
  </si>
  <si>
    <t>1.01.022.007.01</t>
  </si>
  <si>
    <t>Jumlah warga belajar yang lulus dari PKBM dan SKB</t>
  </si>
  <si>
    <t>1.01.022.007.02</t>
  </si>
  <si>
    <t>jumlah warga belajar PKBM dan SKB di akhir jenjang</t>
  </si>
  <si>
    <t>1.02</t>
  </si>
  <si>
    <t>KESEHATAN</t>
  </si>
  <si>
    <t>1.02.001.008</t>
  </si>
  <si>
    <t>Persentase Rumah Sakit dan Fasilitas Pelayanan Kesehatan Sesuai Standar</t>
  </si>
  <si>
    <t>Dinas Kesehatan Kota Yogyakarta</t>
  </si>
  <si>
    <t>1.02.001.008.01</t>
  </si>
  <si>
    <t>Jumlah Rumah Sakit, Puskesmas, dan Klinik Pratama yang memenuhi  persyaratan standar usaha di Kota Yogyakarta</t>
  </si>
  <si>
    <t>Unit</t>
  </si>
  <si>
    <t>1.02.001.008.02</t>
  </si>
  <si>
    <t>Jumlah Rumah Sakit, Puskesmas, dan Klinik Pratama di Kota Yogyakarta</t>
  </si>
  <si>
    <t>1.02.001.009</t>
  </si>
  <si>
    <t>Persentase Rumah Sakit dan Puskesmas yang Terakreditasi</t>
  </si>
  <si>
    <t>1.02.001.009.01</t>
  </si>
  <si>
    <t xml:space="preserve">Jumlah Puskesmas yang sudah dilakukan survei re-akreditasi
</t>
  </si>
  <si>
    <t>Puskesmas</t>
  </si>
  <si>
    <t>1.02.001.009.02</t>
  </si>
  <si>
    <t xml:space="preserve">Jumlah Rumah Sakit terakreditasi Paripurna dan Utama </t>
  </si>
  <si>
    <t>Rumah Sakit</t>
  </si>
  <si>
    <t>1.02.001.010</t>
  </si>
  <si>
    <t>Persentase Sarana, Prasarana dan Peralatan Kesehatan penunjang medis dan non medis yang terpelihara dan dapat dioperasionalkan secara optimal</t>
  </si>
  <si>
    <t>1.02.001.010.01</t>
  </si>
  <si>
    <t>Jumlah Sarana, prasarana dan peralatan kesehatan yang terpelihara dan dapat dioperasionalkan secara optimal</t>
  </si>
  <si>
    <t>1.02.001.010.02</t>
  </si>
  <si>
    <t>Jumlah Sarana, prasarana dan peralatan kesehatan yang dikelola</t>
  </si>
  <si>
    <t>1.02.001.019</t>
  </si>
  <si>
    <t>Skor Akreditasi RS</t>
  </si>
  <si>
    <t>1.02.001.020</t>
  </si>
  <si>
    <t>1.02.001.021</t>
  </si>
  <si>
    <t>Indeks keluarga sehat di wilayah kerja Puskesmas</t>
  </si>
  <si>
    <t>Indeks</t>
  </si>
  <si>
    <t>1.02.001.021.01</t>
  </si>
  <si>
    <t>Jumlah keluarga sehat di wilayah tertentu pada kurun waktu tertentu</t>
  </si>
  <si>
    <t>Keluarga</t>
  </si>
  <si>
    <t>1.02.001.021.02</t>
  </si>
  <si>
    <t>Jumlah pendataan seluruh keluarga di wilayah tertentu pada kurun waktu tertentu</t>
  </si>
  <si>
    <t>1.02.001.022</t>
  </si>
  <si>
    <t>Indeks Kepuasan Masyarakat terhadap Rumah Sakit Pratama</t>
  </si>
  <si>
    <t>1.02.001.023</t>
  </si>
  <si>
    <t>Indeks Kepuasan Masyarakat terhadap UPT Puskesmas</t>
  </si>
  <si>
    <t>1.02.001.024</t>
  </si>
  <si>
    <t>Nilai SPA (Sarana, Prasarana dan Alat Kesehatan) pada ASPAK di Laboratorium Kesehatan</t>
  </si>
  <si>
    <t>1.02.001.025</t>
  </si>
  <si>
    <t>Nilai SPA (Sarana, Prasarana dan Alat Kesehatan) pada ASPAK di Puskesmas</t>
  </si>
  <si>
    <t>1.02.002.008</t>
  </si>
  <si>
    <t>Persentase Usaha Apotek, Toko Obat, Toko Alat Kesehatan, dan Optikal, Usaha Mikro Obat Tradisional (UMOT)</t>
  </si>
  <si>
    <t>1.02.002.008.01</t>
  </si>
  <si>
    <t>Jumlah  Apotek, Toko Obat, Toko Alat Kesehatan, dan Optikal, Usaha Mikro Obat Tradisional (UMOT)  yang telah dilakukan verifikasi pemenuhan persyaratan standar usaha</t>
  </si>
  <si>
    <t>1.02.002.008.02</t>
  </si>
  <si>
    <t>Jumlah  Apotek, Toko Obat, Toko Alat Kesehatan, dan Optikal, Usaha Mikro Obat Tradisional (UMOT)yang mengajukan di Kota Yogyakarta</t>
  </si>
  <si>
    <t>1.02.002.009</t>
  </si>
  <si>
    <t>Persentase Produk Industri Rumah Tangga (PIRT) yang telah dilakukan verifikasi pemenuhan komitmen</t>
  </si>
  <si>
    <t>1.02.002.009.01</t>
  </si>
  <si>
    <t xml:space="preserve">Jumlah Industri Rumah Tangga Pangan (IRTP) yang telah dilakukan verifikasi pemenuhan komitmen </t>
  </si>
  <si>
    <t>1.02.002.009.02</t>
  </si>
  <si>
    <t>Jumlah Jumlah Industri Rumah Tangga Pangan (IRTP)  yang mengajukan di Kota Yogyakarta</t>
  </si>
  <si>
    <t>1.02.003.022</t>
  </si>
  <si>
    <t>Prevalensi Balita Gizi Buruk dan Kurang</t>
  </si>
  <si>
    <t>1.02.003.022.01</t>
  </si>
  <si>
    <t xml:space="preserve">Jumlah balita gizi buruk + balita gizi kurang </t>
  </si>
  <si>
    <t>1.02.003.022.02</t>
  </si>
  <si>
    <t>Jumlah balita yang ditimbang di Kota Yogyakarta</t>
  </si>
  <si>
    <t>1.02.003.041</t>
  </si>
  <si>
    <t>Prevalensi Stunting</t>
  </si>
  <si>
    <t>1.02.003.041.01</t>
  </si>
  <si>
    <t xml:space="preserve">Jumlah balita dengan (tinggi badan/ umur) di bawah -2 SD di kota Yogyakarta </t>
  </si>
  <si>
    <t>1.02.003.041.02</t>
  </si>
  <si>
    <t>Jumlah balita yang diukur di Kota Yogyakarta</t>
  </si>
  <si>
    <t>1.02.003.042</t>
  </si>
  <si>
    <t>Jumlah murid SD dan setingkat yang diperiksa kesehatannya oleh tenaga kesehatan atau tenaga terlatih</t>
  </si>
  <si>
    <t>1.02.003.044</t>
  </si>
  <si>
    <t>Persentase anak pada usia pendidikan dasar yang mendapatkan pelayanan kesehatan</t>
  </si>
  <si>
    <t>1.02.003.044.01</t>
  </si>
  <si>
    <t>Jumlah anak usia pendidikan dasar kelas 1 sampai 9 di Kota Yogyakarta yang mendapat pelayanan kesehatan sesuai standar dalam kurun waktu 1 tahun ajaran</t>
  </si>
  <si>
    <t>1.02.003.044.02</t>
  </si>
  <si>
    <t>Jumlah anak usia pendidikan dasar kelas 1 sampai 9 di Kota Yogyakarta dalam kurun waktu satu tahun ajaran yang sama</t>
  </si>
  <si>
    <t>1.02.003.048</t>
  </si>
  <si>
    <t>Persentase Jemaah Haji mendapatkan layanan pemeriksaan Kesehatan</t>
  </si>
  <si>
    <t>1.02.003.048.01</t>
  </si>
  <si>
    <t>Jumlah haji yang selesai melakukan pemeriksaan kesehatan di puskesmas Kota Yogyakarta</t>
  </si>
  <si>
    <t>1.02.003.048.02</t>
  </si>
  <si>
    <t>Jumlah jemaah haji Kota Yogyakarta  yang datang ke Puskesmas untuk melakukan pemeriksaan kesehatan</t>
  </si>
  <si>
    <t>1.02.003.049</t>
  </si>
  <si>
    <t>Persentase ketersediaan obat, vaksin, bahan medis habis pakai dan alat kesehatan</t>
  </si>
  <si>
    <t>1.02.003.049.01</t>
  </si>
  <si>
    <t>Jumlah total item obat esensial dan vaksin imunisasi dasar yang tersedia di IFK selama kurun waktu 1 tahun</t>
  </si>
  <si>
    <t>1.02.003.049.02</t>
  </si>
  <si>
    <t xml:space="preserve">Jumlah total item obat esensial dan vaksin imunisasi dasar yang wajib dilakukan monitoring </t>
  </si>
  <si>
    <t>1.02.003.050</t>
  </si>
  <si>
    <t>Persentase Penanganan Kasus Kegawatdaruratan Kesehatan pra Fasilitas Pelayanan Kesehatan</t>
  </si>
  <si>
    <t>1.02.003.050.01</t>
  </si>
  <si>
    <t>Jumlah layanan penanganan kasus kegawatdaruratan pra Hospital  yang dilayani oleh PSC 119 YES</t>
  </si>
  <si>
    <t>Kasus</t>
  </si>
  <si>
    <t>1.02.003.050.02</t>
  </si>
  <si>
    <t>Jumlah permintaan layanan yang memenuhi kriteria gawatdarurat pra Hospital</t>
  </si>
  <si>
    <t>1.02.003.051</t>
  </si>
  <si>
    <t>Persentase penggunaan obat rasional di Puskesmas</t>
  </si>
  <si>
    <t>1.02.003.051.01</t>
  </si>
  <si>
    <t>Capaian indikator dari % penggunaan Antibiotik pada ISPA non pneumonia dari semua Puskesmas di Kota Yogyakarta selama kurun waktu 1 tahun</t>
  </si>
  <si>
    <t>1.02.003.051.02</t>
  </si>
  <si>
    <t>Capaian indikator dari % penggunaan Antibiotik pada Diare non spesifik di semua Puskesmas Kota Yogyakarta dalam kurun waktu 1 tahun</t>
  </si>
  <si>
    <t>1.02.003.052</t>
  </si>
  <si>
    <t>Persentase Rumah, Tempat Fasilitas  Umum (TFU), Tempat Pengolahan Pangan (TPP), Kualitas Air Minum memenuhi syarat kesehatan</t>
  </si>
  <si>
    <t>1.02.003.052.01</t>
  </si>
  <si>
    <t>Persentase rumah yang diinspeksi Kesehatan Lingkungan dan memenuhi syarat kesehatan</t>
  </si>
  <si>
    <t>1.02.003.052.02</t>
  </si>
  <si>
    <t>Persentase Tempat Fasilitas Umum (TFU) yang diinspeksi Kesehatan Lingkungan dan memenuhi syarat kesehatan</t>
  </si>
  <si>
    <t>1.02.003.052.03</t>
  </si>
  <si>
    <t>Persentase Tempat Pengolahan Pangan (TPP) yang diinspeksi Kesehatan Lingkungan dan memenuhi syarat kesehatan</t>
  </si>
  <si>
    <t>1.02.003.052.04</t>
  </si>
  <si>
    <t xml:space="preserve">Persentase Kualitas Air Minum yang diinspeksi Kesehatan Lingkungan dan memenuhi syarat kesehatan  </t>
  </si>
  <si>
    <t>1.02.003.053</t>
  </si>
  <si>
    <t>Persentase usia produktif yang mendapatkan pelayanan kesehatan</t>
  </si>
  <si>
    <t>1.02.003.053.01</t>
  </si>
  <si>
    <t>Jumlah usia produktif yang mendapat pelayanan kesehatan dalam kurun waktu satu tahun</t>
  </si>
  <si>
    <t>1.02.003.053.02</t>
  </si>
  <si>
    <t>Jumlah usia produktif yang ada di wilayah kerja kab/kota dalam kurun waktu satu yang sama berdasarkan SK Kepala Dinas Kesehatan</t>
  </si>
  <si>
    <t>1.02.003.054</t>
  </si>
  <si>
    <t>Persentase Tempat Pengelolaan Pangan (TPP) dan Depot Air Minum (DAM) yang tersertifikasi laik hygiene sanitasi</t>
  </si>
  <si>
    <t>1.02.003.054.01</t>
  </si>
  <si>
    <t xml:space="preserve">Jumlah Tempat Pengelolaan Pangan (TPP) yang memenuhi standar Sertifikat Laik Higiene Sanitasi (SLHS) </t>
  </si>
  <si>
    <t>1.02.003.054.02</t>
  </si>
  <si>
    <t xml:space="preserve">Jumlah Tempat Pengelolaan Pangan (TPP) yang mengajukan SLHS di Kota Yogyakarta </t>
  </si>
  <si>
    <t>1.02.003.055</t>
  </si>
  <si>
    <t xml:space="preserve">Persentase kemantren yang melaksanakan Germas </t>
  </si>
  <si>
    <t>1.02.004.013</t>
  </si>
  <si>
    <t>Tenaga kesehatan melaksanakan praktik sesuai standar</t>
  </si>
  <si>
    <t>1.02.004.013.01</t>
  </si>
  <si>
    <t>Jumlah tenaga kesehatan yang memiliki ijin praktik di Kota Yogyakarta</t>
  </si>
  <si>
    <t>1.02.004.013.02</t>
  </si>
  <si>
    <t>Jumlah tenaga kesehatan yang praktik di Kota Yogyakarta</t>
  </si>
  <si>
    <t>1.02.004.018</t>
  </si>
  <si>
    <t>Indeks Daya Guna Sumber Daya Manusia Kesehatan</t>
  </si>
  <si>
    <t>1.02.004.019</t>
  </si>
  <si>
    <t>Indeks Perencanaan SDMK = Jumlah dokumen perencanaan kebutuhan SDMK dibagi Jumlah UPT dan Dinkes dikali 5</t>
  </si>
  <si>
    <t>1.02.004.020</t>
  </si>
  <si>
    <t>Indeks Kinerja SDMK = Rerata SKP atau Angka Kredit dibagi jumlah target SKP atau Angka kredit dikali 5</t>
  </si>
  <si>
    <t>1.02.004.021</t>
  </si>
  <si>
    <t>Indeks Kompetensi SDMK = Jumlah SIP dibagi jumlah Nakes dikali 5</t>
  </si>
  <si>
    <t>1.02.004.022</t>
  </si>
  <si>
    <t>Indeks Pengembangan SDMK: Jumlah yang ikut pelatihan dibagi jumlah  target  Nakes yang dilatih dikali 5</t>
  </si>
  <si>
    <t>1.02.009.004</t>
  </si>
  <si>
    <t>Cakupan KLB yang dilakukan penyelidikan  epidemiologi &lt; 24 jam</t>
  </si>
  <si>
    <t>1.02.009.004.01</t>
  </si>
  <si>
    <t>Jumlah KLB  yang dilakukan penyelidikan epidemiologi &lt; 24 jam dalam periode 1 tahun</t>
  </si>
  <si>
    <t>Kejadian</t>
  </si>
  <si>
    <t>1.02.009.004.02</t>
  </si>
  <si>
    <t>Jumlah KLB yang terjadi pada periode 1 tahun yang sama</t>
  </si>
  <si>
    <t>1.02.010.002</t>
  </si>
  <si>
    <t>Persentase Pembinaan Kelurahan Siaga Aktif</t>
  </si>
  <si>
    <t>1.02.010.002.01</t>
  </si>
  <si>
    <t>Jumlah Kelurahan Siaga yang memenuhi kriteria indikator Kelurahan Siaga Aktif Mandiri</t>
  </si>
  <si>
    <t>Kelurahan</t>
  </si>
  <si>
    <t>1.02.010.002.02</t>
  </si>
  <si>
    <t xml:space="preserve">Jumlah Kelurahan Siaga di Kota Yogyakarta </t>
  </si>
  <si>
    <t>1.02.011.010</t>
  </si>
  <si>
    <t>Cakupan Penemuan dan Penanganan Penyakit DBD</t>
  </si>
  <si>
    <t>1.02.011.010.01</t>
  </si>
  <si>
    <t>Jumlah kasus DBD yang dilakukan Penyelidikan Epidimiologi</t>
  </si>
  <si>
    <t>1.02.011.010.02</t>
  </si>
  <si>
    <t xml:space="preserve">Jumlah kasus DBD yang dilaporkan melalui Kewaspadaan Dini Rumah Sakit (KDRS) di wilayah Kota Yogyakarta </t>
  </si>
  <si>
    <t>1.02.011.011</t>
  </si>
  <si>
    <t>Persentase usia lanjut yang mendapatkan pelayanan kesehatan</t>
  </si>
  <si>
    <t>1.02.011.011.01</t>
  </si>
  <si>
    <t>Jumlah usia lanjut (&gt; atau = 60 tahun) yang mendapat skrining kesehatan 1 kali di Kota Yogyakarta dalam kurun waktu satu tahun</t>
  </si>
  <si>
    <t>1.02.011.011.02</t>
  </si>
  <si>
    <t>Jumlah usia lanjut di Kota Yogyakarta yang akan dipenuhi dalam kurun waktu 1 tahun yang sama</t>
  </si>
  <si>
    <t>1.02.011.012</t>
  </si>
  <si>
    <t>Persentase orang dengan gangguan jiwa berat yang mendapatkan pelayanan kesehatan</t>
  </si>
  <si>
    <t>1.02.011.012.01</t>
  </si>
  <si>
    <t>Jumlah penduduk dengan gangguan jiwa berat  di wilayah kerja kab/kota yang mendapat pelayanan kesehatan jiwa dalam kurun waktu satu tahun</t>
  </si>
  <si>
    <t>1.02.011.012.02</t>
  </si>
  <si>
    <t>Jumlah penduduk dengan gangguan jiwa berat yang ada di wilayah kerja kab / kota dalam kurun waktu satu tahun yang sama yang ditetapkan dengan SK Kepala Dinas Kesehatan</t>
  </si>
  <si>
    <t>1.02.011.013</t>
  </si>
  <si>
    <t>Persentase orang dengan risiko terinfeksi virus yang melemahkan daya tahan tubuh manusia (Human Immunodeficiency Virus) yang mendapatkan pelayanan kesehatan</t>
  </si>
  <si>
    <t>1.02.011.013.01</t>
  </si>
  <si>
    <t>Jumlah orang berisiko tertular HIV yang mendapatkan pelayanan di fasilitas pelayanan kesehatan Kota Yogyakarta sesuai standar</t>
  </si>
  <si>
    <t>1.02.011.013.02</t>
  </si>
  <si>
    <t>Jumlah Orang berisiko HIV yang berkunjung di Fasilitas Kesehatan di Kota Yogyakarta</t>
  </si>
  <si>
    <t>1.02.011.014</t>
  </si>
  <si>
    <t>Persentase orang dengan diabetes melitus usia 15 tahun ke atas yang mendapatkan pelayanan kesehatan</t>
  </si>
  <si>
    <t>1.02.011.014.01</t>
  </si>
  <si>
    <t>Jumah penduduk yang menderita diabetes melitus usia 15 tahun ke atas yang mendapat pelayanan kesehatan dalam kurun waktu satu tahun</t>
  </si>
  <si>
    <t>1.02.011.014.02</t>
  </si>
  <si>
    <t>Jumah penduduk yang menderita diabetes melitus usia 15 tahun ke atas berdasarkan angka prevalensi kota dalam kurun waktu satu tahun pada tahun yang sama yang ditetapkan oleh SK Kepala Dinas Kesehatan</t>
  </si>
  <si>
    <t>1.02.011.015</t>
  </si>
  <si>
    <t>Persentase orang dengan hipertensi usia 15 tahun ke atas yang mendapatkan pelayanan kesehatan</t>
  </si>
  <si>
    <t>1.02.011.015.01</t>
  </si>
  <si>
    <t>Jumlah penduduk penderita hipertensi usia 15 tahun ke atas yang mendapat pelayanan kesehatan dalam waktu satu tahun</t>
  </si>
  <si>
    <t>1.02.011.015.02</t>
  </si>
  <si>
    <t>Jumlah penduduk penderita hipertensi berdasarkan angka prevalensi kota dalam kurun waktu satu tahun pada tahun yang sama dn ditetapkan oleh SK Kepala Dinas Kesehatan</t>
  </si>
  <si>
    <t>1.02.011.016</t>
  </si>
  <si>
    <t>Persentase orang terduga tuberkulosis yang mendapatkan pelayanan kesehatan</t>
  </si>
  <si>
    <t>1.02.011.016.01</t>
  </si>
  <si>
    <t>Jumlah orang terduga tuberkulosis yang dilakukan pemeriksaan sesuai standar pada kurun waktu satu tahun</t>
  </si>
  <si>
    <t>1.02.011.016.02</t>
  </si>
  <si>
    <t>Jumlah orang terduga tuberkulosis yang ada di wilayah kerja pada kurun waktu satu tahun yang sama</t>
  </si>
  <si>
    <t>1.02.012.002</t>
  </si>
  <si>
    <t>Jumlah Kematian Ibu</t>
  </si>
  <si>
    <t>1.02.012.006</t>
  </si>
  <si>
    <t>Angka Kematian Bayi</t>
  </si>
  <si>
    <t>Per 1000 Kelahiran Hidup</t>
  </si>
  <si>
    <t>1.02.012.006.01</t>
  </si>
  <si>
    <t xml:space="preserve">Jumlah kematian bayi di Kota Yogyakarta </t>
  </si>
  <si>
    <t>1.02.012.006.02</t>
  </si>
  <si>
    <t>Jumlah bayi lahir hidup di Kota Yogyakarta dalam kurun waktu yang sama</t>
  </si>
  <si>
    <t>1.02.012.007</t>
  </si>
  <si>
    <t>Persentase balita yang mendapatkan pelayanan kesehatan</t>
  </si>
  <si>
    <t>1.02.012.007.01</t>
  </si>
  <si>
    <t>Jumlah balita 0-59 yang mendapat pelayanan kesehatan balita  dalam kurun waktu satu tahun</t>
  </si>
  <si>
    <t>1.02.012.007.02</t>
  </si>
  <si>
    <t>Jumlah balita 0-59 bulan yang ada di kota Yk dalam kurun waktu satu tahun yang sama</t>
  </si>
  <si>
    <t>1.02.012.008</t>
  </si>
  <si>
    <t>Persentase bayi baru lahir yang mendapatkan pelayanan kesehatan bayi baru lahir</t>
  </si>
  <si>
    <t>1.02.012.008.01</t>
  </si>
  <si>
    <t>Jumlah ibu bersalin di Kota Yogyakarta yang mendapatkan pelayanan persalinan di fasilitas kesehatan dalam kurun waktu 1 tahun</t>
  </si>
  <si>
    <t>1.02.012.008.02</t>
  </si>
  <si>
    <t>Jumlah sasaran ibu bersalin di wilayah kerja dalam kurun waktu satu tahun yang sama</t>
  </si>
  <si>
    <t>1.02.012.009</t>
  </si>
  <si>
    <t>Persentase ibu hamil yang mendapatkan pelayanan kesehatan ibu hamil</t>
  </si>
  <si>
    <t>1.02.012.009.01</t>
  </si>
  <si>
    <t>Jumlah ibu hamil di Kota Yogyakarta yang mendapatkan pelayanan kesehatan sesuai standar dalam kurun waktu 1 tahun</t>
  </si>
  <si>
    <t>1.02.012.009.02</t>
  </si>
  <si>
    <t>Jumlah sasaran ibu hamil di wilayah kerja dalam kurun waktu satu tahun yang sama</t>
  </si>
  <si>
    <t>1.02.014.004</t>
  </si>
  <si>
    <t>Persentase penduduk yang mempunyai JKN</t>
  </si>
  <si>
    <t>1.02.014.004.01</t>
  </si>
  <si>
    <t>Jumlah Penduduk Kota Yogyakarta yang  menjadi peserta Jaminan Kesehatan Nasional</t>
  </si>
  <si>
    <t>1.02.016.005</t>
  </si>
  <si>
    <t>Persentase tercapainya indikator SPM layanan medis RS</t>
  </si>
  <si>
    <t>1.02.016.006</t>
  </si>
  <si>
    <t>Indikator SPM pelayanan medis yang tercapai</t>
  </si>
  <si>
    <t>Indikator</t>
  </si>
  <si>
    <t>1.02.016.007</t>
  </si>
  <si>
    <t>Indikator SPM Pelayanan Medis</t>
  </si>
  <si>
    <t>1.02.016.008</t>
  </si>
  <si>
    <t>Hasil penilaian SAKIP oleh Inspektorat untuk Dinas Kesehatan</t>
  </si>
  <si>
    <t>1.02.016.009</t>
  </si>
  <si>
    <t>Hasil penilaian SAKIP oleh Inspektorat untuk RSUD Kota Yogyakarta</t>
  </si>
  <si>
    <t>RSUD Kota Yogyakarta</t>
  </si>
  <si>
    <t>1.02.016.010</t>
  </si>
  <si>
    <t>Persentase pendapatan BLUD Rumah Sakit</t>
  </si>
  <si>
    <t>1.02.016.011</t>
  </si>
  <si>
    <t>Realisasi pendapatan</t>
  </si>
  <si>
    <t>Rp</t>
  </si>
  <si>
    <t>1.02.016.012</t>
  </si>
  <si>
    <t>Target pendapatan</t>
  </si>
  <si>
    <t>1.03</t>
  </si>
  <si>
    <t>PEKERJAAN UMUM DAN PENATAAN RUANG</t>
  </si>
  <si>
    <t>1.03.002.009</t>
  </si>
  <si>
    <t>Persentase kualitas sarana dan prasarana jalan, jembatan dan bangunan pelengkap jalan</t>
  </si>
  <si>
    <t>Dinas Pekerjaan Umum, Perumahan dan Kawasan Permukiman</t>
  </si>
  <si>
    <t>1.03.002.010</t>
  </si>
  <si>
    <t>Pelengkap jalan dalam kondisi mantap</t>
  </si>
  <si>
    <t>Km</t>
  </si>
  <si>
    <t>1.03.002.011</t>
  </si>
  <si>
    <t>Total panjang jalan kota</t>
  </si>
  <si>
    <t>m</t>
  </si>
  <si>
    <t>1.03.002.012</t>
  </si>
  <si>
    <t>Total panjang pelengkap jalan</t>
  </si>
  <si>
    <t>1.03.002.013</t>
  </si>
  <si>
    <t>Panjang Jembatan</t>
  </si>
  <si>
    <t>1.03.002.014</t>
  </si>
  <si>
    <t>Jumlah Jembatan</t>
  </si>
  <si>
    <t>1.03.002.015</t>
  </si>
  <si>
    <t>Jumlah Jembatan kondisi mantap</t>
  </si>
  <si>
    <t>1.03.003.003</t>
  </si>
  <si>
    <t>Panjang saluran drainase dalam kondisi baik yang dilengkapi Sumur Peresapan Air Hujan (SPAH) (meter)</t>
  </si>
  <si>
    <t>1.03.003.004</t>
  </si>
  <si>
    <t>Total panjang saluran drainase (meter)</t>
  </si>
  <si>
    <t>Persentase kualitas talud dan saluran irigasi kondisi baik</t>
  </si>
  <si>
    <t>1.03.003.002.01</t>
  </si>
  <si>
    <t>Panjang talud kondisi baik (baik pembangunan baru dan rehab talud)</t>
  </si>
  <si>
    <t>1.03.003.002.02</t>
  </si>
  <si>
    <t>Panjang saluran irigasi kondisi baik</t>
  </si>
  <si>
    <t>Total panjang talud</t>
  </si>
  <si>
    <t>Total panjang saluran irigasi</t>
  </si>
  <si>
    <t>1.03.007.010</t>
  </si>
  <si>
    <t>Capaian Pengelolaan Persampahan</t>
  </si>
  <si>
    <t>Dinas Lingkungan Hidup</t>
  </si>
  <si>
    <t>Persentase</t>
  </si>
  <si>
    <t>1.03.007.010.01</t>
  </si>
  <si>
    <t>Persentase pengurangan sampah</t>
  </si>
  <si>
    <t>1.03.007.010.02</t>
  </si>
  <si>
    <t>Persentase penanganan sampah</t>
  </si>
  <si>
    <t>1.03.007.011</t>
  </si>
  <si>
    <t>Persentase Bank sampah yang aktif</t>
  </si>
  <si>
    <t>1.03.007.011.01</t>
  </si>
  <si>
    <t>Jumlah Bank Sampah Kategori Pembina</t>
  </si>
  <si>
    <t>Bank Sampah</t>
  </si>
  <si>
    <t>1.03.007.011.02</t>
  </si>
  <si>
    <t>Jumlah Bank Sampah Kategori Inovasi</t>
  </si>
  <si>
    <t>1.03.007.011.03</t>
  </si>
  <si>
    <t>Jumlah Bank Sampah Kategori Reguler</t>
  </si>
  <si>
    <t>1.03.007.011.04</t>
  </si>
  <si>
    <t>Jumlah Bank Sampah Kategori Pembinaan</t>
  </si>
  <si>
    <t>1.03.007.011.05</t>
  </si>
  <si>
    <t>Jumlah Bank Sampah Baru</t>
  </si>
  <si>
    <t>1.03.007.011.06</t>
  </si>
  <si>
    <t>Jumlah total Bank Sampah seluruh Kota Yogyakarta</t>
  </si>
  <si>
    <t>1.03.007.012</t>
  </si>
  <si>
    <t>Persentase sampah yang terkurangi</t>
  </si>
  <si>
    <t>1.03.007.012.01</t>
  </si>
  <si>
    <t>Jumlah sampah yang terkurangi</t>
  </si>
  <si>
    <t>Ton</t>
  </si>
  <si>
    <t>1.03.007.012.02</t>
  </si>
  <si>
    <t>Jumlah Total sampah</t>
  </si>
  <si>
    <t>1.03.007.013</t>
  </si>
  <si>
    <t>Persentase sampah yang tertangani</t>
  </si>
  <si>
    <t>1.03.007.013.01</t>
  </si>
  <si>
    <t>Jumlah sampah yang tertangani</t>
  </si>
  <si>
    <t>1.03.007.013.02</t>
  </si>
  <si>
    <t>1.03.008.001</t>
  </si>
  <si>
    <t>Indeks Pengaturan,Pembinaan, Pelaksanaan Pengendalian dan Pengawasan Tata Ruang</t>
  </si>
  <si>
    <t>Dinas Pertanahan dan Tata Ruang (Kundha Niti Mandala Sarta Tata Sasana)</t>
  </si>
  <si>
    <t>-</t>
  </si>
  <si>
    <t>1.03.008.00.01</t>
  </si>
  <si>
    <t>Persentase penilaian pengaturan dan pembinaan tata ruang</t>
  </si>
  <si>
    <t>1.03.008.00.02</t>
  </si>
  <si>
    <t>Persentase penilaian pelaksanaan pengendalian dan pengawasan tata ruang</t>
  </si>
  <si>
    <t>1.03.008.002</t>
  </si>
  <si>
    <t>Indeks Tertib Administrasi Pertanahan</t>
  </si>
  <si>
    <t>1.03.008.002.01</t>
  </si>
  <si>
    <t>Persentase pendaftaran pensertifikatan tanah aset Pemkot</t>
  </si>
  <si>
    <t>1.03.008.002.02</t>
  </si>
  <si>
    <t>Persentase tertib administrasi pemenuhan kebutuhan tanah</t>
  </si>
  <si>
    <t>1.03.008.003</t>
  </si>
  <si>
    <t>1.03.008.004</t>
  </si>
  <si>
    <t>Hasil Penilaian RB dalam bentuk kategori</t>
  </si>
  <si>
    <t>1.03.008.005</t>
  </si>
  <si>
    <t xml:space="preserve">Persentase Penilaian Pengaturan dan Pembinaan Tata Ruang  </t>
  </si>
  <si>
    <t>1.03.008.005.01</t>
  </si>
  <si>
    <t>Jumlah Rancangan Peraturan RTRW yang selesai disusun</t>
  </si>
  <si>
    <t>Dokumen</t>
  </si>
  <si>
    <t>1.03.008.005.02</t>
  </si>
  <si>
    <t>Jumlah Rancangan Peraturan RTRW yang direncanakan</t>
  </si>
  <si>
    <t>1.03.008.005.03</t>
  </si>
  <si>
    <t>Jumlah Rancangan Peraturan RDTR yang selesai disusun</t>
  </si>
  <si>
    <t>1.03.008.005.04</t>
  </si>
  <si>
    <t>Jumlah Rancangan Peraturan RDTR yang direncanakan</t>
  </si>
  <si>
    <t>1.03.008.005.05</t>
  </si>
  <si>
    <t>Jumlah Rancangan Peraturan Turunan RTRW/RDTR yang selesai disusun</t>
  </si>
  <si>
    <t>1.03.008.005.06</t>
  </si>
  <si>
    <t>Jumlah Rancangan Peraturan Turunan RTRW/RDTR yang direncanakan</t>
  </si>
  <si>
    <t>1.03.008.005.07</t>
  </si>
  <si>
    <t>Jumlah Kajian Kelitbangan Tata Ruang yang ditindaklanjuti</t>
  </si>
  <si>
    <t>Kajian</t>
  </si>
  <si>
    <t>1.03.008.005.08</t>
  </si>
  <si>
    <t>Jumlah Kajian Kelitbangan Tata Ruang yang disusun</t>
  </si>
  <si>
    <t>1.03.008.005.09</t>
  </si>
  <si>
    <t>Jumlah Pembinaan Tata Ruang yang dilaksanakan</t>
  </si>
  <si>
    <t>Kegiatan</t>
  </si>
  <si>
    <t>1.03.008.005.10</t>
  </si>
  <si>
    <t>Jumlah Pembinaan Tata Ruang yang direncanakan</t>
  </si>
  <si>
    <t>1.03.008.006</t>
  </si>
  <si>
    <t xml:space="preserve">Persentase Penilaian Pelaksanaan Pengendalian dan Pengawasan Tata Ruang </t>
  </si>
  <si>
    <t>1.03.008.006.01</t>
  </si>
  <si>
    <t>Jumlah Pengawasan tata ruang yang dilaksanakan</t>
  </si>
  <si>
    <t>1.03.008.006.02</t>
  </si>
  <si>
    <t>Jumlah Pengawasan yang direncanakan</t>
  </si>
  <si>
    <t>1.03.008.006.03</t>
  </si>
  <si>
    <t>Jumlah Pengendalian tata ruang yang dilaksanakan</t>
  </si>
  <si>
    <t>1.03.008.006.04</t>
  </si>
  <si>
    <t>Jumlah Pengendalian Tata ruang yang direncanakan</t>
  </si>
  <si>
    <t>1.03.008.006.05</t>
  </si>
  <si>
    <t>Jumlah Layanan Pemanfaatan Tata Ruang yang diterbitkan</t>
  </si>
  <si>
    <t>Layanan</t>
  </si>
  <si>
    <t>1.03.008.006.06</t>
  </si>
  <si>
    <t>Jumlah Layanan Pemanfaatan Tata Ruang yang direncanakan</t>
  </si>
  <si>
    <t>1.03.008.007</t>
  </si>
  <si>
    <t>Persentase Permasalahan Pertanahan yang Tertangani sesuai SOP</t>
  </si>
  <si>
    <t>1.03.008.007.01</t>
  </si>
  <si>
    <t>Jumlah Permasalahan Pertanahan yang Tertangani sesuai SOP</t>
  </si>
  <si>
    <t>1.03.008.007.02</t>
  </si>
  <si>
    <t>Jumlah Permasalahan Pertanahan yang masuk</t>
  </si>
  <si>
    <t>1.03.008.008</t>
  </si>
  <si>
    <t>Persentase Tertib Administrasi Pemenuhan Kebutuhan Tanah</t>
  </si>
  <si>
    <t>1.03.008.008.01</t>
  </si>
  <si>
    <t>Jumlah tertib administrasi pemenuhan kebutuhan tanah pemkot</t>
  </si>
  <si>
    <t>Pengadaan</t>
  </si>
  <si>
    <t>1.03.008.008.02</t>
  </si>
  <si>
    <t>Jumlah rencana kebutuhan pengadaan tanah pemkot pada tahun-n</t>
  </si>
  <si>
    <t>1.03.008.009</t>
  </si>
  <si>
    <t>Persentase Pendaftaran Pensertifikatan Tanah Aset Pemkot</t>
  </si>
  <si>
    <t>1.03.008.009.01</t>
  </si>
  <si>
    <t>Jumlah Bukti Bayar Tanah aset pemkot yang didaftarkan pensertifikatannya</t>
  </si>
  <si>
    <t>Berkas</t>
  </si>
  <si>
    <t>1.03.008.009.02</t>
  </si>
  <si>
    <t>Data aset tanah pemkot</t>
  </si>
  <si>
    <t>1.03.008.010</t>
  </si>
  <si>
    <t>Persentase permohonan surat rekomendasi pemanfaatan tanah negara yang diterbitkan sesuai SOP</t>
  </si>
  <si>
    <t>1.03.008.010.01</t>
  </si>
  <si>
    <t>Surat Rekomendasi pemanfaatan tanah negara yang diterbitkan sesuai SOP</t>
  </si>
  <si>
    <t>1.03.008.010.02</t>
  </si>
  <si>
    <t>Surat Permohonan Rekomendasi pemanfaatan tanah negara yang masuk</t>
  </si>
  <si>
    <t>1.03.008.011</t>
  </si>
  <si>
    <t>Persentase Penatausahaan Tanah Kasultanan dan Tanah Kadipaten</t>
  </si>
  <si>
    <t>1.03.008.011.01</t>
  </si>
  <si>
    <t>Jumlah Bukti Bayar Tanah Kasultanan dan Tanah Kadipaten yang didaftarkan pensertifikatannya</t>
  </si>
  <si>
    <t>1.03.008.011.02</t>
  </si>
  <si>
    <t>Rencana Pendaftaran Pensertifikatan Tanah Kasultanan dan Tanah Kadipaten</t>
  </si>
  <si>
    <t>1.03.008.012</t>
  </si>
  <si>
    <t>Persentase Pengawasan Pemanfaatan Tanah Kasultanan dan Tanah Kadipaten</t>
  </si>
  <si>
    <t>1.03.008.012.01</t>
  </si>
  <si>
    <t>Jumlah Tanah Kasultanan dan Tanah Kadipaten yang telah dimonev</t>
  </si>
  <si>
    <t>Bidang</t>
  </si>
  <si>
    <t>1.03.008.012.02</t>
  </si>
  <si>
    <t>Jumlah rencana Tanah Kasultanan dan Tanah Kadipaten yang akan dimonev</t>
  </si>
  <si>
    <t>1.03.008.013</t>
  </si>
  <si>
    <t>Hasil penilaian SAKIP oleh Inspektorat untuk Dinas Pertanahan dan Tata Ruang (Kundha Niti Mandala Sarta Tata Sasana)</t>
  </si>
  <si>
    <t>1.04.002.004</t>
  </si>
  <si>
    <t>Persentase permukiman kumuh yang tertangani</t>
  </si>
  <si>
    <t>1.04.002.004.01</t>
  </si>
  <si>
    <t>Luasan pemukiman kumuh yang tertangani</t>
  </si>
  <si>
    <t>Ha</t>
  </si>
  <si>
    <t>1.04.002.005</t>
  </si>
  <si>
    <t>Luas kawasan kumuh yang tertangani</t>
  </si>
  <si>
    <t>1.04.002.006</t>
  </si>
  <si>
    <t>Luas total kawasan kumuh</t>
  </si>
  <si>
    <t>1.04.003.005</t>
  </si>
  <si>
    <t>Persentase jumlah rumah tangga yang telah memiliki akses air minum melalui SPAM jaringan perpipaan dan SPAM bukan jaringan perpipaan</t>
  </si>
  <si>
    <t>1.04.003.005.01</t>
  </si>
  <si>
    <t>Total rumah tangga</t>
  </si>
  <si>
    <t>Rumah tangga</t>
  </si>
  <si>
    <t>1.04.003.005.02</t>
  </si>
  <si>
    <t>Jumlah rumah tangga yang telah memiliki akses air minum melalui SPAM jaringan perpipaan dan SPAM bukan jaringan perpipaan</t>
  </si>
  <si>
    <t>1.04.003.006</t>
  </si>
  <si>
    <t>Persentase pelayanan SPALD-S akses layak</t>
  </si>
  <si>
    <t>1.04.003.006.01</t>
  </si>
  <si>
    <t>Jamban Keluarga Dengan Tangki Septick Layak (KK)</t>
  </si>
  <si>
    <t>KK</t>
  </si>
  <si>
    <t>1.04.003.006.02</t>
  </si>
  <si>
    <t>Jamban Bersama Layak (KK)</t>
  </si>
  <si>
    <t>1.04.003.006.03</t>
  </si>
  <si>
    <t>MCK Komunal (KK)</t>
  </si>
  <si>
    <t>1.04.003.006.04</t>
  </si>
  <si>
    <t>Tangki Septik Komunal (5-10 KK)</t>
  </si>
  <si>
    <t>1.04.003.007</t>
  </si>
  <si>
    <t>Persentase pelayanan SPALD-S akses aman</t>
  </si>
  <si>
    <t>1.04.003.007.01</t>
  </si>
  <si>
    <t>Jumlah rumah yang lumpur tinjanya diolah oleh IPLT</t>
  </si>
  <si>
    <t>Rumah</t>
  </si>
  <si>
    <t>1.04.003.007.02</t>
  </si>
  <si>
    <t>Jumlah rumah di wilayah pengembangan SPALD-S</t>
  </si>
  <si>
    <t>1.04.003.007.03</t>
  </si>
  <si>
    <t>Jamban keluarga dengan tangki septick aman (KK)</t>
  </si>
  <si>
    <t>1.04.003.007.04</t>
  </si>
  <si>
    <t>Jumlah total KK</t>
  </si>
  <si>
    <t>1.04.003.008</t>
  </si>
  <si>
    <t>Persentase kawasan permukiman dengan sarana dan prasarana dasar yang baik</t>
  </si>
  <si>
    <t>1.04.003.008.01</t>
  </si>
  <si>
    <t>Luas kawasan dengan sarana prasarana baik</t>
  </si>
  <si>
    <t>1.04.003.008.02</t>
  </si>
  <si>
    <t>Total luas kawasan permukiman</t>
  </si>
  <si>
    <t>1.04.003.009</t>
  </si>
  <si>
    <t>Persentase pelayanan SPALD-T akses aman</t>
  </si>
  <si>
    <t>1.04.003.009.01</t>
  </si>
  <si>
    <t>Sambungan Rumah/SR yang Berfungsi (KK)</t>
  </si>
  <si>
    <t>1.04.003.009.02</t>
  </si>
  <si>
    <t>IPAL Komunal (KK)</t>
  </si>
  <si>
    <t>1.04.006.001</t>
  </si>
  <si>
    <t>Hasil penilaian SAKIP oleh Inspektorat untuk Dinas Pekerjaan Umum, Perumahan dan Kawasan Permukiman</t>
  </si>
  <si>
    <t>1.04.006.002</t>
  </si>
  <si>
    <t>Poin</t>
  </si>
  <si>
    <t>1.04.006.002.01</t>
  </si>
  <si>
    <t>Hasil Penilaian RB dalam bentuk persentase</t>
  </si>
  <si>
    <t>1.04.006.003</t>
  </si>
  <si>
    <t>Indeks prasarana umum wilayah</t>
  </si>
  <si>
    <t>1.04.006.003.01</t>
  </si>
  <si>
    <t>Capaian kinerja penyelenggaraan jalan/bina marga</t>
  </si>
  <si>
    <t>1.04.006.003.02</t>
  </si>
  <si>
    <t>Capaian kinerja pengelolaan SDA dan sistem drainase</t>
  </si>
  <si>
    <t>1.04.006.003.03</t>
  </si>
  <si>
    <t>Capaian kinerja penataan bangunan gedung</t>
  </si>
  <si>
    <t>1.04.006.003.04</t>
  </si>
  <si>
    <t>Capaian kinerja pengembangan jasa konstruksi</t>
  </si>
  <si>
    <t>1.04.006.003.05</t>
  </si>
  <si>
    <t>Capaian kinerja penerangan jalan umum ramah lingkungan</t>
  </si>
  <si>
    <t>1.04.006.004</t>
  </si>
  <si>
    <t>Indeks prasarana perumahan dan permukiman</t>
  </si>
  <si>
    <t>1.04.006.004.01</t>
  </si>
  <si>
    <t>Capaian kinerja kawasan permukiman</t>
  </si>
  <si>
    <t>1.04.006.004.02</t>
  </si>
  <si>
    <t>Capaian penataan bangunan dan lingkungannya</t>
  </si>
  <si>
    <t>1.04.006.004.03</t>
  </si>
  <si>
    <t>Capaian pengembangan perumahan</t>
  </si>
  <si>
    <t>1.04.006.004.04</t>
  </si>
  <si>
    <t>Capaian kinerja pengelolaan dan pengembangan sistem air limbah</t>
  </si>
  <si>
    <t>1.04.006.004.05</t>
  </si>
  <si>
    <t>Capaian kinerja pengelolaan dan pengembangan air minum</t>
  </si>
  <si>
    <t>1.04.006.005</t>
  </si>
  <si>
    <t>Persentase pemenuhan drainase ramah lingkungan</t>
  </si>
  <si>
    <t>1.04.006.006</t>
  </si>
  <si>
    <t>Persentase pemenuhan bangunan gedung pemerintah dalam konsidi baik</t>
  </si>
  <si>
    <t>1.04.006.006.01</t>
  </si>
  <si>
    <t>Jumlah bangunan gedung pemerintah dalam konsidi baik</t>
  </si>
  <si>
    <t>1.04.006.006.02</t>
  </si>
  <si>
    <t>Jumlah gedung yang dimiliki pemerintah</t>
  </si>
  <si>
    <t>1.04.006.007</t>
  </si>
  <si>
    <t>Persentase pelaksanaan konsultasi permohonan PBG dan SLF</t>
  </si>
  <si>
    <t>1.04.006.007.01</t>
  </si>
  <si>
    <t>Jumlah Berita Acara yang diterbitkan</t>
  </si>
  <si>
    <t>Berita</t>
  </si>
  <si>
    <t>1.04.006.007.02</t>
  </si>
  <si>
    <t>Jumlah konsultasi yang dilaksanakan</t>
  </si>
  <si>
    <t>Konsultsi</t>
  </si>
  <si>
    <t>1.04.006.008</t>
  </si>
  <si>
    <t>Persentase pemenuhan pelatihan dan pembinaan jasa konstruksi yang tersertifikasi</t>
  </si>
  <si>
    <t>1.04.006.008.01</t>
  </si>
  <si>
    <t>Jumlah Tenaga Kerja Konstruksi yang mendapatkan pelatihan jasa konstruksi dan tersertifikasi</t>
  </si>
  <si>
    <t>1.04.006.008.02</t>
  </si>
  <si>
    <t>Jumlah badan usaha yang mendapatkan pembinaan jasa konstruksi yang tersertifikasi</t>
  </si>
  <si>
    <t>Badan usaha</t>
  </si>
  <si>
    <t>1.04.006.008.03</t>
  </si>
  <si>
    <t>Jumlah total target peserta pelatihan jasa konstruksi</t>
  </si>
  <si>
    <t>1.04.006.008.04</t>
  </si>
  <si>
    <t>Jumlah total target badan usaha yang mendapat pembinaan</t>
  </si>
  <si>
    <t>1.04.006.009</t>
  </si>
  <si>
    <t>Persentase penanganan rumah korban bencana dan relokasi program</t>
  </si>
  <si>
    <t>1.04.006.009.01</t>
  </si>
  <si>
    <t>Jumlah penanganan rumah korban bencana dan relokasi program</t>
  </si>
  <si>
    <t>1.04.006.009.02</t>
  </si>
  <si>
    <t>Jumlah total rumah korban bencana dan relokasi program</t>
  </si>
  <si>
    <t>1.04.006.010</t>
  </si>
  <si>
    <t>Persentase tercapainya target retribusi sewa rusun</t>
  </si>
  <si>
    <t>1.04.006.010.01</t>
  </si>
  <si>
    <t>Realisasi retribusi sewa rusun</t>
  </si>
  <si>
    <t>1.04.006.010.02</t>
  </si>
  <si>
    <t>Target pendapatan tahun berjalan</t>
  </si>
  <si>
    <t>1.04.006.011</t>
  </si>
  <si>
    <t>Persentase penerangan jalan umum ramah lingkungan</t>
  </si>
  <si>
    <t>1.04.006.011.01</t>
  </si>
  <si>
    <t>Jumlah PJU ramah lingkungan</t>
  </si>
  <si>
    <t>Titik</t>
  </si>
  <si>
    <t>1.04.006.011.02</t>
  </si>
  <si>
    <t>Jumlah titik PJU</t>
  </si>
  <si>
    <t>1.05</t>
  </si>
  <si>
    <t>KETENTRAMAN, KETERTIBAN UMUM, DAN PERLINDUNGAN MASYARAKAT</t>
  </si>
  <si>
    <t>1.05.001</t>
  </si>
  <si>
    <t>Jumlah Pelanggaran Perda</t>
  </si>
  <si>
    <t>Satuan Polisi Pamong Praja</t>
  </si>
  <si>
    <t>Unit/Kasus</t>
  </si>
  <si>
    <t>1.05.004.005</t>
  </si>
  <si>
    <t>Persentase Penyelesaian Pelanggaran K3</t>
  </si>
  <si>
    <t>Persentase Penyelesaian Gangguan Ketertiban Umum, Ketentraman dan perlindungan masyarakat</t>
  </si>
  <si>
    <t>1.05.004.006</t>
  </si>
  <si>
    <t xml:space="preserve">Persentase Kampung yang Melaksanakan Perlindungan Masyarakat </t>
  </si>
  <si>
    <t>1.05.004.007</t>
  </si>
  <si>
    <t>Persentase Pengendalian Gangguan Ketertiban Umum dan Ketentraman Masyarakat</t>
  </si>
  <si>
    <t>1.05.004.008</t>
  </si>
  <si>
    <t>Jumlah kampung yg sudah memiliki anggota linmas dengan kuota 1 Kampung, 10 Linmas</t>
  </si>
  <si>
    <t>Kampung</t>
  </si>
  <si>
    <t>1.05.004.009</t>
  </si>
  <si>
    <t>Target pembentukan sekolah panca tertib</t>
  </si>
  <si>
    <t>1.05.004.009.01</t>
  </si>
  <si>
    <t>Jumlah kampung dan sekolah panca tertib yg dibentuk</t>
  </si>
  <si>
    <t>Jumlah kampung panca tertib yg dibentuk</t>
  </si>
  <si>
    <t>Jumlah sekolah panca tertib yg terbentuk</t>
  </si>
  <si>
    <t>1.05.004.010</t>
  </si>
  <si>
    <t>Target penumbuhan sekolah panca tertib</t>
  </si>
  <si>
    <t>1.05.004.010.01</t>
  </si>
  <si>
    <t>Jumlah kampung dan sekolah panca tertib yg ditumbuhkan</t>
  </si>
  <si>
    <t>Jumlah kampung panca tertib yg ditumbuhkan</t>
  </si>
  <si>
    <t>Jumlah sekolah panca tertib yg ditumbuhkan</t>
  </si>
  <si>
    <t>1.05.004.011</t>
  </si>
  <si>
    <t>Jumlah potensi gangguan Ketertiban Umum dan Ketentraman Masyarakat yang dapat dikendalikan</t>
  </si>
  <si>
    <t>1.05.004.012</t>
  </si>
  <si>
    <t>Potensi gangguan Ketertiban Umum dan Ketentraman Masyarakat di Kota Yogyakarta</t>
  </si>
  <si>
    <t>1.05.005.001</t>
  </si>
  <si>
    <t>Persentase Peningkatan Kapasitas Sumber Daya Manusia Polisi Pamong Praja</t>
  </si>
  <si>
    <t>1.05.005.002</t>
  </si>
  <si>
    <t>Realisasi Bimbingan intelektual/Konseling SDM Pol PP</t>
  </si>
  <si>
    <t>Bimtek/Konseling</t>
  </si>
  <si>
    <t>1.05.005.003</t>
  </si>
  <si>
    <t>Realisasi jumlah hasil kajian peraturan perUUan yang mempunyai kepastian hukum</t>
  </si>
  <si>
    <t>1.05.005.004</t>
  </si>
  <si>
    <t>Realisasi target anggota yang memahami peraturan</t>
  </si>
  <si>
    <t>1.05.005.005</t>
  </si>
  <si>
    <t>Realisasi target anggota yang lulus samapta</t>
  </si>
  <si>
    <t>1.05.005.006</t>
  </si>
  <si>
    <t>1.05.005.007</t>
  </si>
  <si>
    <t>1.05.005.008</t>
  </si>
  <si>
    <t>Hasil penilaian SAKIP oleh Inspektorat untuk Satuan Polisi Pamong Praja</t>
  </si>
  <si>
    <t>1.05.010.003</t>
  </si>
  <si>
    <t>Jumlah SPAB</t>
  </si>
  <si>
    <t>Badan Penanggulangan Bencana Daerah</t>
  </si>
  <si>
    <t>1.05.010.005</t>
  </si>
  <si>
    <t>Persentase kesiapsiagaan penanggulangan bencana</t>
  </si>
  <si>
    <t>1.05.010.006</t>
  </si>
  <si>
    <t>Persentase korban kejadian bencana skala kota yang mendapatkan layanan evakuasi dengan menggunakan sarana dan prasarana tanggap darurat lengkap</t>
  </si>
  <si>
    <t>1.05.010.006.01</t>
  </si>
  <si>
    <t>Jumlah korban kejadian bencana yang mendapatkan layanan evakuasi dengan menggunakan sarana dan prasarana tanggap darurat lengkap</t>
  </si>
  <si>
    <t>1.05.010.007</t>
  </si>
  <si>
    <t>Persentase penanganan rehabilitasi dan rekonstruksi pasca bencana</t>
  </si>
  <si>
    <t>1.05.010.007.01</t>
  </si>
  <si>
    <t>Jumlah kerusakan akibat kejadian bencana yang diberikan bantuan rehabilitasi dan rekonstruksi</t>
  </si>
  <si>
    <t>Kerusakan</t>
  </si>
  <si>
    <t>Jumlah kerusakan akibat kejadian bencana yang dapat diberikan bantuan rehabilitasi rekonstruksi berdasarkan hasil JITUPASNA</t>
  </si>
  <si>
    <t>1.05.010.008</t>
  </si>
  <si>
    <t>Jumlah dokumen data dan informasi bencana terpadu</t>
  </si>
  <si>
    <t>1.05.010.009</t>
  </si>
  <si>
    <t xml:space="preserve">Indeks kapasitas daerah dalam penanggulangan bencana </t>
  </si>
  <si>
    <t>1.05.010.010</t>
  </si>
  <si>
    <t>1.05.010.011</t>
  </si>
  <si>
    <t>1.05.010.012</t>
  </si>
  <si>
    <t>Hasil penilaian SAKIP oleh Inspektorat untuk Badan Penanggulangan Bencana Daerah</t>
  </si>
  <si>
    <t>1.05.012.001</t>
  </si>
  <si>
    <t>Indeks kapasitas ketahanan dan keselamatan kebakaran</t>
  </si>
  <si>
    <t>Dinas Pemadam Kebakaran dan Penyelamatan</t>
  </si>
  <si>
    <t>1.05.012.001.01</t>
  </si>
  <si>
    <t>Ketepatan waktu rekomendasi proteksi kebakaran</t>
  </si>
  <si>
    <t>1.05.012.001.02</t>
  </si>
  <si>
    <t>Edukasi penanggulangan kebakaran</t>
  </si>
  <si>
    <t>1.05.012.001.03</t>
  </si>
  <si>
    <t>Penanggulangan kebakaran dan penyelamatan sesuai respontime (15 menit dalam kota)</t>
  </si>
  <si>
    <t>1.05.012.002</t>
  </si>
  <si>
    <t>1.05.012.002.01</t>
  </si>
  <si>
    <t>1.05.012.003</t>
  </si>
  <si>
    <t>Persentase edukasi penanggulangan kebakaran</t>
  </si>
  <si>
    <t>1.05.012.003.01</t>
  </si>
  <si>
    <t>Jumlah pelaksanaan penyuluhan penanggulangan kebakaran di titik rawan bencana kebakaran</t>
  </si>
  <si>
    <t>Kali</t>
  </si>
  <si>
    <t>1.05.012.003.02</t>
  </si>
  <si>
    <t>Total penyuluhan penanggulangan kebakaran di titik rawan bencana kebakaran</t>
  </si>
  <si>
    <t>Kemantren</t>
  </si>
  <si>
    <t>1.05.012.003.03</t>
  </si>
  <si>
    <t>Jumlah edukasi penanggulangan kebakaran bagi anak didik TK yang dilayani</t>
  </si>
  <si>
    <t>1.05.012.003.04</t>
  </si>
  <si>
    <t>Total permohonan edukasi penanggulangan kebakaran bagi anak didik TK</t>
  </si>
  <si>
    <t>1.05.012.003.05</t>
  </si>
  <si>
    <t>Jumlah edukasi penanggulangan kebakaran bagi SDN dan SMPN yang dilaksanakan</t>
  </si>
  <si>
    <t>1.05.012.003.06</t>
  </si>
  <si>
    <t>Total edukasi penanggulangan kebakaran bagi SDN dan SMPN yang rencanakan</t>
  </si>
  <si>
    <t>1.05.012.004</t>
  </si>
  <si>
    <t>Persentase penanggulangan kebakaran dan penyelamatan sesuai respontime (15 menit dalam kota)</t>
  </si>
  <si>
    <t>1.05.012.004.01</t>
  </si>
  <si>
    <t>Jumlah layanan pemadaman dalam kota sesuai respond time 15 menit</t>
  </si>
  <si>
    <t>1.05.012.004.02</t>
  </si>
  <si>
    <t>Jumlah kejadian kebakaran dalam kota</t>
  </si>
  <si>
    <t>1.05.012.005</t>
  </si>
  <si>
    <t>Persentase penanganan pemadaman dan penyelamatan di luar kota</t>
  </si>
  <si>
    <t>1.05.012.005.01</t>
  </si>
  <si>
    <t>Jumlah permohonan pemadaman dan penyelamatan di luar kota yang ditangani</t>
  </si>
  <si>
    <t>Permohonan</t>
  </si>
  <si>
    <t>1.05.012.005.02</t>
  </si>
  <si>
    <t>Jumlah total permohonan pemadaman dan penyelamatan di luar kota yang masuk</t>
  </si>
  <si>
    <t>1.05.012.006</t>
  </si>
  <si>
    <t>Persentase penyelamatan dan evakuasi pada kondisi membahayakan manusia (operasi darurat non kebakaran)</t>
  </si>
  <si>
    <t>1.05.012.006.01</t>
  </si>
  <si>
    <t>Jumlah kejadian penyelamatan dan evakuasi di luar kejadian kebakaran dalam kota</t>
  </si>
  <si>
    <t>1.05.012.006.02</t>
  </si>
  <si>
    <t>Jumlah kejadian penyelamatan dan evakuasi di luar kejadian kebakaran luar kota</t>
  </si>
  <si>
    <t>1.05.012.006.03</t>
  </si>
  <si>
    <t>Total jumlah kejadian penyelamatan dan evakuasi di luar kejadian kebakaran dalam dan luar kota</t>
  </si>
  <si>
    <t>1.05.012.007</t>
  </si>
  <si>
    <t>Hasil penilaian SAKIP oleh Inspektorat untuk Dinas Pemadam Kebakaran dan Penyelamatan</t>
  </si>
  <si>
    <t>1.06</t>
  </si>
  <si>
    <t>SOSIAL</t>
  </si>
  <si>
    <t>1.06.003.008</t>
  </si>
  <si>
    <t>Persentase Potensi dan Sumber Kesejahteraan Sosial (PSKS) yang aktif</t>
  </si>
  <si>
    <t>Dinas Sosial Tenaga Kerja dan Transmigrasi</t>
  </si>
  <si>
    <t>1.06.003.008.01</t>
  </si>
  <si>
    <t>- Karangtaruna</t>
  </si>
  <si>
    <t>1.06.003.008.01.01</t>
  </si>
  <si>
    <t>Jumlah yang aktif</t>
  </si>
  <si>
    <t>Lembaga</t>
  </si>
  <si>
    <t>1.06.003.008.01.02</t>
  </si>
  <si>
    <t>Jumlah keseluruhan</t>
  </si>
  <si>
    <t>1.06.003.008.02</t>
  </si>
  <si>
    <t>- WKSBM</t>
  </si>
  <si>
    <t>1.06.003.008.02.01</t>
  </si>
  <si>
    <t>1.06.003.008.02.02</t>
  </si>
  <si>
    <t>1.06.003.008.03</t>
  </si>
  <si>
    <t>- LKS</t>
  </si>
  <si>
    <t>1.06.003.008.03.01</t>
  </si>
  <si>
    <t>1.06.003.008.03.02</t>
  </si>
  <si>
    <t>1.06.003.008.04</t>
  </si>
  <si>
    <t>- TKSK</t>
  </si>
  <si>
    <t>1.06.003.008.04.01</t>
  </si>
  <si>
    <t>1.06.003.008.04.02</t>
  </si>
  <si>
    <t>1.06.003.008.05</t>
  </si>
  <si>
    <t>- PSM</t>
  </si>
  <si>
    <t>1.06.003.008.05.01</t>
  </si>
  <si>
    <t>1.06.003.008.05.02</t>
  </si>
  <si>
    <t>1.06.003.008.06</t>
  </si>
  <si>
    <t>- IPSM</t>
  </si>
  <si>
    <t>1.06.003.008.06.01</t>
  </si>
  <si>
    <t>1.06.003.008.06.02</t>
  </si>
  <si>
    <t>1.06.003.009</t>
  </si>
  <si>
    <t>Persentase Jumlah Warga Negara anak terlantar yang mendapatkan rehabilitasi sosial dasar anak terlantar di luar panti</t>
  </si>
  <si>
    <t>1.06.003.009.01</t>
  </si>
  <si>
    <t>Jumlah anak terlantar yang tertangani</t>
  </si>
  <si>
    <t>1.06.003.009.02</t>
  </si>
  <si>
    <t>Jumlah anak terlantar</t>
  </si>
  <si>
    <t>1.06.003.010</t>
  </si>
  <si>
    <t>Persentase Jumlah Warga Negara gelandangan dan pengemis yang mendapatkan rehabilitasi sosial dasar tuna sosial khususnya gelandangan pengemis diluar panti</t>
  </si>
  <si>
    <t>1.06.003.010.01</t>
  </si>
  <si>
    <t>Jumlah tuna sosial khususnya gelandangan pengemis yang tertangani</t>
  </si>
  <si>
    <t>1.06.003.010.02</t>
  </si>
  <si>
    <t>Jumlah tuna sosial khususnya gelandangan pengemis yang seharusnya tertangani</t>
  </si>
  <si>
    <t>1.06.003.011</t>
  </si>
  <si>
    <t>Persentase Jumlah Warga Negara lanjut usia terlantar yang mendapatkan rehabilitasi sosial dasar lanjut usia terlantar di luar panti</t>
  </si>
  <si>
    <t>1.06.003.011.01</t>
  </si>
  <si>
    <t>Jumlah lansia terlantar yang tertangani</t>
  </si>
  <si>
    <t>1.06.003.011.02</t>
  </si>
  <si>
    <t>Jumlah lansia terlantar yang seharusnya tertangani</t>
  </si>
  <si>
    <t>1.06.003.012</t>
  </si>
  <si>
    <t>Persentase Jumlah Warga Negara penyandang disabilitas terlantar yang mendapatkan rehabilitasi sosial dasar penyandang disabilitas terlantar di luar panti</t>
  </si>
  <si>
    <t>1.06.003.012.01</t>
  </si>
  <si>
    <t>Jumlah penyandang disabilitas terlantar dan keluarga yangmendapatkan layanan rehabilitasi sosial</t>
  </si>
  <si>
    <t>1.06.003.012.02</t>
  </si>
  <si>
    <t>Jumlah penyandang disabilitas terlantar yang seharusnya tertangani</t>
  </si>
  <si>
    <t>1.06.003.013</t>
  </si>
  <si>
    <t>Persentase KUBE dan USEP yang masuk kategori mandiri</t>
  </si>
  <si>
    <t>1.06.003.013.01</t>
  </si>
  <si>
    <t>Jumlah KUBE dan USEP yang masuk kategori mandiri</t>
  </si>
  <si>
    <t>Kelompok</t>
  </si>
  <si>
    <t>1.06.003.013.02</t>
  </si>
  <si>
    <t>Jumlah Kelompok KUBE dan USEP keseluruhan yang sudah berdiri minimal 3 tahun</t>
  </si>
  <si>
    <t>1.06.003.014</t>
  </si>
  <si>
    <t>Persentase Pemerlu Pelayanan Kesejahteraan Sosial (PPKS) yang tertangani layanan kedaruratan sosial</t>
  </si>
  <si>
    <t>1.06.003.014.01</t>
  </si>
  <si>
    <t xml:space="preserve">Jumlah PPKS yang mendapatkan layanan kedaruratan sosial </t>
  </si>
  <si>
    <t>1.06.003.014.02</t>
  </si>
  <si>
    <t xml:space="preserve">Jumlah PPKS yang seharusnya mendapatkan layanan kedaruratan sosial </t>
  </si>
  <si>
    <t>1.06.003.015</t>
  </si>
  <si>
    <t>Persentase Pemerlu Pelayanan Kesejahteraan Sosial (PPKS) yang memperoleh perlindungan dan jaminan sosial</t>
  </si>
  <si>
    <t>1.06.003.015.01</t>
  </si>
  <si>
    <t>- Program Sembako</t>
  </si>
  <si>
    <t>1.06.003.015.01.01</t>
  </si>
  <si>
    <t>Jumlah penerima</t>
  </si>
  <si>
    <t>1.06.003.015.01.02</t>
  </si>
  <si>
    <t>Jumlah yang seharusnya menerima</t>
  </si>
  <si>
    <t>1.06.003.015.02</t>
  </si>
  <si>
    <t>- PKH</t>
  </si>
  <si>
    <t>1.06.003.015.02.01</t>
  </si>
  <si>
    <t>1.06.003.015.02.02</t>
  </si>
  <si>
    <t>1.06.003.015.03</t>
  </si>
  <si>
    <t>- Lansia Terlantar (ASLUM)</t>
  </si>
  <si>
    <t>1.06.003.015.03.01</t>
  </si>
  <si>
    <t>1.06.003.015.03.02</t>
  </si>
  <si>
    <t>1.06.003.015.04</t>
  </si>
  <si>
    <t>- UEP Graduasi PKH</t>
  </si>
  <si>
    <t>1.06.003.015.04.01</t>
  </si>
  <si>
    <t>1.06.003.015.04.02</t>
  </si>
  <si>
    <t>1.06.003.016</t>
  </si>
  <si>
    <t>Persentase jumlah Warga Negara korban bencana kabupaten/kota yang memperoleh perlindungan dan jaminan sosial pada saat dan setelah tanggap darurat bencana bagi korban bencana kabupaten/kota</t>
  </si>
  <si>
    <t>1.06.003.016.01</t>
  </si>
  <si>
    <t>Jumlah korban bencana alam, non alam dan sosial yang tertangani</t>
  </si>
  <si>
    <t>1.06.003.016.02</t>
  </si>
  <si>
    <t>Jumlah korban bencana alam, non alam dan sosial yang seharusnya tertangani</t>
  </si>
  <si>
    <t>1.06.003.017</t>
  </si>
  <si>
    <t>Jumlah Anak Berhadapan Hukum (ABH) saksi dan korban yang tertangani</t>
  </si>
  <si>
    <t>1.06.004.001</t>
  </si>
  <si>
    <t>Indeks Penanganan Masalah Kesejahteraan Sosial</t>
  </si>
  <si>
    <t>2.07</t>
  </si>
  <si>
    <t>TENAGA KERJA</t>
  </si>
  <si>
    <t>2.07.002.013</t>
  </si>
  <si>
    <t>Persentase Perusahaan yang sudah melaksanakan Struktur dan Skala Upah</t>
  </si>
  <si>
    <t>2.07.002.013.01</t>
  </si>
  <si>
    <t>Perusahaan yang sudah melaksanakan Struktur dan Skala Upah</t>
  </si>
  <si>
    <t>2.07.002.013.02</t>
  </si>
  <si>
    <t>Jumlah Total Perusahaan</t>
  </si>
  <si>
    <t>2.07.002.021</t>
  </si>
  <si>
    <t>Persentase Penempatan Peserta Pelatihan Berbasis Kompetensi di Sektor Formal dan Non Formal</t>
  </si>
  <si>
    <t>2.07.002.022</t>
  </si>
  <si>
    <t>Persentase Penempatan Tenaga Kerja</t>
  </si>
  <si>
    <t>2.07.002.022.01</t>
  </si>
  <si>
    <t>Jumlah lowongan kerja</t>
  </si>
  <si>
    <t>Lowongan</t>
  </si>
  <si>
    <t>bulanan</t>
  </si>
  <si>
    <t>2.07.002.022.02</t>
  </si>
  <si>
    <t>Jumlah tenaga kerja yang ditempatkan</t>
  </si>
  <si>
    <t>orang</t>
  </si>
  <si>
    <t>2.07.002.023</t>
  </si>
  <si>
    <t xml:space="preserve">Persentase perusahaan yang sudah mempunyai sarana hubungan industrial </t>
  </si>
  <si>
    <t>2.07.002.023.01</t>
  </si>
  <si>
    <t>Jumlah perusahaan yang mempunyai sarana hubungan industrial</t>
  </si>
  <si>
    <t>Perusahaan</t>
  </si>
  <si>
    <t>2.07.002.023.02</t>
  </si>
  <si>
    <t>Jumlah perusahaan</t>
  </si>
  <si>
    <t>2.07.002.024</t>
  </si>
  <si>
    <t>Jumlah Peserta Pelatihan</t>
  </si>
  <si>
    <t>2.07.002.024.01</t>
  </si>
  <si>
    <t>Jumlah Peserta Pelatihan Bekerja di Sektor Formal</t>
  </si>
  <si>
    <t>2.07.002.024.02</t>
  </si>
  <si>
    <t>Jumlah Peserta Pelatihan Bekerja di Sektor Non Formal</t>
  </si>
  <si>
    <t>2.08</t>
  </si>
  <si>
    <t>PEMBERDAYAAN PEREMPUAN DAN PERLINDUNGAN ANAK</t>
  </si>
  <si>
    <t>2.08.001.009</t>
  </si>
  <si>
    <t>Prevalensi kekerasan terhadap perempuan</t>
  </si>
  <si>
    <t>Dinas Pemberdayaan Perempuan Perlindungan Anak dan Pengendalian Penduduk dan Keluarga Berencana</t>
  </si>
  <si>
    <t>2.08.001.009.01</t>
  </si>
  <si>
    <t>Jumlah korban kekerasan perempuan</t>
  </si>
  <si>
    <t>2.08.001.010</t>
  </si>
  <si>
    <t>Prevalensi kekerasan terhadap anak</t>
  </si>
  <si>
    <t>2.08.001.010.01</t>
  </si>
  <si>
    <t>Jumlah korban kekerasan anak</t>
  </si>
  <si>
    <t>2.08.001.011</t>
  </si>
  <si>
    <t>Persentase kelembagaan Pengarusutamaan Gender (PUG) yang aktif</t>
  </si>
  <si>
    <t>2.08.001.011.01</t>
  </si>
  <si>
    <t>Jumlah kelembagaan PUG yang aktif</t>
  </si>
  <si>
    <t>2.08.001.011.02</t>
  </si>
  <si>
    <t>Jumlah kelembagaan PUG yang ada di Kota Yogyakarta</t>
  </si>
  <si>
    <t>2.08.001.012</t>
  </si>
  <si>
    <t>Persentase perempuan korban Kekerasan Dalam Rumah Tangga (KDRT) yang terselesaikan</t>
  </si>
  <si>
    <t>2.08.001.012.01</t>
  </si>
  <si>
    <t>Jumlah korban kekerasan perempuan yang terselesaikan</t>
  </si>
  <si>
    <t>2.08.001.012.02</t>
  </si>
  <si>
    <t>2.08.001.013</t>
  </si>
  <si>
    <t>Persentase Anak Korban Kekerasan Dalam Rumah Tangga (KDRT) yang tertangani</t>
  </si>
  <si>
    <t>2.08.001.013.01</t>
  </si>
  <si>
    <t>Jumlah anak korban kekerasan yang tertangani</t>
  </si>
  <si>
    <t>2.08.001.013.02</t>
  </si>
  <si>
    <t>Jumlah anak korban kekerasan  yang melapor pada periode yang sama</t>
  </si>
  <si>
    <t>2.08.001.014</t>
  </si>
  <si>
    <t>CBR (Crude Birth Rate)</t>
  </si>
  <si>
    <t>CBR</t>
  </si>
  <si>
    <t>2.08.001.016</t>
  </si>
  <si>
    <t>Jumlah kelahiran dari perempuan pada kelompok umur 15-19 tahun</t>
  </si>
  <si>
    <t>Kelahiran</t>
  </si>
  <si>
    <t>2.08.002.003</t>
  </si>
  <si>
    <t>Hasil penilaian reformasi birokrasi oleh Inspektorat</t>
  </si>
  <si>
    <t>2.08.002.003.01</t>
  </si>
  <si>
    <t>2.08.002.004</t>
  </si>
  <si>
    <t>Ketercapaian nilai indikator Kota Layak Anak</t>
  </si>
  <si>
    <t>2.08.002.004.01</t>
  </si>
  <si>
    <t>Predikat hasil penilaian KLA dari Kemen PPPA</t>
  </si>
  <si>
    <t>2.08.002.004.02</t>
  </si>
  <si>
    <t>Hasil penilaian KLA dari Kemen PPPA</t>
  </si>
  <si>
    <t>Skala 0-1000</t>
  </si>
  <si>
    <t>2.08.002.005</t>
  </si>
  <si>
    <t>Capaian layanan fasilitasi advokasi, Komunikasi, Informasi, dan Edukasi (KIE) serta penyediaan data pengendalian penduduk berbasis gender</t>
  </si>
  <si>
    <t>2.08.002.005.01</t>
  </si>
  <si>
    <t>Persentase ketersediaan data resmi pengendalian penduduk berbasis gender</t>
  </si>
  <si>
    <t>2.08.002.005.02</t>
  </si>
  <si>
    <t>Jumlah faskes dan kelurahan yang sudah terentry datanya</t>
  </si>
  <si>
    <t>2.08.002.005.03</t>
  </si>
  <si>
    <t>Jumlah faskes dan kelurahan</t>
  </si>
  <si>
    <t>2.08.002.005.04</t>
  </si>
  <si>
    <t>Persentase lembaga yang memanfaatkan</t>
  </si>
  <si>
    <t>2.08.002.005.05</t>
  </si>
  <si>
    <t>Lembaga Yang Memanfaatkan</t>
  </si>
  <si>
    <t>2.08.002.005.06</t>
  </si>
  <si>
    <t>Jumlah Lembaga Yang Ada</t>
  </si>
  <si>
    <t>2.08.002.006</t>
  </si>
  <si>
    <t>Hasil penilaian SAKIP oleh Inspektorat untuk Dinas Pemberdayaan Perempuan Perlindungan Anak dan Pengendalian Penduduk dan Keluarga Berencana</t>
  </si>
  <si>
    <t>2.09</t>
  </si>
  <si>
    <t>2.09.005.001</t>
  </si>
  <si>
    <t>Angka Konsumsi Pangan</t>
  </si>
  <si>
    <t>Dinas Pertanian dan Pangan</t>
  </si>
  <si>
    <t>2.09.005.001.01</t>
  </si>
  <si>
    <t>Angka Konsumsi Padi-Padian</t>
  </si>
  <si>
    <t>2.09.005.001.02</t>
  </si>
  <si>
    <t>Angka Konsumsi Umbi-Umbian</t>
  </si>
  <si>
    <t>2.09.005.001.03</t>
  </si>
  <si>
    <t>Angka Konsumsi Pangan Hewani</t>
  </si>
  <si>
    <t>2.09.005.001.04</t>
  </si>
  <si>
    <t>Angka Konsumsi Minyak dan Lemak</t>
  </si>
  <si>
    <t>2.09.005.001.05</t>
  </si>
  <si>
    <t>Angka Konsumsi Buah/Biji Berminyak</t>
  </si>
  <si>
    <t>2.09.005.001.06</t>
  </si>
  <si>
    <t>Angka Konsumsi Kacang-Kacangan</t>
  </si>
  <si>
    <t>2.09.005.001.07</t>
  </si>
  <si>
    <t>Angka Konsumsi Gula</t>
  </si>
  <si>
    <t>2.09.005.001.08</t>
  </si>
  <si>
    <t>Angka Konsumsi Sayur dan Buah</t>
  </si>
  <si>
    <t>2.09.005.001.09</t>
  </si>
  <si>
    <t>Angka Konsumsi Lain-Lain</t>
  </si>
  <si>
    <t>2.09.005.002</t>
  </si>
  <si>
    <t>Angka konsumsi ikan</t>
  </si>
  <si>
    <t>Kg/Kapita/Tahun</t>
  </si>
  <si>
    <t>2.09.005.002.01</t>
  </si>
  <si>
    <t>Angka konsumsi ikan dalam rumah tangga</t>
  </si>
  <si>
    <t>2.09.005.002.02</t>
  </si>
  <si>
    <t>Angka konsumsi ikan luar rumah tangga</t>
  </si>
  <si>
    <t>2.09.006.002</t>
  </si>
  <si>
    <t>Persentase penurunan jumlah kasus penyakit hewan menular strategis</t>
  </si>
  <si>
    <t>2.09.006.002.01</t>
  </si>
  <si>
    <t>jumlah kasus penyakit hewan menular strategis tahun berjalan</t>
  </si>
  <si>
    <t>2.09.006.002.02</t>
  </si>
  <si>
    <t>jumlah kasus penyakit hewan menular strategis tahun sebelumnya (n-1)</t>
  </si>
  <si>
    <t>2.09.006.003</t>
  </si>
  <si>
    <t>Peningkatan persentase kawasan yang dikembangkan menjadi kawasan pangan lestari</t>
  </si>
  <si>
    <t>2.09.006.003.01</t>
  </si>
  <si>
    <t>Jumlah kelurahan yang dikembangkan menjadi kawasan pangan lestari</t>
  </si>
  <si>
    <t>2.09.006.003.02</t>
  </si>
  <si>
    <t>Jumlah kelurahan di Kota Yogyakarta</t>
  </si>
  <si>
    <t>2.09.006.004</t>
  </si>
  <si>
    <t>Angka Ketersediaan Energi</t>
  </si>
  <si>
    <t>Kkal/Kapita/Hari</t>
  </si>
  <si>
    <t>2.09.006.004.01</t>
  </si>
  <si>
    <t>Analisa neraca bahan makanan</t>
  </si>
  <si>
    <t>2.09.006.005</t>
  </si>
  <si>
    <t>Peningkatan persentase pemenuhan cadangan pangan Pemerintah Daerah</t>
  </si>
  <si>
    <t>2.09.006.005.01</t>
  </si>
  <si>
    <t>Jumlah cadangan pangan Pemerintah Daerah yang dikelola Pemerintah Kota Yogyakarta</t>
  </si>
  <si>
    <t>2.09.006.005.02</t>
  </si>
  <si>
    <t>Jumlah cadangan pangan Pemerintah Daerah Kota Yogyakarta</t>
  </si>
  <si>
    <t>2.09.006.006</t>
  </si>
  <si>
    <t>Penurunan wilayah rawan pangan prioritas 2</t>
  </si>
  <si>
    <t>Wilayah</t>
  </si>
  <si>
    <t>2.09.006.006.01</t>
  </si>
  <si>
    <t>Peta Kerawanan Pangan</t>
  </si>
  <si>
    <t>2.09.006.006.02</t>
  </si>
  <si>
    <t>Jumlah kelurahan yang rawan pangan prioritas 2</t>
  </si>
  <si>
    <t>2.09.006.007</t>
  </si>
  <si>
    <t>Peningkatan persentase varietas tanaman buah yang telah bersertifikat</t>
  </si>
  <si>
    <t>2.09.006.007.01</t>
  </si>
  <si>
    <t>Jumlah varietas tanaman buah yang telah bersertifikasi</t>
  </si>
  <si>
    <t>Varietas</t>
  </si>
  <si>
    <t>2.09.006.007.02</t>
  </si>
  <si>
    <t>Jumlah varietas tanaman buah yang dimiliki dinas</t>
  </si>
  <si>
    <t>2.09.006.008</t>
  </si>
  <si>
    <t>Peningkatan persentase Pengecer Obat Hewan yang terbina dan terawasi</t>
  </si>
  <si>
    <t>2.09.006.008.01</t>
  </si>
  <si>
    <t>Jumlah pengecer obat hewan yang dibina dan diawasi</t>
  </si>
  <si>
    <t>Unit usaha</t>
  </si>
  <si>
    <t>2.09.006.008.02</t>
  </si>
  <si>
    <t>Jumlah pengecer obat hewan di Kota Yogyakarta</t>
  </si>
  <si>
    <t>2.09.006.009</t>
  </si>
  <si>
    <t>Peningkatan persentase unit usaha bidang kesehatan hewan yang terbina dan terawasi</t>
  </si>
  <si>
    <t>2.09.006.009.01</t>
  </si>
  <si>
    <t>Jumlah Unit Usaha Bidang Kesehatan Hewan yang terbina dan terawasi</t>
  </si>
  <si>
    <t>2.09.006.009.02</t>
  </si>
  <si>
    <t>Unit Usaha Bidang Kesehatan Hewan</t>
  </si>
  <si>
    <t>2.09.006.010</t>
  </si>
  <si>
    <t>Persentase pelaku usaha pangan asal hewan dan perikanan yang diawasi</t>
  </si>
  <si>
    <t>2.09.006.010.01</t>
  </si>
  <si>
    <t>Jumlah pelaku usaha pangan asal hewan dan perikanan yang diawasi</t>
  </si>
  <si>
    <t>Pelaku usaha</t>
  </si>
  <si>
    <t>2.09.006.010.02</t>
  </si>
  <si>
    <t>Jumlah pelaku usaha pangan asal hewan dan perikanan di Kota Yogyakarta</t>
  </si>
  <si>
    <t>2.09.006.011</t>
  </si>
  <si>
    <t>Hasil penilaian SAKIP oleh Inspektorat untuk Dinas Pertanian dan Pangan</t>
  </si>
  <si>
    <t>2.09.006.012</t>
  </si>
  <si>
    <t>2.09.006.013</t>
  </si>
  <si>
    <t>2.09.006.014</t>
  </si>
  <si>
    <t>Hasil Penilaian RB  dalam bentuk persentase</t>
  </si>
  <si>
    <t>2.09.006.015</t>
  </si>
  <si>
    <t>Peningkatan Persentase pelaku usaha pangan segar asal tumbuhan yang diawasi</t>
  </si>
  <si>
    <t>2.09.006.015.01</t>
  </si>
  <si>
    <t>Jumlah sampel pelaku usaha pangan segar asal tumbuhan yang diawasi</t>
  </si>
  <si>
    <t>Sampel</t>
  </si>
  <si>
    <t>2.09.006.015.02</t>
  </si>
  <si>
    <t>Jumlah sampel pelaku usaha pangan segar asal tumbuhan</t>
  </si>
  <si>
    <t>2.09.006.016</t>
  </si>
  <si>
    <t>Peningkatan Persentase kelompok pembudidaya ikan yang berizin</t>
  </si>
  <si>
    <t>2.09.006.016.01</t>
  </si>
  <si>
    <t>Jumlah kelompok pembudidaya ikan yang berizin</t>
  </si>
  <si>
    <t>2.09.006.016.02</t>
  </si>
  <si>
    <t>Jumlah kelompok pembudidaya ikan di Kota Yogyakarta</t>
  </si>
  <si>
    <t>2.09.006.017</t>
  </si>
  <si>
    <t>Persentase pengolah dan pemasar hasil perikanan yang berizin</t>
  </si>
  <si>
    <t>2.09.006.017.01</t>
  </si>
  <si>
    <t>Jumlah pengolah dan pemasar hasil perikanan yang berizin</t>
  </si>
  <si>
    <t>2.09.006.017.02</t>
  </si>
  <si>
    <t>Jumlah pengolah dan pemasar hasil perikanan di Kota Yogyakarta</t>
  </si>
  <si>
    <t>2.11</t>
  </si>
  <si>
    <t>LINGKUNGAN HIDUP</t>
  </si>
  <si>
    <t>2.11.001.03</t>
  </si>
  <si>
    <t>Persentase Pemantauan Kualitas Lingkungan Hidup sesuai SOP</t>
  </si>
  <si>
    <t>2.11.001.03.01</t>
  </si>
  <si>
    <t>Hasil pemantauan kualitas air</t>
  </si>
  <si>
    <t>2.11.001.03.02</t>
  </si>
  <si>
    <t>Hasil pemantauan kualitas udara</t>
  </si>
  <si>
    <t>2.11.001.04</t>
  </si>
  <si>
    <t>Persentase kepatuhan pelaku usaha melakukan pengelolaan lingkungan hidup</t>
  </si>
  <si>
    <t>2.11.001.04.01</t>
  </si>
  <si>
    <t>Jumlah pelaporan swapantau dan pengawasan usaha</t>
  </si>
  <si>
    <t>Usaha</t>
  </si>
  <si>
    <t>2.11.001.04.02</t>
  </si>
  <si>
    <t>Jumlah total usaha yang memiliki izin lingkungan</t>
  </si>
  <si>
    <t>2.11.001.05</t>
  </si>
  <si>
    <t>Persentase usaha yang telah memiliki dokumen lingkungan</t>
  </si>
  <si>
    <t>2.11.001.05.01</t>
  </si>
  <si>
    <t>Jumlah usaha yang telah memiliki dokumen lingkungan</t>
  </si>
  <si>
    <t>2.11.001.05.02</t>
  </si>
  <si>
    <t>Jumlah Total usaha</t>
  </si>
  <si>
    <t>2.11.001.06</t>
  </si>
  <si>
    <t>Persentase usaha yang telah memiliki izin Pengendalian dan Pengelolaan Lingkungan Hidup (PPLH)</t>
  </si>
  <si>
    <t>2.11.001.06.01</t>
  </si>
  <si>
    <t>Jumlah usaha yang telah memiliki izin Pengendalian dan Pengelolaan Lingkungan Hidup (PPLH)</t>
  </si>
  <si>
    <t>2.11.001.06.02</t>
  </si>
  <si>
    <t>Jumlah Total usaha yang mempunyai izin lingkungan</t>
  </si>
  <si>
    <t>2.11.001.07</t>
  </si>
  <si>
    <t>Persentase Kampung ProKlim</t>
  </si>
  <si>
    <t>2.11.001.07.01</t>
  </si>
  <si>
    <t>Jumlah Kampung ProKlim</t>
  </si>
  <si>
    <t>2.11.001.07.02</t>
  </si>
  <si>
    <t>Jumlah seluruh Kampung di Kota Yogyakarta</t>
  </si>
  <si>
    <t>2.11.001.08</t>
  </si>
  <si>
    <t>Persentase Sekolah Berwawasan Lingkungan</t>
  </si>
  <si>
    <t>2.11.001.08.01</t>
  </si>
  <si>
    <t>Jumlah sekolah yang berwawasan lingkungan</t>
  </si>
  <si>
    <t>2.11.001.08.02</t>
  </si>
  <si>
    <t>Jumlah seluruh sekolah di Kota Yogyakarta</t>
  </si>
  <si>
    <t>2.11.002.003</t>
  </si>
  <si>
    <t>Persentase Ruang Terbuka Hijau</t>
  </si>
  <si>
    <t>2.11.002.003.01</t>
  </si>
  <si>
    <t>Luas Ruang Terbuka Hijau Privat</t>
  </si>
  <si>
    <t>m2</t>
  </si>
  <si>
    <t>2.11.002.003.02</t>
  </si>
  <si>
    <t>Luas Ruang Terbuka Hijau Publik</t>
  </si>
  <si>
    <t>2.11.004.004</t>
  </si>
  <si>
    <t>Persentase kebersihan sungai yg terpelihara</t>
  </si>
  <si>
    <t>2.11.004.004.01</t>
  </si>
  <si>
    <t>Panjang sungai yang kebersihannya terjaga</t>
  </si>
  <si>
    <t>2.11.004.004.02</t>
  </si>
  <si>
    <t>Panjang sungai di Kota Yogyakarta</t>
  </si>
  <si>
    <t>2.11.005.002</t>
  </si>
  <si>
    <t>Indeks Kualitas Lingkungan Hidup (IKLH)</t>
  </si>
  <si>
    <t>2.11.005.002.01</t>
  </si>
  <si>
    <t>Indeks Kualitas Air (IKA)</t>
  </si>
  <si>
    <t>2.11.005.002.02</t>
  </si>
  <si>
    <t>Indeks kualitas udara (IKU)</t>
  </si>
  <si>
    <t>2.11.005.002.03</t>
  </si>
  <si>
    <t>Indeks Kualitas Tutupan Lahan (IKTL)</t>
  </si>
  <si>
    <t>2.11.005.009</t>
  </si>
  <si>
    <t>Persentase Penyusunan dan Penetapan Rencana Perlindungan dan Pengelolaan Lingkungan Hidup (RPPLH) Kabupaten/Kota</t>
  </si>
  <si>
    <t>2.11.005.009.01</t>
  </si>
  <si>
    <t>Jumlah tahapan Penyusunan dan Penetapan Rencana Perlindungan dan Pengelolaan Lingkungan Hidup (RPPLH) Kabupaten/Kota yang telah dicapai</t>
  </si>
  <si>
    <t>2.11.005.009.02</t>
  </si>
  <si>
    <t>Jumlah seluruh tahapan Penyusunan dan Penetapan Rencana Perlindungan dan Pengelolaan Lingkungan Hidup (RPPLH) Kabupaten/Kota</t>
  </si>
  <si>
    <t>2.11.005.010</t>
  </si>
  <si>
    <t>Persentase penyelenggaraan pemantauan dan evaluasi Kajian Lingkungan Hidup Strategis (KLHS) Kabupaten/Kota</t>
  </si>
  <si>
    <t>2.11.005.010.01</t>
  </si>
  <si>
    <t>Jumlah KLHS yang dipantau dan dievaluasi</t>
  </si>
  <si>
    <t>2.11.005.010.02</t>
  </si>
  <si>
    <t>Jumlah KLHS yang telah disusun dan divalidasi</t>
  </si>
  <si>
    <t>2.11.005.011</t>
  </si>
  <si>
    <t>Hasil penilaian SAKIP oleh Inspektorat untuk Dinas Lingkungan Hidup</t>
  </si>
  <si>
    <t>2.12</t>
  </si>
  <si>
    <t>ADMINISTRASI KEPENDUDUKAN DAN PENCATATAN SIPIL</t>
  </si>
  <si>
    <t>2.12.002.001.01</t>
  </si>
  <si>
    <t>Status Pendidikan Kepala Keluarga Tidak Tamat SD</t>
  </si>
  <si>
    <t>2.12.002.001.02</t>
  </si>
  <si>
    <t>Status Pendidikan Kepala Keluarga Tamat SD-SLTP</t>
  </si>
  <si>
    <t>2.12.002.001.03</t>
  </si>
  <si>
    <t>Status Pendidikan Kepala Keluarga Tamat SLTA</t>
  </si>
  <si>
    <t>2.12.002.001.04</t>
  </si>
  <si>
    <t>Status Pendidikan Kepala Keluarga Tamat AK/PT</t>
  </si>
  <si>
    <t>2.12.004.003</t>
  </si>
  <si>
    <t>Indeks tertib kepemilikan administrasi kependudukan</t>
  </si>
  <si>
    <t>Dinas Kependudukan dan Pencatatan Sipil</t>
  </si>
  <si>
    <t>2.12.004.004</t>
  </si>
  <si>
    <t>Persentase cakupan kepemilikan dokumen pencatatan sipil</t>
  </si>
  <si>
    <t>2.12.004.005</t>
  </si>
  <si>
    <t>Hasil penilaian mandiri reformasi birokrasi oleh Inspektorat</t>
  </si>
  <si>
    <t>2.12.004.006</t>
  </si>
  <si>
    <t>2.12.004.007</t>
  </si>
  <si>
    <t>Persentase cakupan kepemilikan dokumen kependudukan</t>
  </si>
  <si>
    <t>2.12.004.008</t>
  </si>
  <si>
    <t>Persentase Kepemilikan Dokumen KTP-El</t>
  </si>
  <si>
    <t>2.12.004.008.01</t>
  </si>
  <si>
    <t>Jumlah penduduk wajib KTP yang memiliki KTP-El</t>
  </si>
  <si>
    <t>2.12.004.008.02</t>
  </si>
  <si>
    <t>Jumlah penduduk wajib KTP</t>
  </si>
  <si>
    <t>2.12.004.009</t>
  </si>
  <si>
    <t>Persentase Kepemilikan Dokumen KIA</t>
  </si>
  <si>
    <t>2.12.004.009.01</t>
  </si>
  <si>
    <t>Jumlah anak yang memiliki KIA</t>
  </si>
  <si>
    <t>2.12.004.009.02</t>
  </si>
  <si>
    <t>Jumlah anak</t>
  </si>
  <si>
    <t>2.12.004.010</t>
  </si>
  <si>
    <t>2.12.004.011</t>
  </si>
  <si>
    <t>Persentase Kepemilikan akta kelahiran</t>
  </si>
  <si>
    <t>2.12.004.011.01</t>
  </si>
  <si>
    <t>Jumlah anak yang sudah memiliki akta lahir</t>
  </si>
  <si>
    <t>2.12.004.011.02</t>
  </si>
  <si>
    <t>2.12.004.012</t>
  </si>
  <si>
    <t>Persentase Kepemilikan akta perkawinan</t>
  </si>
  <si>
    <t>2.12.004.012.01</t>
  </si>
  <si>
    <t>Jumlah penduduk yang memiliki akta perkawinan</t>
  </si>
  <si>
    <t>2.12.004.012.02</t>
  </si>
  <si>
    <t>Jumlah penduduk dengan status kawin</t>
  </si>
  <si>
    <t>2.12.004.013</t>
  </si>
  <si>
    <t>Persentase pemanfaatan data kependudukan</t>
  </si>
  <si>
    <t>2.12.004.014</t>
  </si>
  <si>
    <t>Persentase OPD yang mendapatkan hak akses pemanfaatan data dari Pusat</t>
  </si>
  <si>
    <t>2.12.004.014.01</t>
  </si>
  <si>
    <t>Jumlah PKS Hak Akses Pemanfaatan Data</t>
  </si>
  <si>
    <t>2.12.004.014.02</t>
  </si>
  <si>
    <t>Jumlah Permohonan Hak Akses Pemanfaatan Data yang disetujui Pusat</t>
  </si>
  <si>
    <t>2.12.004.015</t>
  </si>
  <si>
    <t>Hasil penilaian SAKIP oleh Inspektorat untuk Dinas Kependudukan dan Pencatatan Sipil</t>
  </si>
  <si>
    <t>2.13</t>
  </si>
  <si>
    <t>PEMBERDAYAAN MASYARAKAT DAN DESA</t>
  </si>
  <si>
    <t>2.13.001.004</t>
  </si>
  <si>
    <t>Rata-rata Jumlah Kelompok Binaan Lembaga Pemberdayaan Masyarakat (LPM)</t>
  </si>
  <si>
    <t>Bagian Kesejahteraan Rakyat</t>
  </si>
  <si>
    <t>2.13.001.004.01</t>
  </si>
  <si>
    <t>Jumlah kelompok binaan LPM</t>
  </si>
  <si>
    <t>2.13.001.004.02</t>
  </si>
  <si>
    <t>Jumlah LPMD/K Kota Yogyakarta</t>
  </si>
  <si>
    <t>2.13.001.005</t>
  </si>
  <si>
    <t>Persentase Pemeliharaan Pasca Program Pemberdayaan Masyarakat</t>
  </si>
  <si>
    <t>2.13.001.005.01</t>
  </si>
  <si>
    <t>Jumlah Program Pemberdayaan Masyarakat yang Dikembangkan dan Dipelihara Masyarakat</t>
  </si>
  <si>
    <t>Buah</t>
  </si>
  <si>
    <t>2.13.001.005.02</t>
  </si>
  <si>
    <t>Total Pasca Program Pemberdayaan Masyarakat</t>
  </si>
  <si>
    <t>2.14</t>
  </si>
  <si>
    <t>PENGENDALIAN PENDUDUK DAN KELUARGA BERENCANA</t>
  </si>
  <si>
    <t>2.14.002.001</t>
  </si>
  <si>
    <t>Jumlah Pasangan Usia Subur ber KB</t>
  </si>
  <si>
    <t>2.14.004.020</t>
  </si>
  <si>
    <t>CPR (Contraceptive Prevalence Rate)</t>
  </si>
  <si>
    <t>2.14.004.021</t>
  </si>
  <si>
    <t>Jumlah Pasangan Usia Subur</t>
  </si>
  <si>
    <t>2.14.004.022</t>
  </si>
  <si>
    <t>Persentase pasangan usia subur yang ingin ber-KB tidak terpenuhi (unmetneed)</t>
  </si>
  <si>
    <t>2.14.004.022.01</t>
  </si>
  <si>
    <t>Jumlah Pasangan Usia Subur yang tidak ingin anak lagi</t>
  </si>
  <si>
    <t>2.14.004.022.02</t>
  </si>
  <si>
    <t>Jumlah Pasangan Usia Subur yang ingin anak ditunda</t>
  </si>
  <si>
    <t>2.14.005.006</t>
  </si>
  <si>
    <t>Persentase kelompok kegiatan ketahanan dan kesejahteraan keluarga dengan stratifikasi paripurna</t>
  </si>
  <si>
    <t>2.14.005.006.01</t>
  </si>
  <si>
    <t>Kelompok kegiatan ketahanan dan kesejahteraan keluarga dengan stratifikasi paripurna</t>
  </si>
  <si>
    <t>2.14.005.006.01.01</t>
  </si>
  <si>
    <t>- Bina Keluarga Balita</t>
  </si>
  <si>
    <t>2.14.005.006.01.02</t>
  </si>
  <si>
    <t>- Bina Keluarga Remaja</t>
  </si>
  <si>
    <t>2.14.005.006.01.03</t>
  </si>
  <si>
    <t>- Bina Keluarga Lansia</t>
  </si>
  <si>
    <t>2.14.005.006.01.04</t>
  </si>
  <si>
    <t>- PIK-R</t>
  </si>
  <si>
    <t>2.14.005.006.01.05</t>
  </si>
  <si>
    <t>- UPPKA</t>
  </si>
  <si>
    <t>2.14.005.006.02</t>
  </si>
  <si>
    <t>Kelompok kegiatan ketahanan dan kesejahteraan keluarga di Kota Yogyakarta</t>
  </si>
  <si>
    <t>2.14.005.006.02.01</t>
  </si>
  <si>
    <t>2.14.005.006.02.02</t>
  </si>
  <si>
    <t>2.14.005.006.02.03</t>
  </si>
  <si>
    <t>2.14.005.006.02.04</t>
  </si>
  <si>
    <t>2.14.005.006.02.05</t>
  </si>
  <si>
    <t>2.14.006.007</t>
  </si>
  <si>
    <t>Persentase jumlah Kampung KB berkelanjutan</t>
  </si>
  <si>
    <t>2.14.006.007.01</t>
  </si>
  <si>
    <t>Jumlah Kampung KB Berkelanjutan</t>
  </si>
  <si>
    <t>2.14.006.007.02</t>
  </si>
  <si>
    <t>Jumlah Kampung KB di Kota Yogyakarta</t>
  </si>
  <si>
    <t>2.15</t>
  </si>
  <si>
    <t>PERHUBUNGAN</t>
  </si>
  <si>
    <t>2.15.003.008</t>
  </si>
  <si>
    <t>Jumlah Kendaraan Bermotor yang Diuji Lulus</t>
  </si>
  <si>
    <t>Dinas Perhubungan</t>
  </si>
  <si>
    <t>2.15.003.009</t>
  </si>
  <si>
    <t>Tingkat Pelayanan Jalan (Kecepatan Rata-rata kendaraan)</t>
  </si>
  <si>
    <t>Km/Jam</t>
  </si>
  <si>
    <t>2.15.003.010</t>
  </si>
  <si>
    <t>Persentase angkutan umum dan barang yang laik jalan</t>
  </si>
  <si>
    <t>2.15.003.026</t>
  </si>
  <si>
    <t>2.15.003.027</t>
  </si>
  <si>
    <t>Hasil penilaian SAKIP oleh Inspektorat untuk Dinas Perhubungan</t>
  </si>
  <si>
    <t>2.15.003.037</t>
  </si>
  <si>
    <t>2.15.003.038</t>
  </si>
  <si>
    <t>2.15.003.040</t>
  </si>
  <si>
    <t>Jumlah kendaraan yang diuji di PKB</t>
  </si>
  <si>
    <t>2.15.003.041</t>
  </si>
  <si>
    <t>Jumlah kendaraan yang lulus</t>
  </si>
  <si>
    <t>2.15.003.042</t>
  </si>
  <si>
    <t>Persentase juru parkir yang tertib</t>
  </si>
  <si>
    <t>2.15.003.043</t>
  </si>
  <si>
    <t>Jumlah juru parkir resmi yang tertib</t>
  </si>
  <si>
    <t>2.15.003.044</t>
  </si>
  <si>
    <t>Jumlah juru parkir resmi</t>
  </si>
  <si>
    <t>2.15.003.045</t>
  </si>
  <si>
    <t>Persentase ketertiban lalu lintas</t>
  </si>
  <si>
    <t>2.15.003.046</t>
  </si>
  <si>
    <t>Jumlah yang menaati ketertiban lalu lintas</t>
  </si>
  <si>
    <t>Kendaraan</t>
  </si>
  <si>
    <t>2.15.003.047</t>
  </si>
  <si>
    <t>Jumlah Total pengguna lalu lintas yang diperiksa</t>
  </si>
  <si>
    <t>2.15.003.048</t>
  </si>
  <si>
    <t>Persentase Pemenuhan sarpras lalu lintas berkategori baik</t>
  </si>
  <si>
    <t>2.15.003.049</t>
  </si>
  <si>
    <t>Jumlah ATCS terpasang dengan baik</t>
  </si>
  <si>
    <t>2.15.003.050</t>
  </si>
  <si>
    <t>Jumlah simpang di Kota Yogyakarta</t>
  </si>
  <si>
    <t>Simpang</t>
  </si>
  <si>
    <t>2.15.003.051</t>
  </si>
  <si>
    <t>Jumlah rambu terpasang dengan baik</t>
  </si>
  <si>
    <t>2.15.003.052</t>
  </si>
  <si>
    <t>Jumlah kebutuhan rambu di Kota Yogyakarta</t>
  </si>
  <si>
    <t>2.15.003.053</t>
  </si>
  <si>
    <t>Persentase Pengendalian Dampak lalu Lintas</t>
  </si>
  <si>
    <t>2.15.003.054</t>
  </si>
  <si>
    <t>Jumlah Rekomendasi yang dilayani</t>
  </si>
  <si>
    <t>Rekomendasi</t>
  </si>
  <si>
    <t>2.15.003.055</t>
  </si>
  <si>
    <t>Jumlah Total Pemohon Rekomendasi</t>
  </si>
  <si>
    <t>2.15.003.056</t>
  </si>
  <si>
    <t>Persentase Layanan Pengendalian Dampak Lalu Lintas Sesuai Standar</t>
  </si>
  <si>
    <t>2.15.003.057</t>
  </si>
  <si>
    <t>Jumlah layanan pengendalian dampak lalu lintas sesuai standar</t>
  </si>
  <si>
    <t>2.15.003.058</t>
  </si>
  <si>
    <t>Jumlah permohonan layanan yang masuk</t>
  </si>
  <si>
    <t>2.15.003.059</t>
  </si>
  <si>
    <t>Jumlah Manajemen dan Rekayasa Lalu Lintas yang diterapkan</t>
  </si>
  <si>
    <t>2.15.003.060</t>
  </si>
  <si>
    <t>Jumlah Penyelenggaraan Manajemen dan Rekayasa Lalu Lintas</t>
  </si>
  <si>
    <t>2.15.003.061</t>
  </si>
  <si>
    <t>Jumlah Total Manajemen dan Rekayasa Lalu Lintas</t>
  </si>
  <si>
    <t>2.15.003.062</t>
  </si>
  <si>
    <t>Persentase sarana dan prasarana parkir dalam kondisi baik</t>
  </si>
  <si>
    <t>2.15.003.063</t>
  </si>
  <si>
    <t>Sarpras parkir yang kondisi baik</t>
  </si>
  <si>
    <t>2.15.003.064</t>
  </si>
  <si>
    <t>Jumlah sarpras parkir</t>
  </si>
  <si>
    <t>2.15.003.065</t>
  </si>
  <si>
    <t>2.16</t>
  </si>
  <si>
    <t>KOMUNIKASI DAN INFORMATIKA</t>
  </si>
  <si>
    <t>2.16.007.001</t>
  </si>
  <si>
    <t>Persentase tindak lanjut aduan, pertanyaan, usul saran dan informasi masyarakat dalam tempo maksimal 2X 24 Jam</t>
  </si>
  <si>
    <t>Dinas Komunikasi Informatika dan Persandian</t>
  </si>
  <si>
    <t>2.16.007.001.01</t>
  </si>
  <si>
    <t>Jumlah tindak lanjut aduan, pertanyaan, usul, saran, dan informasi masyarakat dalam 2 x 24 jam</t>
  </si>
  <si>
    <t>Laporan</t>
  </si>
  <si>
    <t>2.16.007.001.02</t>
  </si>
  <si>
    <t>Total aduan, pertanyaan, usul, saran, dan informasi)</t>
  </si>
  <si>
    <t>2.16.007.002</t>
  </si>
  <si>
    <t>Persentase pemberitaan positif/ informasi Pemerintah Kota Yogyakarta</t>
  </si>
  <si>
    <t>2.16.007.002.01</t>
  </si>
  <si>
    <t>Jumlah pemberitaan positif dan netral terhadap Pemerintah Kota Yogyakarta (analisis media cetak)</t>
  </si>
  <si>
    <t>2.16.007.002.02</t>
  </si>
  <si>
    <t>Jumlah keseluruhan pemberitaan media cetak terhadap Pemerintah Kota Yogyakarta</t>
  </si>
  <si>
    <t>2.16.007.003</t>
  </si>
  <si>
    <t>Persentase Konten yang diproduksi melalui YK TV</t>
  </si>
  <si>
    <t>2.16.007.003.01</t>
  </si>
  <si>
    <t>Jumlah konten yang diproduksi</t>
  </si>
  <si>
    <t>Konten</t>
  </si>
  <si>
    <t>2.16.007.003.02</t>
  </si>
  <si>
    <t>Jumlah rencana produksi konten</t>
  </si>
  <si>
    <t>2.16.007.004</t>
  </si>
  <si>
    <t>Persentase aplikasi teknologi informasi yang dibangun</t>
  </si>
  <si>
    <t>2.16.007.004.01</t>
  </si>
  <si>
    <t>Jumlah aplikasi yang dibangun</t>
  </si>
  <si>
    <t>Aplikasi</t>
  </si>
  <si>
    <t>2.16.007.004.02</t>
  </si>
  <si>
    <t>Jumlah rencana aplikasi</t>
  </si>
  <si>
    <t>2.16.007.005</t>
  </si>
  <si>
    <t>Persentase pemanfaatan infrastuktur teknologi informasi dan telematika untuk layanan publik</t>
  </si>
  <si>
    <t>2.16.007.005.01</t>
  </si>
  <si>
    <t>Jumlah ruang publik yang terpasang CCTV</t>
  </si>
  <si>
    <t>2.16.007.005.02</t>
  </si>
  <si>
    <t>Jumlah ruang publik free CCTV</t>
  </si>
  <si>
    <t>2.16.007.006</t>
  </si>
  <si>
    <t>Persentase terselenggaranya pelayanan telekomunikasi serta pengembangan dan pengelolaan ekosistem kota cerdas</t>
  </si>
  <si>
    <t>2.16.007.006.01</t>
  </si>
  <si>
    <t>Jumlah ruas jalan yang dilakukan penataan, pengendalian dan pengawasan infrastruktur pasif telekomunikasi</t>
  </si>
  <si>
    <t>Ruas Jalan</t>
  </si>
  <si>
    <t>2.16.007.006.02</t>
  </si>
  <si>
    <t>Jumlah ruas Jalan Kota di Kota Yogyakarta</t>
  </si>
  <si>
    <t>2.16.007.009</t>
  </si>
  <si>
    <t>Indeks Layanan Informasi Publik</t>
  </si>
  <si>
    <t>2.16.007.010</t>
  </si>
  <si>
    <t>Pengelolaan Informasi Publik</t>
  </si>
  <si>
    <t>2.16.007.011</t>
  </si>
  <si>
    <t>Pemanfaatan Teknologi Informasi dan Telematika</t>
  </si>
  <si>
    <t>2.16.007.012</t>
  </si>
  <si>
    <t>Hasil Penilaian Indeks Kemanan Informasi</t>
  </si>
  <si>
    <t>2.16.007.013</t>
  </si>
  <si>
    <t>2.16.007.014</t>
  </si>
  <si>
    <t>2.16.007.015</t>
  </si>
  <si>
    <t>Hasil penilaian SAKIP oleh Inspektorat untuk Dinas Komunikasi, Informatika dan Persandian</t>
  </si>
  <si>
    <t>2.17</t>
  </si>
  <si>
    <t>KOPERASI, USAHA KECIL, DAN MENENGAH</t>
  </si>
  <si>
    <t>2.17.001.16</t>
  </si>
  <si>
    <t>Omset Koperasi</t>
  </si>
  <si>
    <t xml:space="preserve">Dinas Perindustrian Koperasi Usaha Kecil dan Menengah </t>
  </si>
  <si>
    <t>2.17.001.17</t>
  </si>
  <si>
    <t>Omset Koperasi Yang Dibina tahun n</t>
  </si>
  <si>
    <t>2.17.003.011</t>
  </si>
  <si>
    <t>Nilai Omset UKM Usaha Mikro tahun n</t>
  </si>
  <si>
    <t>2.17.003.012</t>
  </si>
  <si>
    <t>Nilai Omset UKM Usaha Mikro Yang Dibina tahun n</t>
  </si>
  <si>
    <t>2.18</t>
  </si>
  <si>
    <t>PENANAMAN MODAL</t>
  </si>
  <si>
    <t>2.18.004.001</t>
  </si>
  <si>
    <t>Nilai investasi dalam rupiah</t>
  </si>
  <si>
    <t>Dinas Penanaman Modal dan Pelayanan Terpadu Satu Pintu</t>
  </si>
  <si>
    <t>2.18.004.002</t>
  </si>
  <si>
    <t>2.18.004.002.01</t>
  </si>
  <si>
    <t>2.18.004.003</t>
  </si>
  <si>
    <t>Persentase Perizinan dan Nonperizinan yang sesuai prosedur</t>
  </si>
  <si>
    <t>2.18.004.003.01</t>
  </si>
  <si>
    <t>Jumlah penerbitan perizinan dan nonperizinan sesuai prosedur</t>
  </si>
  <si>
    <t>Izin</t>
  </si>
  <si>
    <t>2.18.004.003.02</t>
  </si>
  <si>
    <t>Jumlah pemohon perizinan dan nonperizinan</t>
  </si>
  <si>
    <t>Pemohon</t>
  </si>
  <si>
    <t>2.18.004.004</t>
  </si>
  <si>
    <t>Persentase tindaklanjut konsultasi, informasi dan pengaduan yang ditindaklanjuti</t>
  </si>
  <si>
    <t>2.18.004.004.01</t>
  </si>
  <si>
    <t>Pengaduan konsultasi, informasi dan pengaduan yang ditindak lanjuti</t>
  </si>
  <si>
    <t>Pengaduan</t>
  </si>
  <si>
    <t>2.18.004.004.02</t>
  </si>
  <si>
    <t>Jumlah Pengaduan Pengaduan konsultasi, informasi dan pengaduan yang masuk</t>
  </si>
  <si>
    <t>2.18.004.005</t>
  </si>
  <si>
    <t>Persentase investor yang mengalami penambahan modal usaha berdasarkan LKPM</t>
  </si>
  <si>
    <t>2.18.004.005.01</t>
  </si>
  <si>
    <t>Investor yang mengalami penambahan modal usaha berdasarkan LKPM</t>
  </si>
  <si>
    <t>Investor</t>
  </si>
  <si>
    <t>2.18.004.005.02</t>
  </si>
  <si>
    <t>Investor yang wajib mengalami penambahan modal usaha berdasarkan LKPM</t>
  </si>
  <si>
    <t>2.18.004.006</t>
  </si>
  <si>
    <t>Persentase ketepatan dalam proses pemenuhan permohonan data</t>
  </si>
  <si>
    <t>2.18.004.007</t>
  </si>
  <si>
    <t>Persentase layanan informasi pelayanan publik yang terintegrasi</t>
  </si>
  <si>
    <t>2.18.004.008</t>
  </si>
  <si>
    <t>Hasil penilaian SAKIP oleh Inspektorat untuk Dinas Penanaman Modal dan Pelayanan Terpadu Satu Pintu</t>
  </si>
  <si>
    <t>2.19</t>
  </si>
  <si>
    <t>URUSAN KEPEMUDAAN DAN OLAHRAGA</t>
  </si>
  <si>
    <t>2.19.001.004.01</t>
  </si>
  <si>
    <t xml:space="preserve">Jumlah pemuda usia 16-30 tahun yang berwirausaha aktif </t>
  </si>
  <si>
    <t>2.19.001.004.02</t>
  </si>
  <si>
    <t xml:space="preserve">Jumlah pemuda usia 16-30 tahun yang berwirausaha </t>
  </si>
  <si>
    <t>2.19.001.005</t>
  </si>
  <si>
    <t>Persentase kapasitas pemuda, olahraga, dan kepramukaan yang aktif</t>
  </si>
  <si>
    <t>2.19.001.006</t>
  </si>
  <si>
    <t>Persentase peningkatan efektifitas bagi kepramukaan</t>
  </si>
  <si>
    <t>2.19.001.006.01</t>
  </si>
  <si>
    <t>Lembaga kepramukaan yang aktif (gugus depan/kwartir ranting/satuan karya)</t>
  </si>
  <si>
    <t>2.19.001.006.02</t>
  </si>
  <si>
    <t>Lembaga kepramukaan yang disasar (gugus depan/kwartir ranting/satuan karya)</t>
  </si>
  <si>
    <t>2.19.001.007</t>
  </si>
  <si>
    <t xml:space="preserve">Tingkat partisipasi pemuda dalam kegiatan ekonomi mandiri dan kegiatan organisasi kepemudaan </t>
  </si>
  <si>
    <t>2.19.001.008</t>
  </si>
  <si>
    <t>Tingkat partisipasi pemuda dalam kegiatan ekonomi mandiri dan kegiatan organisasi kepemudaan atau sosial kemasyarakatan</t>
  </si>
  <si>
    <t>2.19.001.008.01</t>
  </si>
  <si>
    <t xml:space="preserve">jumlah pemuda (16-30 tahun) yang menjadi anggota aktif kepemudaan dan organisasi sosial kemasyarakatan </t>
  </si>
  <si>
    <t>2.19.001.008.02</t>
  </si>
  <si>
    <t>jumlah anggota pada organisasi kepemudaan dan organisasi sosial kemasyarakatan di kab/kota</t>
  </si>
  <si>
    <t>2.19.001.009</t>
  </si>
  <si>
    <t>Persentase kapasitas daya saing keolahragaan</t>
  </si>
  <si>
    <t>2.19.001.010</t>
  </si>
  <si>
    <t>Olahraga prestasi =persentase perolehan medali tingkat nasional/internasional</t>
  </si>
  <si>
    <t>2.19.001.011</t>
  </si>
  <si>
    <r>
      <rPr>
        <sz val="11"/>
        <color theme="1"/>
        <rFont val="Bookman Old Style"/>
        <charset val="134"/>
      </rPr>
      <t xml:space="preserve">Olahraga masyarakat =persentase </t>
    </r>
    <r>
      <rPr>
        <strike/>
        <sz val="11"/>
        <color theme="1"/>
        <rFont val="Bookman Old Style"/>
        <charset val="134"/>
      </rPr>
      <t>lembaga</t>
    </r>
    <r>
      <rPr>
        <sz val="11"/>
        <color theme="1"/>
        <rFont val="Bookman Old Style"/>
        <charset val="134"/>
      </rPr>
      <t xml:space="preserve"> kelompok olahraga masyarakat yang aktif</t>
    </r>
  </si>
  <si>
    <t>2.19.001.012</t>
  </si>
  <si>
    <t>Olahraga pendidikan = persentase perolehan medali tingkat propinsi/ nasional</t>
  </si>
  <si>
    <t>2.19.001.013</t>
  </si>
  <si>
    <t>Sarpras keolahragaan= persentase sarana olahraga yang terkelola dengan baik</t>
  </si>
  <si>
    <t>2.20</t>
  </si>
  <si>
    <t>STATISTIK</t>
  </si>
  <si>
    <t>2.20.001</t>
  </si>
  <si>
    <t>Persentase penyebarluasan dataset</t>
  </si>
  <si>
    <t>2.20.001.001</t>
  </si>
  <si>
    <t>Jumlah Dataset yang dipublikasikan</t>
  </si>
  <si>
    <t>Dataset</t>
  </si>
  <si>
    <t>Jumlah Dataset yang dikumpulkan</t>
  </si>
  <si>
    <t>2.20.002</t>
  </si>
  <si>
    <t>Penyelenggaraan Statistik</t>
  </si>
  <si>
    <t>2.21</t>
  </si>
  <si>
    <t>PERSANDIAN</t>
  </si>
  <si>
    <t>2.21.002</t>
  </si>
  <si>
    <t>Persentase Kelancaran Pola Hubungan Komunikasi Sandi Antar Perangkat Daerah</t>
  </si>
  <si>
    <t>2.21.003</t>
  </si>
  <si>
    <t>Indeks Pengamanan Informasi</t>
  </si>
  <si>
    <t>2.21.003.001</t>
  </si>
  <si>
    <t>Jumlah Terselenggaranya layanan persandian untuk pengamanan informasi berupa pengujian keamanan informasi</t>
  </si>
  <si>
    <t>2.21.003.002</t>
  </si>
  <si>
    <t>Jumlah Total layanan persandian untuk pengamanan informasi berupa pengujian keamanan informasi</t>
  </si>
  <si>
    <t>2.21.004</t>
  </si>
  <si>
    <t>Kinerja pengamanan</t>
  </si>
  <si>
    <t>2.21.005</t>
  </si>
  <si>
    <t>Pembinaan</t>
  </si>
  <si>
    <t>2.21.006</t>
  </si>
  <si>
    <t>Indeks keamanan informasi</t>
  </si>
  <si>
    <t>2.22</t>
  </si>
  <si>
    <t>KEBUDAYAAN</t>
  </si>
  <si>
    <t>2.22.002.004</t>
  </si>
  <si>
    <t>Persentase pelaku seni budaya yang aktif dan warisan budaya yang diapresiasi</t>
  </si>
  <si>
    <t>Dinas Kebudayaan (Kundha Kabudayan)</t>
  </si>
  <si>
    <t>2.22.002.004.01</t>
  </si>
  <si>
    <t>Persentase Kenaikan sanggar yang ber-NIK</t>
  </si>
  <si>
    <t>2.22.002.004.02</t>
  </si>
  <si>
    <t>Persentase Warisan Budaya yang dilestarikan</t>
  </si>
  <si>
    <t>2.22.002.005</t>
  </si>
  <si>
    <t>Triwulan</t>
  </si>
  <si>
    <t>2.22.002.005.01</t>
  </si>
  <si>
    <t>2.22.002.006</t>
  </si>
  <si>
    <t>Indeks Kepuasan Masyakarat dan Komunitas di Kawasan Gumaton terhadap pelayanan UPT Pengelolaan Kawasan Cagar Budaya</t>
  </si>
  <si>
    <t>Semester</t>
  </si>
  <si>
    <t>2.22.002.006.01</t>
  </si>
  <si>
    <t>Survei Kepuasan Masyakarat dan Komunitas di Kawasan Gumaton terhadap pelayanan UPT Pengelolaan Kawasan Cagar Budaya</t>
  </si>
  <si>
    <t>2.22.002.007</t>
  </si>
  <si>
    <t>Persentase Dukungan Operasional Taman Budaya Embung Giwangan</t>
  </si>
  <si>
    <t>2.22.002.008</t>
  </si>
  <si>
    <t>Persentase Pengembangan Pelestarian adat tradisi lembaga budaya dan seni</t>
  </si>
  <si>
    <t>2.22.002.009</t>
  </si>
  <si>
    <t>Tingkat apresiasi masyarakat terhadap bahasa dan sastra</t>
  </si>
  <si>
    <t>2.22.002.010</t>
  </si>
  <si>
    <t>Persentase Warisan Budaya yang Dilestarikan</t>
  </si>
  <si>
    <t>2.22.002.010.01</t>
  </si>
  <si>
    <t>Jumlah objek tata nilai budaya yang dilestarikan</t>
  </si>
  <si>
    <t>Objek</t>
  </si>
  <si>
    <t>2.22.002.010.02</t>
  </si>
  <si>
    <t>14 tata nilai budaya Yogyakarta</t>
  </si>
  <si>
    <t>2.22.002.011</t>
  </si>
  <si>
    <t>Indeks Kepuasan Pengunjung Taman Pintar yang dikelola oleh UPT Pengelolaan Taman Budaya</t>
  </si>
  <si>
    <t>2.22.002.011.01</t>
  </si>
  <si>
    <t>Hasil Survei Kepuasan Masyakarat terhadap layanan</t>
  </si>
  <si>
    <t>2.22.002.012</t>
  </si>
  <si>
    <t>Hasil penilaian SAKIP oleh Inspektorat untuk Dinas Kebudayaan (Kundha Kabudayan)</t>
  </si>
  <si>
    <t>2.23</t>
  </si>
  <si>
    <t>PERPUSTAKAAN</t>
  </si>
  <si>
    <t>2.23.005.001</t>
  </si>
  <si>
    <t>Nilai Indeks Pembangunan Literasi Masyarakat</t>
  </si>
  <si>
    <t>Dinas Perpustakaan dan Kearsipan</t>
  </si>
  <si>
    <t>2.23.005.002</t>
  </si>
  <si>
    <t>Pemerataan layanan perputakaan (UPLM1/AM1)</t>
  </si>
  <si>
    <t>Skor</t>
  </si>
  <si>
    <t>2.23.005.003</t>
  </si>
  <si>
    <t>Ketercukupan koleksi perpustakaan (UPLM2/AM2)</t>
  </si>
  <si>
    <t>2.23.005.004</t>
  </si>
  <si>
    <t>Ketercukupan tenaga perpustakaan (UPLM3/AM3)</t>
  </si>
  <si>
    <t>2.23.005.005</t>
  </si>
  <si>
    <t>Tingkat Kunjungan masyarakat per hari (UPLM4/AM4)</t>
  </si>
  <si>
    <t>2.23.005.006</t>
  </si>
  <si>
    <t>Jumlah perpustakaan yang ber SNP (UPLM5/AM5)</t>
  </si>
  <si>
    <t>2.23.005.007</t>
  </si>
  <si>
    <t>Keterlibatan masyarakat dalam kegiatan sosialisasi perpustakaan (UPLM6/AM6)</t>
  </si>
  <si>
    <t>2.23.005.008</t>
  </si>
  <si>
    <t>Jumlah anggota perpustakaan (UPLM7/AM7)</t>
  </si>
  <si>
    <t>2.23.005.009</t>
  </si>
  <si>
    <t>2.23.005.010</t>
  </si>
  <si>
    <t>2.23.005.011</t>
  </si>
  <si>
    <t>Indeks Kepuasan Layanan Perpustakaan</t>
  </si>
  <si>
    <t>2.23.005.012</t>
  </si>
  <si>
    <t xml:space="preserve">Nilai SKM </t>
  </si>
  <si>
    <t>2.23.005.013</t>
  </si>
  <si>
    <t>Jumlah judul bahan pustaka yang dikembangkan</t>
  </si>
  <si>
    <t>Judul</t>
  </si>
  <si>
    <t>2.23.005.014</t>
  </si>
  <si>
    <t>Persentase perpustakaan yang telah menerapkan SNP</t>
  </si>
  <si>
    <t>2.23.005.015</t>
  </si>
  <si>
    <t>Jumlah perpustakaan sekolah SD dan SMP ber-SNP</t>
  </si>
  <si>
    <t>2.23.005.016</t>
  </si>
  <si>
    <t>Jumlah perpustakaan sekolah di Kota Yogyakarta</t>
  </si>
  <si>
    <t>2.23.005.017</t>
  </si>
  <si>
    <t>Hasil penilaian SAKIP oleh Inspektorat untuk Dinas Perpustakaan dan Kearsipan</t>
  </si>
  <si>
    <t>2.23.005.018</t>
  </si>
  <si>
    <t>Nilai SAKIP oleh Inspektorat untuk Dinas Perpustakaan dan Kearsipan (persentase)</t>
  </si>
  <si>
    <t>2.23.005.019</t>
  </si>
  <si>
    <t>Nilai pengawasan tata kelola kearsipan</t>
  </si>
  <si>
    <t>2.23.005.020</t>
  </si>
  <si>
    <t>nilai penciptaan arsip</t>
  </si>
  <si>
    <t>2.23.005.021</t>
  </si>
  <si>
    <t>nilai penggunaan arsip</t>
  </si>
  <si>
    <t>2.23.005.022</t>
  </si>
  <si>
    <t xml:space="preserve">nilai pemeliharaan arsip dan </t>
  </si>
  <si>
    <t>2.23.005.023</t>
  </si>
  <si>
    <t>nilai penyusutan arsip</t>
  </si>
  <si>
    <t>2.23.005.024</t>
  </si>
  <si>
    <t>nilai sumber daya manusia kearsipan</t>
  </si>
  <si>
    <t>2.23.005.025</t>
  </si>
  <si>
    <t>nilai prasarana dan sarana</t>
  </si>
  <si>
    <t>2.23.005.026</t>
  </si>
  <si>
    <t>Jumlah naskah kuno yang disimpan, dirawat, dan didaftarkan oleh masyarakat</t>
  </si>
  <si>
    <t>Naskah</t>
  </si>
  <si>
    <t>2.23.005.027</t>
  </si>
  <si>
    <t>Jumlah arsip statis terdigitalisasi</t>
  </si>
  <si>
    <t>Arsip</t>
  </si>
  <si>
    <t>2.23.005.028</t>
  </si>
  <si>
    <t>Persentase OPD yang menerapkan tata kelola kearsipan dengan kategori baik</t>
  </si>
  <si>
    <t>2.23.005.029</t>
  </si>
  <si>
    <t>OPD yang menerapkan tata kelola kearsipan dengan kategori baik</t>
  </si>
  <si>
    <t>2.23.005.030</t>
  </si>
  <si>
    <t>Jumlah OPD di kota Yogyakarta</t>
  </si>
  <si>
    <t>OPD</t>
  </si>
  <si>
    <t>2.23.005.031</t>
  </si>
  <si>
    <t>Persentase arsip tertutup yang dilayankan</t>
  </si>
  <si>
    <t>2.23.005.032</t>
  </si>
  <si>
    <t xml:space="preserve">Jumlah arsip tertutup yang selesai dikelola </t>
  </si>
  <si>
    <t>2.23.005.033</t>
  </si>
  <si>
    <t>Jumlah arsip tertutup</t>
  </si>
  <si>
    <t>2.23.005.034</t>
  </si>
  <si>
    <t>Jumlah arsip yang terlindungi dan terselamatkan</t>
  </si>
  <si>
    <t>3.26</t>
  </si>
  <si>
    <t>PARIWISATA</t>
  </si>
  <si>
    <t>3.26.005.006</t>
  </si>
  <si>
    <t>Rata-Rata Belanja Wisatawan</t>
  </si>
  <si>
    <t>Dinas Pariwisata</t>
  </si>
  <si>
    <t>Bulanan</t>
  </si>
  <si>
    <t>3.26.005.006.01</t>
  </si>
  <si>
    <t>Total belanja wisatawan</t>
  </si>
  <si>
    <t>3.26.005.006.02</t>
  </si>
  <si>
    <t>Jumlah wisatawan</t>
  </si>
  <si>
    <t>Wisatawan</t>
  </si>
  <si>
    <t>3.26.005.007</t>
  </si>
  <si>
    <t>Tamu Menginap</t>
  </si>
  <si>
    <t>Hari</t>
  </si>
  <si>
    <t>3.26.005.007.001</t>
  </si>
  <si>
    <t>Total lama tamu menginap (wisman)</t>
  </si>
  <si>
    <t>3.26.005.007.002</t>
  </si>
  <si>
    <t>Total lama tamu menginap (wisnus)</t>
  </si>
  <si>
    <t>3.26.005.007.003</t>
  </si>
  <si>
    <t>Total tamu menginap (wisman)</t>
  </si>
  <si>
    <t>Tamu</t>
  </si>
  <si>
    <t>3.26.005.007.004</t>
  </si>
  <si>
    <t>Total tamu menginap (wisnus)</t>
  </si>
  <si>
    <t>3.26.006.001</t>
  </si>
  <si>
    <t>3.26.006.002</t>
  </si>
  <si>
    <t>3.26.006.003</t>
  </si>
  <si>
    <t>Indeks Kualitas Atraksi Pariwisata</t>
  </si>
  <si>
    <t>3.26.006.004</t>
  </si>
  <si>
    <t>Hasil survei wisata</t>
  </si>
  <si>
    <t>3.26.006.005</t>
  </si>
  <si>
    <t>Persentase Daya Tarik Wisata (DTW) yang berstandar layanan prima</t>
  </si>
  <si>
    <t>3.26.006.006</t>
  </si>
  <si>
    <t>Jumlah DTW yang berstandar layanan prima</t>
  </si>
  <si>
    <t>DTriwulan</t>
  </si>
  <si>
    <t>3.26.006.007</t>
  </si>
  <si>
    <t>Jumlah DTW yang ada</t>
  </si>
  <si>
    <t>3.26.006.008</t>
  </si>
  <si>
    <t>Jumlah Pergerakan Wisatawan Mancanegara</t>
  </si>
  <si>
    <t>3.26.006.009</t>
  </si>
  <si>
    <t>Jumlah wisatawan mancanegara</t>
  </si>
  <si>
    <t>3.26.006.010</t>
  </si>
  <si>
    <t>Jumlah Pergerakan Wisatawan Nusantara</t>
  </si>
  <si>
    <t>3.26.006.011</t>
  </si>
  <si>
    <t>3.26.006.012</t>
  </si>
  <si>
    <t>Persentase SDM Pariwisata Berbasis Wilayah yang meningkat kompetensinya</t>
  </si>
  <si>
    <t>3.26.006.013</t>
  </si>
  <si>
    <t>Jumlah SDM Pariwisata Berbasis Wilayah yang meningkat kompetensinya.</t>
  </si>
  <si>
    <t>SDM Pariwisata</t>
  </si>
  <si>
    <t>3.26.006.014</t>
  </si>
  <si>
    <t>Jumlah SDM Pariwisata Berbasis Wilayah.</t>
  </si>
  <si>
    <t>3.26.006.015</t>
  </si>
  <si>
    <t>Persentase usaha jasa pariwisata dengan kriteria sertifikasi yang tersertifikasi</t>
  </si>
  <si>
    <t>3.26.006.016</t>
  </si>
  <si>
    <t>Jumlah usaha pariwisata yang tersertifikasi</t>
  </si>
  <si>
    <t>3.26.006.017</t>
  </si>
  <si>
    <t>Jumlah usaha jasa pariwisata</t>
  </si>
  <si>
    <t>3.26.006.018</t>
  </si>
  <si>
    <t>Hasil penilaian SAKIP oleh Inspektorat untuk Dinas Pariwisata</t>
  </si>
  <si>
    <t>3.26.006.019</t>
  </si>
  <si>
    <t>3.27</t>
  </si>
  <si>
    <t>PERTANIAN</t>
  </si>
  <si>
    <t>3.27.001</t>
  </si>
  <si>
    <t>Persentase kenaikan kelas kelompok tani</t>
  </si>
  <si>
    <t>3.27.001.001</t>
  </si>
  <si>
    <t>Jumlah kelompok tani yang mengalami kenaikan kelas kelompok tani</t>
  </si>
  <si>
    <t>3.27.001.002</t>
  </si>
  <si>
    <t>Jumlah kelompok tani di Kota Yogyakarta</t>
  </si>
  <si>
    <t>3.27.002</t>
  </si>
  <si>
    <t>Persentase petani tanaman pangan yang telah memenuhi prosedur penggunaan pupuk bersubsidi dan pestisida sesuai aturan</t>
  </si>
  <si>
    <t>3.27.002.001</t>
  </si>
  <si>
    <t>Jumlah petani tanaman pangan yang telah memenuhi prosedur penggunaan pupuk bersubsidi dan pestisida sesuai aturan</t>
  </si>
  <si>
    <t>3.27.002.002</t>
  </si>
  <si>
    <t>Jumlah petani tanaman pangan di Kota Yogyakarta</t>
  </si>
  <si>
    <t>3.27.003</t>
  </si>
  <si>
    <t>Peningkatan jumlah prasarana pertanian yang dapat beroperasi dengan baik sesuai fungsinya</t>
  </si>
  <si>
    <t>3.27.003.001</t>
  </si>
  <si>
    <t>Jumlah prasarana pertanian yang dapat beroperasi dengan baik sesuai dengan fungsinya</t>
  </si>
  <si>
    <t>3.27.003.002</t>
  </si>
  <si>
    <t>Jumlah prasarana pertanian yang dimiliki oleh dinas</t>
  </si>
  <si>
    <t>3.27.004</t>
  </si>
  <si>
    <t>Persentase zoonosis prioritas yang terkendali</t>
  </si>
  <si>
    <t>3.27.004.001</t>
  </si>
  <si>
    <t>Jumlah zoonosis prioritas yang terkendali</t>
  </si>
  <si>
    <t>3.27.004.002</t>
  </si>
  <si>
    <t>Jumlah seluruh zoonosis</t>
  </si>
  <si>
    <t>3.27.005</t>
  </si>
  <si>
    <t>Cakupan bina kelompok tani</t>
  </si>
  <si>
    <t>3.27.005.001</t>
  </si>
  <si>
    <t>Jumlah kelompok tani yang dibina</t>
  </si>
  <si>
    <t>3.27.005.002</t>
  </si>
  <si>
    <t>3.30</t>
  </si>
  <si>
    <t>PERDAGANGAN</t>
  </si>
  <si>
    <t>3.30.002.002</t>
  </si>
  <si>
    <t>Indeks kinerja perdagangan</t>
  </si>
  <si>
    <t xml:space="preserve">Dinas Perdagangan </t>
  </si>
  <si>
    <t>3.30.002.003</t>
  </si>
  <si>
    <t>Kinerja Pasar Rakyat</t>
  </si>
  <si>
    <t>3.30.002.004</t>
  </si>
  <si>
    <t>kinerja Pengawasan Peredaran Bahan Berbahaya</t>
  </si>
  <si>
    <t>3.30.002.005</t>
  </si>
  <si>
    <t>Kestabilan Harga Bahan Kebutuhan Pokok</t>
  </si>
  <si>
    <t>3.30.002.006</t>
  </si>
  <si>
    <t>kinerja pembinaan UKM</t>
  </si>
  <si>
    <t>3.30.002.007</t>
  </si>
  <si>
    <t>Kinerja Tera UTTP</t>
  </si>
  <si>
    <t>3.30.002.008</t>
  </si>
  <si>
    <t>Kategori hasil penilaian RB oleh Inspektorat</t>
  </si>
  <si>
    <t>3.30.002.009</t>
  </si>
  <si>
    <t>3.30.002.010</t>
  </si>
  <si>
    <t>Persentase Penurunan Kasus Peredaran Bahan Berbahaya</t>
  </si>
  <si>
    <t>3.30.002.011</t>
  </si>
  <si>
    <t>Kasus Peredaran Bahan Berbahaya (n-1)</t>
  </si>
  <si>
    <t>3.30.002.012</t>
  </si>
  <si>
    <t>Kasus Peredaran Bahan Berbahaya (n)</t>
  </si>
  <si>
    <t>3.30.002.013</t>
  </si>
  <si>
    <t>Persentase pasar yang memenuhi standar Pasar Rakyat</t>
  </si>
  <si>
    <t>Presentase</t>
  </si>
  <si>
    <t>3.30.002.014</t>
  </si>
  <si>
    <t>Jumlah pasar yang memenuhi kriteria standarisasi pasar sesuai Perda No 3 Tahun 2021 tentang Pasar</t>
  </si>
  <si>
    <t>Pasar</t>
  </si>
  <si>
    <t>3.30.002.015</t>
  </si>
  <si>
    <t>Jumlah Pasar</t>
  </si>
  <si>
    <t>3.30.002.016</t>
  </si>
  <si>
    <t>Persentase Kestabilan Harga Bahan Kebutuhan Pokok</t>
  </si>
  <si>
    <t>3.30.002.017</t>
  </si>
  <si>
    <t>Jumlah barang kebutuhan pokok yang stabil harganya</t>
  </si>
  <si>
    <t>Barang</t>
  </si>
  <si>
    <t>3.30.002.018</t>
  </si>
  <si>
    <t>Jumlah barang kebutuhan pokok yang dipantau</t>
  </si>
  <si>
    <t>3.30.002.019</t>
  </si>
  <si>
    <t>Persentase Alat UTTP (ukur, takar, timbang, dan perlengkapannya) yang bertanda tera sah</t>
  </si>
  <si>
    <t>3.30.002.020</t>
  </si>
  <si>
    <t>Jumlah alat UTTP yang bertanda tera sah</t>
  </si>
  <si>
    <t>Alat</t>
  </si>
  <si>
    <t>3.30.002.021</t>
  </si>
  <si>
    <t>Jumlah potensi alat UTTP se-Kota Yogyakarta</t>
  </si>
  <si>
    <t>3.30.002.022</t>
  </si>
  <si>
    <t>Persentase peningkatan Omset UKM (Usaha Kecil Mikro) yang dibina</t>
  </si>
  <si>
    <t>3.30.002.023</t>
  </si>
  <si>
    <t>OmsetUKMn</t>
  </si>
  <si>
    <t>3.30.002.024</t>
  </si>
  <si>
    <t>OmsetUKMn-1</t>
  </si>
  <si>
    <t>3.30.002.025</t>
  </si>
  <si>
    <t>Hasil penilaian SAKIP oleh Inspektorat untuk Dinas Perdagangan</t>
  </si>
  <si>
    <t>3.30.002.026</t>
  </si>
  <si>
    <t>3.30.002.027</t>
  </si>
  <si>
    <t>Pendapatan UPT Pusat Bisnis</t>
  </si>
  <si>
    <t>3.30.002.028</t>
  </si>
  <si>
    <t>Pendapatan UPT Pusat Bisnis dalam rupiah</t>
  </si>
  <si>
    <t>3.31</t>
  </si>
  <si>
    <t>PERINDUSTRIAN</t>
  </si>
  <si>
    <t>3.31.004.006</t>
  </si>
  <si>
    <t>Jumlah Tenaga Kerja IKM</t>
  </si>
  <si>
    <t>3.31.004.007</t>
  </si>
  <si>
    <t>Nilai invenstasi IKM yang dibina tahun n</t>
  </si>
  <si>
    <t>3.31.005.006</t>
  </si>
  <si>
    <t>3.31.005.007</t>
  </si>
  <si>
    <t>3.31.005.008</t>
  </si>
  <si>
    <t>Jumlah Koperasi yang memiliki akuntabilitas baik</t>
  </si>
  <si>
    <t>Koperasi</t>
  </si>
  <si>
    <t>3.31.005.008.01</t>
  </si>
  <si>
    <t>Jumlah koperasi yang melaksanakan Rapat Anggota Tahunan (RAT), mempunyai Standar Operasional Prosedure (SOP) dan Standar Operasional Manajemen (SOM)</t>
  </si>
  <si>
    <t>3.31.005.009</t>
  </si>
  <si>
    <t>Jumlah koperasi simpan pinjam yang mendapat penilaian sehat</t>
  </si>
  <si>
    <t>3.31.005.010</t>
  </si>
  <si>
    <t>Jumlah SDM Koperasi yang mempunyai kompetensi</t>
  </si>
  <si>
    <t xml:space="preserve">SDM </t>
  </si>
  <si>
    <t>3.31.005.011</t>
  </si>
  <si>
    <t>Jumlah koperasi yang berkembang usahanya</t>
  </si>
  <si>
    <t>3.31.005.012</t>
  </si>
  <si>
    <t>Jumlah UKM ber-NIB</t>
  </si>
  <si>
    <t>UKM</t>
  </si>
  <si>
    <t>3.31.005.013</t>
  </si>
  <si>
    <t>Jumlah wirausaha baru yang ditumbuhkan</t>
  </si>
  <si>
    <t>Wirausaha</t>
  </si>
  <si>
    <t>3.31.005.014</t>
  </si>
  <si>
    <t>Jumlah UKM Mandiri</t>
  </si>
  <si>
    <t>3.31.005.014.01</t>
  </si>
  <si>
    <t>Jumlah UKM yang mendapatkan intervensi pelatihan lanjutan, pameran, pendampingan dan kenaikan omset</t>
  </si>
  <si>
    <t>Persentase Usaha Industri yang mempunyai Produk dan Jasa terstandarisasi meningkat</t>
  </si>
  <si>
    <t>Data IKM yang memiliki standarisasi produk dan jasa</t>
  </si>
  <si>
    <t>IKM</t>
  </si>
  <si>
    <t>3.31.005.015</t>
  </si>
  <si>
    <t>Persentase IKM yang berijin industri</t>
  </si>
  <si>
    <t>3.31.005.015.01</t>
  </si>
  <si>
    <t>Jumlah IKM yang memiliki izin</t>
  </si>
  <si>
    <t>3.31.005.016</t>
  </si>
  <si>
    <t>Persentase Data Informasi Industri yang ter-update</t>
  </si>
  <si>
    <t>Pendapatan UPT Logam</t>
  </si>
  <si>
    <t>3.31.005.017</t>
  </si>
  <si>
    <t>Hasil penilaian SAKIP oleh Inspektorat untuk Dinas Perindustrian Koperasi Usaha Kecil dan Menengah</t>
  </si>
  <si>
    <t>3.32</t>
  </si>
  <si>
    <t>TRANSMIGRASI</t>
  </si>
  <si>
    <t>3.32.001.009</t>
  </si>
  <si>
    <t>Persentase kerjasama yang ditindaklanjuti dengan pengiriman transmigran</t>
  </si>
  <si>
    <t>3.32.001.009.01</t>
  </si>
  <si>
    <t>Kerjasama yang ditindaklanjuti dengan pengiriman transmigran</t>
  </si>
  <si>
    <t>Kerjasama</t>
  </si>
  <si>
    <t>3.32.001.009.02</t>
  </si>
  <si>
    <t>Total Kerjasama yang terjalin</t>
  </si>
  <si>
    <t>3.32.001.010</t>
  </si>
  <si>
    <t>Persentase penempatan transmigran</t>
  </si>
  <si>
    <t>3.32.001.010.01</t>
  </si>
  <si>
    <t>Jumlah calon transmigran yang berangkat</t>
  </si>
  <si>
    <t>3.32.001.010.02</t>
  </si>
  <si>
    <t>Jumlah kuota transmigran</t>
  </si>
  <si>
    <t>4.01</t>
  </si>
  <si>
    <t>SEKRETARIAT DAERAH</t>
  </si>
  <si>
    <t>4.01.001.002</t>
  </si>
  <si>
    <t>Jumlah Produk Hukum yang diharmonisasi</t>
  </si>
  <si>
    <t>Bagian Hukum</t>
  </si>
  <si>
    <t>Produk</t>
  </si>
  <si>
    <t>4.01.001.003</t>
  </si>
  <si>
    <t>Jumlah Produk Hukum yang ditetapkan</t>
  </si>
  <si>
    <t>4.01.001.004</t>
  </si>
  <si>
    <t>Jumlah Produk Hukum yang dipublikasi</t>
  </si>
  <si>
    <t>4.01.001.007</t>
  </si>
  <si>
    <t>Jumlah Peraturan Perundang-undangan yang ditetapkan</t>
  </si>
  <si>
    <t>Peraturan</t>
  </si>
  <si>
    <t>4.01.001.008</t>
  </si>
  <si>
    <t>Jumlah Peraturan Perundang-undangan yang terinformasi</t>
  </si>
  <si>
    <t>4.01.002.007</t>
  </si>
  <si>
    <t>Status Kinerja Penyelenggaraan Pemerintahan Daerah</t>
  </si>
  <si>
    <t>Status</t>
  </si>
  <si>
    <t>4.01.002.008</t>
  </si>
  <si>
    <t>Indeks Penataan Peraturan Perundang-undangan dan Pelayanan Hukum</t>
  </si>
  <si>
    <t>4.01.002.009</t>
  </si>
  <si>
    <t>Jumlah Perkara yang diselesaikan</t>
  </si>
  <si>
    <t>4.01.002.010</t>
  </si>
  <si>
    <t>Jumlah Perkara yang masuk</t>
  </si>
  <si>
    <t>4.01.002.011</t>
  </si>
  <si>
    <t>Hasil Penilaian Kota Peduli HAM</t>
  </si>
  <si>
    <t>4.01.005.001</t>
  </si>
  <si>
    <t>Nilai Akuntabilitas Kinerja Pemerintah</t>
  </si>
  <si>
    <t>Bagian Organisasi</t>
  </si>
  <si>
    <t>4.01.005.002</t>
  </si>
  <si>
    <t>Indeks Pelayanan publik</t>
  </si>
  <si>
    <t>4.01.005.003</t>
  </si>
  <si>
    <t>Rata-rata Hasil SKM semua OPD</t>
  </si>
  <si>
    <t>4.01.005.004</t>
  </si>
  <si>
    <t>Jumlah Skor SKM Bagian dan Dinas</t>
  </si>
  <si>
    <t>4.01.005.005</t>
  </si>
  <si>
    <t>Jumlah Skor SKM Kemantren</t>
  </si>
  <si>
    <t>4.01.005.006</t>
  </si>
  <si>
    <t>Jumlah Skor SKM Puskesmas</t>
  </si>
  <si>
    <t>4.01.005.007</t>
  </si>
  <si>
    <t>Jumlah Skor SKM TK dan SD</t>
  </si>
  <si>
    <t>4.01.005.008</t>
  </si>
  <si>
    <t>Jumlah Layanan Bagian dan Dinas</t>
  </si>
  <si>
    <t>4.01.005.009</t>
  </si>
  <si>
    <t>Jumlah Layanan Kemantren</t>
  </si>
  <si>
    <t>4.01.005.010</t>
  </si>
  <si>
    <t>Jumlah Layanan Puskesmas</t>
  </si>
  <si>
    <t>4.01.005.011</t>
  </si>
  <si>
    <t>Jumlah Layanan TK dan SD</t>
  </si>
  <si>
    <t>4.01.005.012</t>
  </si>
  <si>
    <t>Persentase Kelembagaan Perangkat Daerah yang proporsional sesuai amanat UU Keistimewaan</t>
  </si>
  <si>
    <t>4.01.005.013</t>
  </si>
  <si>
    <t>OPD sesuai ketentuan dengan parameter :</t>
  </si>
  <si>
    <t>4.01.005.014</t>
  </si>
  <si>
    <t>1. SOP per unit terendah (5SOP)</t>
  </si>
  <si>
    <t>4.01.005.015</t>
  </si>
  <si>
    <t>2. Proses bisnis (L2)</t>
  </si>
  <si>
    <t>4.01.005.016</t>
  </si>
  <si>
    <t>3. Nilai SAKIP Perangkat Daerah nilai A</t>
  </si>
  <si>
    <t>4.01.005.017</t>
  </si>
  <si>
    <t>4. Meningkatkan nilai PMPRB Perangkat daerah diatas 70</t>
  </si>
  <si>
    <t>4.01.005.018</t>
  </si>
  <si>
    <t>5. OPD yang memiliki standar Pelayanan/SPP</t>
  </si>
  <si>
    <t>4.01.005.019</t>
  </si>
  <si>
    <t>Jumlah kelembagaan perangkat daerah yang proporsional</t>
  </si>
  <si>
    <t>4.01.005.020</t>
  </si>
  <si>
    <t>Jumlah perangkat daerah pengampu keistimewaan</t>
  </si>
  <si>
    <t>4.01.005.021</t>
  </si>
  <si>
    <t>Persentase Perangkat Daerah yang Sesuai Struktur dan Manajemen Organisasi</t>
  </si>
  <si>
    <t>4.01.005.022</t>
  </si>
  <si>
    <t>4.01.005.023</t>
  </si>
  <si>
    <t>4.01.005.024</t>
  </si>
  <si>
    <t>4.01.005.025</t>
  </si>
  <si>
    <t>4.01.005.026</t>
  </si>
  <si>
    <t>4.01.005.027</t>
  </si>
  <si>
    <t>4.01.005.028</t>
  </si>
  <si>
    <t>Jumlah perangkat daerah</t>
  </si>
  <si>
    <t>4.01.008.003</t>
  </si>
  <si>
    <t>Bagian Tata Pemerintahan</t>
  </si>
  <si>
    <t>4.01.008.004</t>
  </si>
  <si>
    <t>LPPD (muatan terkait AKIP dan laporan SPM)</t>
  </si>
  <si>
    <t>4.01.008.005</t>
  </si>
  <si>
    <t>Nilai Perkembangan Pembangunan Wilayah</t>
  </si>
  <si>
    <t>4.01.008.006</t>
  </si>
  <si>
    <t>Jumlah Nilai Perkembangan Pembangunan Wilayah (melalui Aplikasi Epdeskel.binapemdes.kemendagri.go.id)</t>
  </si>
  <si>
    <t>4.01.008.007</t>
  </si>
  <si>
    <t>Jumlah Kelurahan</t>
  </si>
  <si>
    <t>4.01.008.008</t>
  </si>
  <si>
    <t>Persentase Penyampaian Laporan Penyelenggaraan Tata Pemerintahan Memenuhi Standar Ketentuan dan Ketepatan Waktu</t>
  </si>
  <si>
    <t>4.01.008.009</t>
  </si>
  <si>
    <t>Jumlah laporan yang terkirim sesuai standart ketentuan dan ketepatan waktu</t>
  </si>
  <si>
    <t>4.01.008.010</t>
  </si>
  <si>
    <t>Jumlah seluruh laporan</t>
  </si>
  <si>
    <t>4.01.009.001</t>
  </si>
  <si>
    <t>Kinerja Pengendalian Pembangunan</t>
  </si>
  <si>
    <t>Bagian Administrasi Pembangunan</t>
  </si>
  <si>
    <t>4.01.009.002</t>
  </si>
  <si>
    <t>Persentase Ketepatan Pelaksanaan Kegiatan Pembangunan</t>
  </si>
  <si>
    <t>4.01.010.001</t>
  </si>
  <si>
    <t>Persentase Proses Tender yang sesuai Rencana Umum Pengadaan (RUP)</t>
  </si>
  <si>
    <t>Bagian Pengadaan Barang dan Jasa</t>
  </si>
  <si>
    <t>4.01.010.002</t>
  </si>
  <si>
    <t>Total Jumlah Paket Pengadaan (Tender, Seleksi, dan Tender Cepat)</t>
  </si>
  <si>
    <t>Paket</t>
  </si>
  <si>
    <t>4.01.010.003</t>
  </si>
  <si>
    <t>Kinerja Layanan Pengadaan</t>
  </si>
  <si>
    <t>4.01.011.001</t>
  </si>
  <si>
    <t>Hasil penilaian mandiri reformasi birokrasi oleh inspektorat</t>
  </si>
  <si>
    <t>Bagian Administrasi dan Keuangan</t>
  </si>
  <si>
    <t>4.01.011.002</t>
  </si>
  <si>
    <t>4.01.011.003</t>
  </si>
  <si>
    <t>Kategori Rerata hasil penilaian RB Sekretariat Daerah oleh Inspektorat</t>
  </si>
  <si>
    <t>4.01.011.004</t>
  </si>
  <si>
    <t>Hasil Penilaian RB dalam bentuk persentase Bagian Tata Pemerintahan</t>
  </si>
  <si>
    <t>4.01.011.005</t>
  </si>
  <si>
    <t>Hasil Penilaian RB dalam bentuk persentase Bagian Hukum</t>
  </si>
  <si>
    <t>4.01.011.006</t>
  </si>
  <si>
    <t>Hasil Penilaian RB dalam bentuk persentase Bagian Kesejahteraan Rakyat</t>
  </si>
  <si>
    <t>4.01.011.007</t>
  </si>
  <si>
    <t>Hasil Penilaian RB dalam bentuk persentase Bagian Administrasi Pembangunan</t>
  </si>
  <si>
    <t>4.01.011.008</t>
  </si>
  <si>
    <t>Hasil Penilaian RB dalam bentuk persentase Bagian Perekonomian dan Kerjasama</t>
  </si>
  <si>
    <t>4.01.011.009</t>
  </si>
  <si>
    <t>Hasil Penilaian RB dalam bentuk persentase Bagian Pengadaan Barang dan Jasa</t>
  </si>
  <si>
    <t>4.01.011.010</t>
  </si>
  <si>
    <t>Hasil Penilaian RB dalam bentuk persentase Bagian Umum dan Protokol</t>
  </si>
  <si>
    <t>4.01.011.011</t>
  </si>
  <si>
    <t>Hasil Penilaian RB dalam bentuk persentase Bagian Organisasi</t>
  </si>
  <si>
    <t>4.01.011.012</t>
  </si>
  <si>
    <t>Hasil Penilaian RB dalam bentuk persentase Bagian Administrasi dan Keuangan</t>
  </si>
  <si>
    <t>4.01.011.013</t>
  </si>
  <si>
    <t>Hasil penilaian SAKIP oleh Inspektorat untuk Sekretariat Daerah</t>
  </si>
  <si>
    <t>4.01.011.014</t>
  </si>
  <si>
    <t>Indeks Pelaksanaan Pembangunan</t>
  </si>
  <si>
    <t>4.01.012.001</t>
  </si>
  <si>
    <t>Kegiatan Manunggal Karya Bhakti TNI</t>
  </si>
  <si>
    <t>Rupiah</t>
  </si>
  <si>
    <t>4.01.012.002</t>
  </si>
  <si>
    <t>Persentase implementasi kebijakan penyelenggaraan Kesejahteraan Rakyat</t>
  </si>
  <si>
    <t>4.01.012.003</t>
  </si>
  <si>
    <t>Jumlah implementasi kebijakan penyelenggaraan kesejahteraan rakyat</t>
  </si>
  <si>
    <t>Kebijakan</t>
  </si>
  <si>
    <t>4.01.012.004</t>
  </si>
  <si>
    <t>Jumlah kebijakan penyelenggaraaan kesejahteraan rakyat setelah 1 tahun ditetapkan</t>
  </si>
  <si>
    <t>4.01.012.005</t>
  </si>
  <si>
    <t>Cakupan layanan kebijakan kesejahteraan rakyat</t>
  </si>
  <si>
    <t>4.01.012.006</t>
  </si>
  <si>
    <t>Rerata urusan bina mental spiritual yang tersusun kebijakannya</t>
  </si>
  <si>
    <t>4.01.012.007</t>
  </si>
  <si>
    <t>Jumlah urusan bina mental spiritual yang tersusun kebijakannya (Perda, Perwal, Kepwal)</t>
  </si>
  <si>
    <t>Urusan</t>
  </si>
  <si>
    <t>4.01.012.008</t>
  </si>
  <si>
    <t>Jumlah urusan bina mental spiritual</t>
  </si>
  <si>
    <t>4.01.012.009</t>
  </si>
  <si>
    <t>Rerata urusan kesejahteraan sosial yang tersusun kebijakannya</t>
  </si>
  <si>
    <t>4.01.012.010</t>
  </si>
  <si>
    <t>Jumlah urusan kesejahteraan sosial yang tersusun kebijakannya (Perda, Perwal, Kepwal)</t>
  </si>
  <si>
    <t>4.01.012.011</t>
  </si>
  <si>
    <t>Jumlah urusan kesejahteraan sosial</t>
  </si>
  <si>
    <t>4.01.012.012</t>
  </si>
  <si>
    <t>Rerata urusan kesejahteraan masyarakat yang tersusun kebijakannya</t>
  </si>
  <si>
    <t>4.01.012.013</t>
  </si>
  <si>
    <t>Jumlah urusan kesejahteraan masyarakat yang tersusun kebijakannya (Perda, Perwal, Kepwal)</t>
  </si>
  <si>
    <t>4.01.012.014</t>
  </si>
  <si>
    <t>Jumlah urusan kesejahteraan masyarakat</t>
  </si>
  <si>
    <t>4.01.013.001</t>
  </si>
  <si>
    <t>Indeks Perekonomian</t>
  </si>
  <si>
    <t>Bagian Perekonomian dan Kerjasama</t>
  </si>
  <si>
    <t>4.01.013.002</t>
  </si>
  <si>
    <t>Kinerja Kebijakan perekonomian</t>
  </si>
  <si>
    <t>4.01.013.003</t>
  </si>
  <si>
    <t>Kinerja Koordinasi, Sinkronisasi dan Evaluasi Kebijakan Pengelolaan BUMD dan BLUD</t>
  </si>
  <si>
    <t>4.01.013.004</t>
  </si>
  <si>
    <t>Kinerja Kerjasama daerah yang ditindaklanjuti</t>
  </si>
  <si>
    <t>4.01.013.005</t>
  </si>
  <si>
    <t>Persentase dokumen kerja sama daerah yang ditindaklanjuti</t>
  </si>
  <si>
    <t>4.01.013.006</t>
  </si>
  <si>
    <t>Jumlah dokumen kerja sama daerah yang ditindaklanjuti</t>
  </si>
  <si>
    <t>4.01.013.007</t>
  </si>
  <si>
    <t>Jumlah total PKS yang masih berlaku</t>
  </si>
  <si>
    <t>4.01.013.008</t>
  </si>
  <si>
    <t>Persentase BUMD dan BLUD berkinerja baik (berdasarkan laporan)</t>
  </si>
  <si>
    <t>4.01.013.009</t>
  </si>
  <si>
    <t>Jumlah BUMD kategori baik (berdasarkan laporan)</t>
  </si>
  <si>
    <t>4.01.013.010</t>
  </si>
  <si>
    <t>Jumlah BLUD kategori baik (berdasarkan laporan)</t>
  </si>
  <si>
    <t>4.01.013.011</t>
  </si>
  <si>
    <t>Jumlah seluruh BUMD</t>
  </si>
  <si>
    <t>4.01.013.012</t>
  </si>
  <si>
    <t>Jumlah seluruh BLUD</t>
  </si>
  <si>
    <t>4.01.013.013</t>
  </si>
  <si>
    <t>Persentase terlaksananya penyusunan bahan kebijakan perekonomian</t>
  </si>
  <si>
    <t>4.01.013.014</t>
  </si>
  <si>
    <t>Data Kebijakan yang direncanakan</t>
  </si>
  <si>
    <t>4.01.013.015</t>
  </si>
  <si>
    <t>Data Kebijakan yang direncanakan/direalisasikan</t>
  </si>
  <si>
    <t>4.01.014.001</t>
  </si>
  <si>
    <t>Indeks Kepuasan Layanan Umum dan Keprotokolan</t>
  </si>
  <si>
    <t>Bagian Umum dan Protokol</t>
  </si>
  <si>
    <t>Skala 0-100</t>
  </si>
  <si>
    <t>4.01.014.002</t>
  </si>
  <si>
    <t>Hasil survey Eksternal</t>
  </si>
  <si>
    <t>4.01.014.003</t>
  </si>
  <si>
    <t>Jumlah Surat Edaran Walikota</t>
  </si>
  <si>
    <t>4.02</t>
  </si>
  <si>
    <t>SEKRETARIAT DPRD</t>
  </si>
  <si>
    <t>4.02.005.005</t>
  </si>
  <si>
    <t>Indeks kepuasan layanan fasilitasi terhadap agenda DPRD</t>
  </si>
  <si>
    <t>Sekretariat DPRD</t>
  </si>
  <si>
    <t>4.02.005.006</t>
  </si>
  <si>
    <t>Nilai survey kepuasan anggota DPRD</t>
  </si>
  <si>
    <t>4.02.005.007</t>
  </si>
  <si>
    <t>Nilai survey kepuasan tamu</t>
  </si>
  <si>
    <t>4.02.005.008</t>
  </si>
  <si>
    <t>Nilai survey kepuasan masyarakat</t>
  </si>
  <si>
    <t>4.02.005.009</t>
  </si>
  <si>
    <t>4.02.005.010</t>
  </si>
  <si>
    <t>Hasil penilaian SAKIP oleh Inspektorat untuk Sekretariat DPRD</t>
  </si>
  <si>
    <t>4.02.005.011</t>
  </si>
  <si>
    <t>4.02.005.012</t>
  </si>
  <si>
    <t>Persentase Administrasi dan Keuangan Tenaga Ahli Fraksi DPRD dan Kelompok Pakar yang Diselesaikan</t>
  </si>
  <si>
    <t>4.02.005.012.01</t>
  </si>
  <si>
    <t>Jumlah layanan administrasi dan keuangan tenaga ahli fraksi DPRD dan kelompok pakar yang diselesaikan</t>
  </si>
  <si>
    <t>4.02.005.012.02</t>
  </si>
  <si>
    <t>Jumlah layanan administrasi dan keuangan yang disediakan</t>
  </si>
  <si>
    <t>4.02.005.013</t>
  </si>
  <si>
    <t>Persentase Kepesertaan Bimtek Anggota Dewan</t>
  </si>
  <si>
    <t>4.02.005.013.01</t>
  </si>
  <si>
    <t>Persentase kepesertaan bimtek anggota dewan 1</t>
  </si>
  <si>
    <t>4.02.005.013.02</t>
  </si>
  <si>
    <t>Persentase kepesertaan bimtek anggota dewan 2</t>
  </si>
  <si>
    <t>4.02.005.013.03</t>
  </si>
  <si>
    <t>Persentase kepesertaan bimtek anggota dewan 3</t>
  </si>
  <si>
    <t>4.02.005.013.04</t>
  </si>
  <si>
    <t>Persentase kepesertaan bimtek anggota dewan 4</t>
  </si>
  <si>
    <t>4.02.005.013.05</t>
  </si>
  <si>
    <t>Persentase kepesertaan bimtek anggota dewan 5</t>
  </si>
  <si>
    <t>4.02.005.013.06</t>
  </si>
  <si>
    <t>Persentase kepesertaan bimtek anggota dewan 6</t>
  </si>
  <si>
    <t>4.02.005.013.07</t>
  </si>
  <si>
    <t>Persentase kepesertaan bimtek anggota dewan 7</t>
  </si>
  <si>
    <t>4.02.005.013.08</t>
  </si>
  <si>
    <t>Persentase kepesertaan bimtek anggota dewan 8</t>
  </si>
  <si>
    <t>4.02.005.014</t>
  </si>
  <si>
    <t>Persentase Pembahasan Penganggaran dan Pengawasan yang Diselesaikan</t>
  </si>
  <si>
    <t>4.02.005.014.01</t>
  </si>
  <si>
    <t>Jumlah dokumen penganggaran dan pengawasan yang diselesaikan :</t>
  </si>
  <si>
    <t>4.02.005.014.01.01</t>
  </si>
  <si>
    <t>- Raperda</t>
  </si>
  <si>
    <t>4.02.005.014.01.02</t>
  </si>
  <si>
    <t>- Nota Kesepakatan</t>
  </si>
  <si>
    <t>4.02.005.014.01.03</t>
  </si>
  <si>
    <t xml:space="preserve">- Rekomendasi LKPJ Walikota </t>
  </si>
  <si>
    <t>4.02.005.014.01.04</t>
  </si>
  <si>
    <t>- Keputusan DPRD</t>
  </si>
  <si>
    <t>4.02.005.014.02</t>
  </si>
  <si>
    <t>Jumlah dokumen penganggaran dan pengawasan yang dibahas :</t>
  </si>
  <si>
    <t>4.02.005.014.02.01</t>
  </si>
  <si>
    <t>4.02.005.014.02.02</t>
  </si>
  <si>
    <t>4.02.005.014.02.03</t>
  </si>
  <si>
    <t>4.02.005.014.02.04</t>
  </si>
  <si>
    <t>4.02.005.015</t>
  </si>
  <si>
    <t>Persentase kepuasan masyarakat terhadap kehumasan dan publikasi Sekretariat DPRD dan DPRD</t>
  </si>
  <si>
    <t>4.02.005.016</t>
  </si>
  <si>
    <t>Persentase Kepuasan Masyarakat dari Website Sekretariat DPRD</t>
  </si>
  <si>
    <t>4.02.005.017</t>
  </si>
  <si>
    <t>Persentase Kepuasan Masyarakat dari Medsos DPRD</t>
  </si>
  <si>
    <t>4.02.005.018</t>
  </si>
  <si>
    <t>Persentase Aspirasi masyarakat yang terfasilitasi :</t>
  </si>
  <si>
    <t>4.02.005.018.01</t>
  </si>
  <si>
    <t>- Pokir</t>
  </si>
  <si>
    <t>4.02.005.018.02</t>
  </si>
  <si>
    <t>- Reses</t>
  </si>
  <si>
    <t>4.02.005.018.03</t>
  </si>
  <si>
    <t>- Audiensi</t>
  </si>
  <si>
    <t>4.02.005.019</t>
  </si>
  <si>
    <t>Persentase Administasi dan Keuangan DPRD yang Diselesaikan</t>
  </si>
  <si>
    <t>4.02.005.019.01</t>
  </si>
  <si>
    <t>Jumlah layanan administrasi dan keuangan yang diselesaikan</t>
  </si>
  <si>
    <t>4.02.005.019.02</t>
  </si>
  <si>
    <t>4.02.005.020</t>
  </si>
  <si>
    <t>Persentase Rapat Paripurna DPRD yang Dilaksanakan</t>
  </si>
  <si>
    <t>4.02.005.020.01</t>
  </si>
  <si>
    <t>Jumlah rapat paripurna yang dilaksanakan</t>
  </si>
  <si>
    <t>Rapat</t>
  </si>
  <si>
    <t>4.02.005.020.02</t>
  </si>
  <si>
    <t>Jumlah perencanaan rapat paripurna</t>
  </si>
  <si>
    <t>5.01</t>
  </si>
  <si>
    <t>PERENCANAAN PEMBANGUNAN</t>
  </si>
  <si>
    <t>5.01.001.037</t>
  </si>
  <si>
    <t>Indeks Perencanaan Pembangunan</t>
  </si>
  <si>
    <t>Badan Perencanaan Pembangunan Daerah</t>
  </si>
  <si>
    <t>5.01.001.038</t>
  </si>
  <si>
    <t>Capaian sasaran pemkot</t>
  </si>
  <si>
    <t>5.01.001.039</t>
  </si>
  <si>
    <t>Capaian sasaran Perangkat daerah</t>
  </si>
  <si>
    <t>5.01.001.040</t>
  </si>
  <si>
    <t>Capaian program perangkat daerah</t>
  </si>
  <si>
    <t>5.01.001.041</t>
  </si>
  <si>
    <t>5.01.001.042</t>
  </si>
  <si>
    <t>5.01.001.043</t>
  </si>
  <si>
    <t>Persentase kemanfaatan analisa data dalam perencanaan pembangunan</t>
  </si>
  <si>
    <t>5.01.001.044</t>
  </si>
  <si>
    <t>Jumlah kemanfaatan analisa data dalam perencanaan pembangunan</t>
  </si>
  <si>
    <t>5.01.001.045</t>
  </si>
  <si>
    <t>Jumlah total analisa data dalam perencanaan pembangunan</t>
  </si>
  <si>
    <t>5.01.001.046</t>
  </si>
  <si>
    <t>Persentase kesesuaian capaian kinerja sasaran daerah</t>
  </si>
  <si>
    <t>5.01.001.047</t>
  </si>
  <si>
    <t>Persentase kesesuaian capaian kinerja sektor infrastruktur dan kewilayahan</t>
  </si>
  <si>
    <t>5.01.001.048</t>
  </si>
  <si>
    <t>Capaian sasaran perangkat daerah bidang infrastruktur dan kewilayahan</t>
  </si>
  <si>
    <t>Program</t>
  </si>
  <si>
    <t>5.01.001.049</t>
  </si>
  <si>
    <t>Capaian program infrastruktur dan kewilayahan</t>
  </si>
  <si>
    <t>5.01.001.050</t>
  </si>
  <si>
    <t>Persentase kesesuaian capaian kinerja sektor perekonomian dan sumber daya alam</t>
  </si>
  <si>
    <t>5.01.001.051</t>
  </si>
  <si>
    <t>Capaian sasaran perangkat daerah bidang perekonomian dan sumber daya alam</t>
  </si>
  <si>
    <t>5.01.001.052</t>
  </si>
  <si>
    <t>Capaian program perangkat daerah bidang perekonomian dan sumber daya alam</t>
  </si>
  <si>
    <t>5.01.001.053</t>
  </si>
  <si>
    <t>Skor rata-rata inovasi perangkat daerah</t>
  </si>
  <si>
    <t>5.01.001.054</t>
  </si>
  <si>
    <t>Persentase kemanfaatan hasil penelitian dan pengembangan</t>
  </si>
  <si>
    <t>5.01.001.055</t>
  </si>
  <si>
    <t>Kajian telah masuk jurnal/DSS</t>
  </si>
  <si>
    <t>5.01.001.056</t>
  </si>
  <si>
    <t>Kajian telah terkomunikasikan kepada OPD</t>
  </si>
  <si>
    <t>5.01.001.057</t>
  </si>
  <si>
    <t>Kajian menjadi bahan pertimbangan kebijakan oleh OPD</t>
  </si>
  <si>
    <t>5.01.001.058</t>
  </si>
  <si>
    <t>Kajian terimplementasi pada program OPD</t>
  </si>
  <si>
    <t>5.01.001.059</t>
  </si>
  <si>
    <t>Hasil penilaian SAKIP oleh Inspektorat untuk Badan Perencanaan Pembangunan Daerah</t>
  </si>
  <si>
    <t>5.01.001.060</t>
  </si>
  <si>
    <t>5.01.001.061</t>
  </si>
  <si>
    <t>Indeks Pengembangan Infrastruktur Wilayah</t>
  </si>
  <si>
    <t>5.02</t>
  </si>
  <si>
    <t>KEUANGAN</t>
  </si>
  <si>
    <t>5.02.006.001</t>
  </si>
  <si>
    <t>Indeks Pengelolalan Keuangan dan Aset Daerah</t>
  </si>
  <si>
    <t>Badan Pengelolaan Keuangan dan Aset Daerah</t>
  </si>
  <si>
    <t>5.02.006.002</t>
  </si>
  <si>
    <t>-Kinerja kegiatan Koordinasi dan Penyusunan Rancana Anggaran Daerah</t>
  </si>
  <si>
    <t>5.02.006.003</t>
  </si>
  <si>
    <t>-Kinerja kegiatan Koordinasi dan Pengelolaan Perbendaharaan Daerah</t>
  </si>
  <si>
    <t>5.02.006.004</t>
  </si>
  <si>
    <t>-Kinerja kegiatan Koordinasi dan Pelaksanaan Akuntansi dan Pelaporan Keuangan Daerah</t>
  </si>
  <si>
    <t>5.02.006.005</t>
  </si>
  <si>
    <t>Kinerja kegiatan pengelolaan Barang Milik Daerah</t>
  </si>
  <si>
    <t>5.02.006.006</t>
  </si>
  <si>
    <t>Nilai Pendapatan Asli Daerah</t>
  </si>
  <si>
    <t>5.02.006.007</t>
  </si>
  <si>
    <t>5.02.006.008</t>
  </si>
  <si>
    <t>5.02.006.009</t>
  </si>
  <si>
    <t>Persentase ketepatan waktu penetapan dan penerbitan dokumen penganggaran</t>
  </si>
  <si>
    <t>5.02.006.010</t>
  </si>
  <si>
    <t>Jumlah dokumen penganggaran yang tepat waktu</t>
  </si>
  <si>
    <t>5.02.006.011</t>
  </si>
  <si>
    <t>Jumlah dokumen penganggaran</t>
  </si>
  <si>
    <t>5.02.006.012</t>
  </si>
  <si>
    <t>Persentase OPD dengan laporan keuangan kategori baik</t>
  </si>
  <si>
    <t>5.02.006.013</t>
  </si>
  <si>
    <t>Jumlah OPD dengan laporan keuangan kategori baik</t>
  </si>
  <si>
    <t>5.02.006.014</t>
  </si>
  <si>
    <t>Persentase penyerapan belanja daerah</t>
  </si>
  <si>
    <t>5.02.006.015</t>
  </si>
  <si>
    <t>Realisasi belanja daerah</t>
  </si>
  <si>
    <t>5.02.006.016</t>
  </si>
  <si>
    <t>Perencanaan belanja daerah</t>
  </si>
  <si>
    <t>5.02.006.017</t>
  </si>
  <si>
    <t>Persentase OPD dengan laporan pengelolaan barang milik daerah kategori baik</t>
  </si>
  <si>
    <t>5.02.006.018</t>
  </si>
  <si>
    <t>Jumlah OPD dengan laporan pengelolaan barang milik daerah kategori baik</t>
  </si>
  <si>
    <t>5.02.006.019</t>
  </si>
  <si>
    <t>Nilai ketercapaian target pendapatan asli daerah non pajak, non pendapatan BLUD dan BUMD, Non denda, non pengembalian</t>
  </si>
  <si>
    <t>5.02.006.020</t>
  </si>
  <si>
    <t>Persentase ketercapaian target pendapatan asli daerah non pajak, non pendapatan BLUD dan BUMD, Non denda, non pengembalian</t>
  </si>
  <si>
    <t>5.02.006.021</t>
  </si>
  <si>
    <t>5.02.006.022</t>
  </si>
  <si>
    <t>Realisasi pendapatan asli daerah non pajak, non pendapatan BLUD dan BUMD, Non denda, non pengembalian</t>
  </si>
  <si>
    <t>5.02.006.023</t>
  </si>
  <si>
    <t>Nilai pendapatan Pajak Daerah</t>
  </si>
  <si>
    <t>5.02.006.024</t>
  </si>
  <si>
    <t>Nilai Tunggakan Pajak Daerah Terbayar</t>
  </si>
  <si>
    <t>5.02.006.025</t>
  </si>
  <si>
    <t>Hasil penilaian SAKIP oleh Inspektorat untuk Badan Pengelolaan Keuangan dan Aset Daerah</t>
  </si>
  <si>
    <t>5.03</t>
  </si>
  <si>
    <t>KEPEGAWAIAN</t>
  </si>
  <si>
    <t>5.03.007.005</t>
  </si>
  <si>
    <t>Indeks Kualitas Aparatur Sipil Negara</t>
  </si>
  <si>
    <t>Badan Kepegawaian dan Pengembangan Sumber Daya Manusia</t>
  </si>
  <si>
    <t>5.03.007.006</t>
  </si>
  <si>
    <t>5.03.007.007</t>
  </si>
  <si>
    <t>5.03.007.008</t>
  </si>
  <si>
    <t>Hasil penilaian SAKIP oleh Inspektorat untuk Badan Kepegawaian dan Pengembangan Sumber Daya Manusia</t>
  </si>
  <si>
    <t>5.03.007.009</t>
  </si>
  <si>
    <t>Persentase JF yang Terlayani</t>
  </si>
  <si>
    <t>5.03.007.009.01</t>
  </si>
  <si>
    <t>Jumlah JF yang terlayani di tahun N</t>
  </si>
  <si>
    <t>JF</t>
  </si>
  <si>
    <t>5.03.007.009.02</t>
  </si>
  <si>
    <t>Jumlah JF yang mengajukan layanan</t>
  </si>
  <si>
    <t>5.03.007.010</t>
  </si>
  <si>
    <t>Persentase Jumlah Data ASN yang Dikelola</t>
  </si>
  <si>
    <t>5.03.007.010.01</t>
  </si>
  <si>
    <t>Jumlah data yang dikelola pada tahun N</t>
  </si>
  <si>
    <t>5.03.007.010.02</t>
  </si>
  <si>
    <t xml:space="preserve">Jumlah data pegawai tahun N </t>
  </si>
  <si>
    <t>5.03.007.011</t>
  </si>
  <si>
    <t>Persentase Ketepatan Waktu Menyelesaikan Pendidikan</t>
  </si>
  <si>
    <t>5.03.007.011.01</t>
  </si>
  <si>
    <t>Jumlah ASN yang mengikuti pendidikan tepat waktu</t>
  </si>
  <si>
    <t>5.03.007.011.02</t>
  </si>
  <si>
    <t>Jumlah ASN yang mengikuti pendidikan</t>
  </si>
  <si>
    <t>5.03.007.012</t>
  </si>
  <si>
    <t>Persentase Ketepatan Waktu Pelayanan Administrasi Kepegawaian</t>
  </si>
  <si>
    <t>5.03.007.012.01</t>
  </si>
  <si>
    <t>Jumlah penyelesaian pelayanaan administrasi kepegawaian yang tepat waktu</t>
  </si>
  <si>
    <t>5.03.007.012.02</t>
  </si>
  <si>
    <t>Jumlah permintaan  pelayanan</t>
  </si>
  <si>
    <t>5.03.007.013</t>
  </si>
  <si>
    <t>Persentase Pelayanan Kesejahteraan Pegawai</t>
  </si>
  <si>
    <t>5.03.007.013.01</t>
  </si>
  <si>
    <t>Jumlah layanan kesejahteraan yang diselesaikan tepat waktu</t>
  </si>
  <si>
    <t>5.03.007.013.02</t>
  </si>
  <si>
    <t>Jumlah pengajuan pelayanan kesejahteraan</t>
  </si>
  <si>
    <t>5.03.007.014</t>
  </si>
  <si>
    <t>Persentase Pemenuhan Penataan ASN Pemerintah Kota Yogyakarta</t>
  </si>
  <si>
    <t>5.03.007.014.01</t>
  </si>
  <si>
    <t>Jumlah ASN yang tertata</t>
  </si>
  <si>
    <t>5.03.007.014.02</t>
  </si>
  <si>
    <t>Jumlah keseluruhan kebutuhan ASN yang akan ditata</t>
  </si>
  <si>
    <t>5.03.007.015</t>
  </si>
  <si>
    <t>Persentase Penyelesaian Penilaian Kinerja Pegawai</t>
  </si>
  <si>
    <t>5.03.007.015.01</t>
  </si>
  <si>
    <t xml:space="preserve">Jumlah penilaian PNS yang terselesaikan </t>
  </si>
  <si>
    <t>5.03.007.015.02</t>
  </si>
  <si>
    <t>Jumlah total PNS</t>
  </si>
  <si>
    <t>5.03.007.016</t>
  </si>
  <si>
    <t>Persentase Kelulusan ASN yang Mengikuti Pendidikan dan Pelatihan</t>
  </si>
  <si>
    <t>5.03.007.016.01</t>
  </si>
  <si>
    <t xml:space="preserve">Jumlah ASN yang lulus Diklat </t>
  </si>
  <si>
    <t>5.03.007.016.02</t>
  </si>
  <si>
    <t>Jumlah ASN yang mengikuti Diklat</t>
  </si>
  <si>
    <t>6.01</t>
  </si>
  <si>
    <t>INSPEKTORAT</t>
  </si>
  <si>
    <t>6.01.002.006</t>
  </si>
  <si>
    <t>Nilai Kapabilitas APIP (Aparat Pengawasan Intern Pemerintah)</t>
  </si>
  <si>
    <t>Inspektorat Daerah</t>
  </si>
  <si>
    <t>Level</t>
  </si>
  <si>
    <t>6.01.002.007</t>
  </si>
  <si>
    <t>6.01.002.008</t>
  </si>
  <si>
    <t>6.01.002.009</t>
  </si>
  <si>
    <t>Persentase Penyelesaian Tindaklanjut Pemeriksaan Eksternal</t>
  </si>
  <si>
    <t>6.01.002.010</t>
  </si>
  <si>
    <t>Jumlah Penyelesaian hasil pemeriksaan eksteral yang ditindaklanjuti</t>
  </si>
  <si>
    <t>6.01.002.011</t>
  </si>
  <si>
    <t>Jumlah hasil pemeriksaan eksternal</t>
  </si>
  <si>
    <t>6.01.002.012</t>
  </si>
  <si>
    <t>Persentase Rekomendasi Hasil Pengawasan yang Ditindaklanjuti di Bidang Pengelolaan Keuangan dan Aset</t>
  </si>
  <si>
    <t>6.01.002.013</t>
  </si>
  <si>
    <t>Jumlah rekomendasi hasil pengawasan bidang Pengelolaan keuangan dan aset yang ditindaklanjuti</t>
  </si>
  <si>
    <t>6.01.002.014</t>
  </si>
  <si>
    <t>Jumlah seluruh rekomendasi hasil pengawasan di bidang Pengelolaan keuangan dan aset</t>
  </si>
  <si>
    <t>6.01.002.015</t>
  </si>
  <si>
    <t>Persentase Rekomendasi Hasil Pengawasan yang Ditindaklanjuti di Bidang Pemerintahan Aparatur dan Investigasi</t>
  </si>
  <si>
    <t>6.01.002.016</t>
  </si>
  <si>
    <t>Jumlah rekomendasi hasil pengawasan bidang pemerintahan dan aparatur yang ditindaklanjuti</t>
  </si>
  <si>
    <t>6.01.002.017</t>
  </si>
  <si>
    <t>Jumlah seluruh rekomendasi hasil pengawasan bidang pemerintahan dan aparatur</t>
  </si>
  <si>
    <t>6.01.002.018</t>
  </si>
  <si>
    <t>Persentase Rekomendasi Hasil Pengawasan yang Ditindaklanjuti di Bidang Perekonomian dan Kesejahteraan Rakyat</t>
  </si>
  <si>
    <t>6.01.002.019</t>
  </si>
  <si>
    <t>Jumlah rekomendasi hasil pengawasan bidang Perekonomian dan Kesejahteraan Rakyat yang ditindaklanjuti</t>
  </si>
  <si>
    <t>6.01.002.020</t>
  </si>
  <si>
    <t>Jumlah seluruh rekomendasi hasil pengawasan bidang Perekonomian dan Kesejahteraan Rakyat</t>
  </si>
  <si>
    <t>6.01.002.021</t>
  </si>
  <si>
    <t>Persentase Rekomendasi Hasil Pengawasan yang Ditindaklanjuti di Bidang Pembangunan Sarana dan Prasarana</t>
  </si>
  <si>
    <t>6.01.002.022</t>
  </si>
  <si>
    <t>Jumlah rekomendasi hasil pengawasan bidang pembangunan Sarana dan Prasarana yang ditindaklanjuti</t>
  </si>
  <si>
    <t>6.01.002.023</t>
  </si>
  <si>
    <t>Jumlah seluruh rekomendasi hasil pengawasan Bidang Pembangunan Sarana dan Prasarana</t>
  </si>
  <si>
    <t>6.01.002.024</t>
  </si>
  <si>
    <t>Capaian nilai pengendalian intern Perangkat Daerah mitra Bidang Pembangunan Sarana dan Prasarana</t>
  </si>
  <si>
    <t>6.01.002.025</t>
  </si>
  <si>
    <t>Jumlah Perangkat Daerah mitra Bidang Pembangunan Sarana dan Prasarana yang mencapai nilai 3,00  pada pengendalian intern</t>
  </si>
  <si>
    <t>6.01.002.026</t>
  </si>
  <si>
    <t>Jumlah Perangkat Daerah mitra Bidang Pembangunan Sarana dan Prasarana</t>
  </si>
  <si>
    <t>6.01.002.027</t>
  </si>
  <si>
    <t>Capaian nilai pengendalian intern Perangkat Daerah mitra Bidang Pemerintahan Aparatur dan Investigasi</t>
  </si>
  <si>
    <t>6.01.002.028</t>
  </si>
  <si>
    <t>Jumlah Perangkat Daerah mitra Bidang Pemerintahan dan Aparatur yang mencapai nilai 3,00  pada pengendalian intern</t>
  </si>
  <si>
    <t>6.01.002.029</t>
  </si>
  <si>
    <t>Jumlah Perangkat Daerah mitra Bidang Pemerintahan dan Aparatur</t>
  </si>
  <si>
    <t>6.01.002.030</t>
  </si>
  <si>
    <t>Capaian nilai pengendalian intern Perangkat Daerah mitra Bidang Pengawasan Perekonomian dan Kesejahteraan Rakyat</t>
  </si>
  <si>
    <t>6.01.002.031</t>
  </si>
  <si>
    <t>Jumlah Perangkat Daerah mitra Bidang Pengawasan Perekonomian dan Kesejahteraan Rakyat yang mencapai nilai 3,00  pada pengendalian intern</t>
  </si>
  <si>
    <t>6.01.002.032</t>
  </si>
  <si>
    <t>Jumlah Perangkat Daerah mitra Bidang Pengawasan Perekonomian dan Kesejahteraan Rakyat</t>
  </si>
  <si>
    <t>6.01.002.033</t>
  </si>
  <si>
    <t>Capaian nilai pengendalian intern Perangkat Daerah mitra Bidang Pengelolaan Keuangan dan Aset</t>
  </si>
  <si>
    <t>6.01.002.034</t>
  </si>
  <si>
    <t>Jumlah Perangkat Daerah mitra Bidang Pengelolaan Keuangan dan Aset yang mencapai nilai 3,00  pada pengendalian intern</t>
  </si>
  <si>
    <t>6.01.002.035</t>
  </si>
  <si>
    <t>Jumlah Perangkat Daerah mitra Bidang Pengelolaan Keuangan dan Aset</t>
  </si>
  <si>
    <t>6.01.002.036</t>
  </si>
  <si>
    <t>Hasil penilaian SAKIP oleh Inspektorat untuk Inspektorat Daerah</t>
  </si>
  <si>
    <t>8.01</t>
  </si>
  <si>
    <t>KESATUAN BANGSA DAN POLITIK</t>
  </si>
  <si>
    <t>8.01.005</t>
  </si>
  <si>
    <t>Persentase penyelesaian potensi konflik sosial</t>
  </si>
  <si>
    <t>Badan Kesatuan Bangsa dan Politik</t>
  </si>
  <si>
    <t>8.01.005.001</t>
  </si>
  <si>
    <t>Jumlah potensi konflik sosial yang dapat diselesaiakan</t>
  </si>
  <si>
    <t>8.01.005.002</t>
  </si>
  <si>
    <t>jumlah potensi konflik sosial yang terjadi</t>
  </si>
  <si>
    <t>8.01.006</t>
  </si>
  <si>
    <t>Persentase pemahaman ideologi pancasila dan wawasan kebangsaan</t>
  </si>
  <si>
    <t>8.01.006.001</t>
  </si>
  <si>
    <t>Jumlah peserta yang meningkat pemahamannya (akumulasi tahun 2023-2026)</t>
  </si>
  <si>
    <t>8.01.006.002</t>
  </si>
  <si>
    <t>Jumlah peserta yang disasar (akumulasi 2023-2026)</t>
  </si>
  <si>
    <t>8.01.007</t>
  </si>
  <si>
    <t>Persentase lembaga yang mendapatkan pendidikan politik</t>
  </si>
  <si>
    <t>8.01.007.001</t>
  </si>
  <si>
    <t>Jumlah lembaga yang disasar pendidikan politik</t>
  </si>
  <si>
    <t>8.01.007.002</t>
  </si>
  <si>
    <t>Jumlah lembaga yang terdata di Bakesbangpol Kota Yogyakarta</t>
  </si>
  <si>
    <t>8.01.008</t>
  </si>
  <si>
    <t>Persentase organisasi yang terdaftar dan teregister di Kota Yogyakarta</t>
  </si>
  <si>
    <t>8.01.008.001</t>
  </si>
  <si>
    <t>jumlah organisasi yang terdaftar di Kota Yogyakarta</t>
  </si>
  <si>
    <t>Organisasi</t>
  </si>
  <si>
    <t>8.01.008.002</t>
  </si>
  <si>
    <t>Jumlah organisasi yang teregister dan terdaftar di Kota Yogyakarta</t>
  </si>
  <si>
    <t>8.01.008.003</t>
  </si>
  <si>
    <t>Jumlah organisasi yang terdata di Kota Yogyakarta</t>
  </si>
  <si>
    <t>8.01.009</t>
  </si>
  <si>
    <t>Persentase penyelesaian potensi konflik yang terjadi di wilayah</t>
  </si>
  <si>
    <t>8.01.009.001</t>
  </si>
  <si>
    <t>Jumlah konflik yang terjadi di wilayah yang bisa diselesaikan</t>
  </si>
  <si>
    <t>8.01.009.002</t>
  </si>
  <si>
    <t>Jumlah konflik  yang terjadi (SISDA SISCAM)</t>
  </si>
  <si>
    <t>8.01.010.001</t>
  </si>
  <si>
    <t>Hasil penilaian SAKIP oleh Inspektorat untuk Badan Kesatuan Bangsa dan Politik</t>
  </si>
  <si>
    <t>8.01.010.002</t>
  </si>
  <si>
    <t>8.01.010.003</t>
  </si>
  <si>
    <t>Data 2024</t>
  </si>
  <si>
    <t>Rasio Guru dengan Murid</t>
  </si>
  <si>
    <t>Rasio Jumlah Murid per Guru Jenjang SD</t>
  </si>
  <si>
    <t>Persentase antara Jumlah murid dengan Jumlah guru jenjang sekolah dasar di wilayah Kota Yogyakarta pada tahun berkenaan.</t>
  </si>
  <si>
    <t>Rasio Jumlah Murid per Guru Jenjang SMP</t>
  </si>
  <si>
    <t>Persentase antara Jumlah murid dengan Jumlah guru jenjang Sekolah Menengah Pertama di wilayah Daerah Istimewa Yogyakarta.</t>
  </si>
  <si>
    <t>Rasio guru per murid per kelas rata-rata Jenjang SD</t>
  </si>
  <si>
    <t>Rasio guru per murid per kelas rata-rata Jenjang SMP</t>
  </si>
  <si>
    <t>Rasio Ketersediaan Sekolah/Penduduk Usia Sekolah Pendidikan Dasar</t>
  </si>
  <si>
    <t>Rasio ketersediaan jumlah sekolah di jenjang pendidikan terhadap jumlah penduduk yang berada pada usia pendidikan dasar</t>
  </si>
  <si>
    <t>Angka Partisipasi Sekolah (APS)</t>
  </si>
  <si>
    <t>Angka Partisipasi Sekolah (APS) SD/MI (usia 7 - 12 Tahun)</t>
  </si>
  <si>
    <t>Proporsi dari penduduk kelompok usia 7-12 tahun yang sedang bersekolah terhadap penduduk berusia 7-12 tahun di wilayah Kota Yogyakarta pada tahun berkenaan.</t>
  </si>
  <si>
    <t>99.99</t>
  </si>
  <si>
    <t>Angka Partisipasi Sekolah (APS) SMP/MTs (usia 13 - 15 Tahun)</t>
  </si>
  <si>
    <t>Proporsi dari penduduk kelompok usia 13-15 tahun yang sedang bersekolah terhadap penduduk berusia 13-15 tahun di wilayah Kota Yogyakarta pada tahun berkenaan.</t>
  </si>
  <si>
    <t>99.98</t>
  </si>
  <si>
    <t>Angka Partisipasi Kasar (APK)</t>
  </si>
  <si>
    <t>Angka Partisipasi Kasar (APK) PAUD</t>
  </si>
  <si>
    <t>Persentase Angka Partisipasi Kasar (APK) PAUD di wilayah Kota Yogyakarta pada tahun berkenaan.</t>
  </si>
  <si>
    <t>125.71</t>
  </si>
  <si>
    <t>Perbandingan antara Jumlah Siswa Sekolah Dasar Sederajat (SD/MI)/sederajat dengan Jumlah penduduk usia 7-12 tahun di wilayah Kota Yogyakarta pada tahun berkenaan. Data dari Dapodik, tidak termasuk data Aplikasi EMIS Kemenag.</t>
  </si>
  <si>
    <t>110.91</t>
  </si>
  <si>
    <t>Perbandingan antara Jumlah murid SMP/MTS/sederajat dengan Jumlah penduduk usia 13-15 tahun di wilayah Kota Yogyakarta pada tahun berkenaan.</t>
  </si>
  <si>
    <t>123.74</t>
  </si>
  <si>
    <t>Angka Partisipasi Murni (APM)</t>
  </si>
  <si>
    <t>Perbandingan antara Jumlah Siswa Sekolah Dasar Sederajat (SD/MI)/paket A usia 7-12 tahun dengan Jumlah penduduk usia 7-12 tahun di wilayah Kota Yogyakarta pada tahun berkenaan. Data dari Dapodik, tidak termasuk data Aplikasi EMIS Kemenag.</t>
  </si>
  <si>
    <t>104.67</t>
  </si>
  <si>
    <t>Perbandingan antara Jumlah murid SMP/MTS/Paket B usia 13-15 tahun dengan Jumlah penduduk usia 13-15 tahun di wilayah Kota Yogyakarta pada tahun berkenaan.</t>
  </si>
  <si>
    <t>108.1</t>
  </si>
  <si>
    <t>Angka Putus Sekolah Per Jenjang Pendidikan</t>
  </si>
  <si>
    <t>Angka Putus Sekolah Jenjang SD</t>
  </si>
  <si>
    <t>Proporsi anak menurut kelompok usia sekolah yang sudah tidak bersekolah lagi atau yang tidak menamatkan jenjang pendidikan SD/MI. Adapun kelompok umur yang dimaksud adalah kelompok umur 7-12 tahun, terhadap kelompok umur tersebut yang pernah/sedang bersekolah pada kelompok umur dimaksud di wilayah Kota Yogyakarta pada tahun berkenaan.</t>
  </si>
  <si>
    <t>0.003</t>
  </si>
  <si>
    <t>Jumlah anak putus sekolah SD</t>
  </si>
  <si>
    <t>Jumlah anak menurut kelompok usia 7-12 tahun yang sudah tidak bersekolah lagi atau yang tidak menamatkan jenjang pendidikan SD/MI. di wilayah Kota Yogyakarta pada tahun berkenaan.</t>
  </si>
  <si>
    <t>Angka Putus Sekolah Jenjang SMP</t>
  </si>
  <si>
    <t>Jumlah anak menurut kelompok usia 13-15 tahun yang sudah tidak bersekolah lagi atau yang tidak menamatkan jenjang pendidikan SMP/MTS. di wilayah Kota Yogyakarta pada tahun berkenaan.</t>
  </si>
  <si>
    <t>0.02</t>
  </si>
  <si>
    <t>Jumlah anak putus sekolah SMP</t>
  </si>
  <si>
    <t>Angka Kelulusan Per Jenjang Pendidikan</t>
  </si>
  <si>
    <t>Angka Kelulusan SD</t>
  </si>
  <si>
    <t>Persentase peserta didik yang dinyatakan lulus dari jenjang Sekolah Dasar (SD) atau Madrasah Ibtidaiyah (MI) pada tahun tertentu dibandingkan dengan jumlah peserta didik yang mengikuti ujian atau asesmen akhir di jenjang tersebut pada tahun yang sama</t>
  </si>
  <si>
    <t>100</t>
  </si>
  <si>
    <t>Jumlah lulusan pada jenjang SD</t>
  </si>
  <si>
    <t>Jumlah peserta didik kelas terakhir SD</t>
  </si>
  <si>
    <t>Jumlah total lulusan pada jenjang SD/MI tahun ajaran sebelumnya di wilayah Kota Yogyakarta pada tahun berkenaan.</t>
  </si>
  <si>
    <t>Persentase kelulusan ujian nasional SD</t>
  </si>
  <si>
    <t>persentase peserta didik yang berhasil lulus ujian nasional atau ujian akhir sekolah dari total peserta ujian</t>
  </si>
  <si>
    <t>n/a</t>
  </si>
  <si>
    <t>Proporsi Murid Kelas 1 yang Berhasil Menamatkan Sekolah Dasar</t>
  </si>
  <si>
    <t>Persentase peserta didik yang memulai pendidikan di kelas 1 sekolah dasar (SD) pada tahun tertentu dan berhasil menamatkan pendidikan hingga kelas 6 SD, dibandingkan dengan seluruh peserta didik yang masuk kelas 1 pada tahun tersebut</t>
  </si>
  <si>
    <t>110</t>
  </si>
  <si>
    <t>Angka Kelulusan SMP</t>
  </si>
  <si>
    <t>Persentase peserta didik pada jenjang SMP atau MTs yang dinyatakan lulus (memenuhi syarat kelulusan) dibandingkan dengan jumlah peserta didik yang mengikuti ujian atau asesmen akhir kelulusan pada jenjang tersebut di periode yang sama.</t>
  </si>
  <si>
    <t>Jumlah lulusan pada jenjang SMP</t>
  </si>
  <si>
    <t>Jumlah total lulusan pada jenjang SMP/MTs tahun ajaran sebelumnya di wilayah Kota Yogyakarta pada tahun berkenaan.</t>
  </si>
  <si>
    <t>Jumlah peserta didik kelas terakhir SMP</t>
  </si>
  <si>
    <t>Persentase kelulusan ujian nasional SMP</t>
  </si>
  <si>
    <t>Angka Melanjutkan</t>
  </si>
  <si>
    <t>Angka melanjutkan Jenjang SD ke SMP</t>
  </si>
  <si>
    <t>Persentase siswa yang duduk di kelas terakhir jenjang SD/MI pada tahun ajaran lalu dan duduk di kelas 1 jenjang SMP/MTS pada tahun ajaran sekarang terhadap siswa yang duduk di kelas terakhir jenjang SD/MI pada tahun ajaran lalu di wilayah Kota Yogyakarta pada tahun berkenaan.</t>
  </si>
  <si>
    <t>115.31</t>
  </si>
  <si>
    <t>Jumlah siswa baru tingkat I pada jenjang SMP</t>
  </si>
  <si>
    <t>Jumlah siswa yang duduk di kelas pertama jenjang SMP/MTs pada tahun ajaran baru di wilayah Kota Yogyakarta pada tahun berkenaan.</t>
  </si>
  <si>
    <t>Jumlah lulusan pada jenjang SD tahun ajaran sebelumnya</t>
  </si>
  <si>
    <t>Angka melanjutkan Jenjang SMP ke SMA/SMK/MA</t>
  </si>
  <si>
    <t>Persentase siswa yang duduk di kelas terakhir jenjang SMP/MTs pada tahun ajaran lalu dan duduk di kelas 1 jenjang SMA/SMK/MA pada tahun ajaran sekarang terhadap siswa yang duduk di kelas terakhir jenjang SMP/MTs pada tahun ajaran lalu di wilayah Kota Yogyakarta pada tahun berkenaan.</t>
  </si>
  <si>
    <t>166.93</t>
  </si>
  <si>
    <t>Jumlah siswa baru tingkat I pada jenjang SMA/SMK/MA</t>
  </si>
  <si>
    <t>Jumlah siswa yang duduk di kelas pertama jenjang SMA/SMK/MA pada tahun ajaran baru di wilayah Kota Yogyakarta pada tahun berkenaan.</t>
  </si>
  <si>
    <t>Jumlah lulusan pada jenjang SMP tahun ajaran sebelumnya</t>
  </si>
  <si>
    <t>Jumlah Sekolah</t>
  </si>
  <si>
    <t>Jumlah Taman Kanak-Kanak (TK)</t>
  </si>
  <si>
    <t>Jumlah tempat pendidikan pra sekolah sebelum SD/sederajat di wilayah Kota Yogyakarta pada tahun berkenaan.</t>
  </si>
  <si>
    <t>Jumlah Taman Kanak-Kanak (TK) Negeri</t>
  </si>
  <si>
    <t>Jumlah Taman Kanak-Kanak (TK) Negeri Layak</t>
  </si>
  <si>
    <t>Jumlah Taman Kanak-Kanak (TK) Negeri Tidak Layak</t>
  </si>
  <si>
    <t>Jumlah Taman Kanak-Kanak (TK) Swasta</t>
  </si>
  <si>
    <t>Jumlah Taman Kanak-Kanak (TK) Swasta Layak</t>
  </si>
  <si>
    <t>Jumlah Taman Kanak-Kanak (TK) Swasta Tidak Layak</t>
  </si>
  <si>
    <t>Jumlah Sekolah Dasar (SD)</t>
  </si>
  <si>
    <t>Jumlah SD yang yang dikelola oleh pihak pemerintah</t>
  </si>
  <si>
    <t>Jumlah Sekolah Dasar (SD) Negeri</t>
  </si>
  <si>
    <t>Jumlah Sekolah Dasar (SD) Negeri Layak</t>
  </si>
  <si>
    <t>Jumlah Sekolah Dasar (SD) Negeri Tidak Layak</t>
  </si>
  <si>
    <t>Jumlah Sekolah Dasar (SD) Swasta</t>
  </si>
  <si>
    <t>Jumlah Sekolah Dasar yang dikelola oleh pihak Swasta</t>
  </si>
  <si>
    <t>Jumlah Sekolah Dasar (SD) Swasta Layak</t>
  </si>
  <si>
    <t>Jumlah Sekolah Dasar (SD) Swasta Tidak Layak</t>
  </si>
  <si>
    <t>Jumlah Sekolah Menengah Pertama (SMP)</t>
  </si>
  <si>
    <t>Jumlah Sekolah Menengah Pertama</t>
  </si>
  <si>
    <t>Jumlah Sekolah Menengah Pertama (SMP) Negeri</t>
  </si>
  <si>
    <t>Jumlah Sekolah Menengah Pertama Negeri</t>
  </si>
  <si>
    <t>Jumlah Sekolah Menengah Pertama (SMP) Negeri Layak</t>
  </si>
  <si>
    <t>Jumlah Sekolah Menengah Pertama (SMP) Negeri Tidak Layak</t>
  </si>
  <si>
    <t>Jumlah Sekolah Menengah Pertama (SMP) Swasta</t>
  </si>
  <si>
    <t>Jumlah Sekolah Menengah Pertama Swasta</t>
  </si>
  <si>
    <t>Jumlah Sekolah Menengah Pertama (SMP) Swasta Layak</t>
  </si>
  <si>
    <t>Jumlah Sekolah Menengah Pertama (SMP) Swasta Tidak Layak</t>
  </si>
  <si>
    <t>Jumlah Sekolah yang Terakreditasi</t>
  </si>
  <si>
    <t>Jumlah sekolah yang memenuhi kelayakan program dan satuan pendidikan formal dengan mengacu pada standar nasional pendidikan di wilayah Kota Yogyakarta pada tahun berkenaan.</t>
  </si>
  <si>
    <t>Jumlah Sekolah Dasar yang Terakreditasi</t>
  </si>
  <si>
    <t>Jumlah Sekolah Menengah Pertama yang Terakreditasi</t>
  </si>
  <si>
    <t>Perbandingan Jumlah SD/MI dengan akreditasi minimal B dengan Jumlah SD/MI secara keseluruhan di wilayah Kota Yogyakarta pada tahun berkenaan.</t>
  </si>
  <si>
    <t>Perbandingan Jumlah SMP/MTs dengan akreditasi minimal B dengan Jumlah SMP/MTs secara keseluruhan di wilayah Kota Yogyakarta pada tahun berkenaan.</t>
  </si>
  <si>
    <t>Meningkatnya persentase SD terakreditasi minimal B</t>
  </si>
  <si>
    <t>Meningkatnya persentase SMP terakreditasi minimal B</t>
  </si>
  <si>
    <t>94.92</t>
  </si>
  <si>
    <t>Jumlah Peserta Didik</t>
  </si>
  <si>
    <t>Jumlah Siswa Taman Kanak- Kanak (TK)</t>
  </si>
  <si>
    <t>Jumlah peserta didik yang terdaftar pada jenjang pendidikan Taman Kanak-Kanak (TK) Negeri di wilayah Kota Yogyakarta pada tahun berkenaan.</t>
  </si>
  <si>
    <t>Jumlah Siswa TK Negeri</t>
  </si>
  <si>
    <t>Jumlah Siswa TK Swasta</t>
  </si>
  <si>
    <t>Jumlah Siswa Sekolah Dasar (SD)</t>
  </si>
  <si>
    <t>Jumlah siswa pada jenjang sekolah dasar yang dikelola oleh pemerintah dan pihak swasta</t>
  </si>
  <si>
    <t>Jumlah Siswa SD Negeri</t>
  </si>
  <si>
    <t>Jumlah Siswa SD Swasta</t>
  </si>
  <si>
    <t>Jumlah Siswa Sekolah Lanjutan Tingkat Pertama (SMP)</t>
  </si>
  <si>
    <t>Jumlah siswa pada jenjang sekolah menengah pertama yang dikelola oleh pemerintah dan pihak swasta</t>
  </si>
  <si>
    <t>Jumlah Siswa SMP Negeri</t>
  </si>
  <si>
    <t>Jumlah Siswa pada Sekolah Menengah Pertama Negeri</t>
  </si>
  <si>
    <t>Jumlah Siswa SMP Swasta</t>
  </si>
  <si>
    <t>Jumlah Siswa Miskin</t>
  </si>
  <si>
    <t>Jumlah Siswa Miskin Jenjang SD</t>
  </si>
  <si>
    <t>Jumlah siswa SD/MI/sederajat, yang orang tuanya kurang mampu membiayai pendidikan anaknya, orang tua miskin atau rumah tangga miskin sesuai dengan kriteria di wilayah Kota Yogyakarta pada tahun berkenaan.</t>
  </si>
  <si>
    <t>Jumlah Siswa Miskin Jenjang SMP</t>
  </si>
  <si>
    <t>Jumlah siswa SMP/MTs/sederajat, yang orang tuanya kurang mampu membiayai pendidikan anaknya, orang tua miskin atau rumah tangga miskin sesuai dengan kriteria di wilayah Kota Yogyakarta pada tahun berkenaan.</t>
  </si>
  <si>
    <t>Jumlah Guru</t>
  </si>
  <si>
    <t>Jumlah Guru Taman Kanak- Kanak (TK)</t>
  </si>
  <si>
    <t>Jumlah tenaga pengajar pada jenjang Taman Kanak-Kanak (TK) di wilayah Kota Yogyakarta pada tahun berkenaan.</t>
  </si>
  <si>
    <t>Jumlah Guru Taman Kanak- Kanak (TK) Negeri</t>
  </si>
  <si>
    <t>Jumlah Guru Taman Kanak- Kanak (TK) Swasta</t>
  </si>
  <si>
    <t>Jumlah Guru Sekolah Dasar (SD)</t>
  </si>
  <si>
    <t>Jumlah tenaga pengajar pada jenjang SD/MI Sederajat di wilayah Kota Yogyakarta pada tahun berkenaan.</t>
  </si>
  <si>
    <t>Jumlah Guru Sekolah Dasar (SD) Negeri</t>
  </si>
  <si>
    <t>Jumlah Guru Sekolah Dasar (SD) Swasta</t>
  </si>
  <si>
    <t>Pemenuhan kebutuhan guru SD</t>
  </si>
  <si>
    <t>Perbandingan antara Jumlah guru pada jenjang SD/MI/sederajat yang telah tersertifikasi (kualifikasi) dengan Jumlah guru yang tersedia pada jenjang SD/MI/sederajat yang ada di wilayah Kota Yogyakarta pada tahun berkenaan.</t>
  </si>
  <si>
    <t>1177</t>
  </si>
  <si>
    <t>Pemenuhan Kualifikasi guru SD</t>
  </si>
  <si>
    <t>94.63</t>
  </si>
  <si>
    <t>Jumlah Guru SD Tersertifikasi</t>
  </si>
  <si>
    <t>Jumlah Guru Sekolah Lanjutan Tingkat Pertama (SMP)</t>
  </si>
  <si>
    <t>Jumlah tenaga pengajar pada jenjang SMP/MTS/sederajat Negeri di wilayah Kota Yogyakarta pada tahun berkenaan.</t>
  </si>
  <si>
    <t>Jumlah Guru Sekolah Lanjutan Tingkat Pertama (SMP) Negeri</t>
  </si>
  <si>
    <t>Jumlah Guru Sekolah Lanjutan Tingkat Pertama (SMP) Swasta</t>
  </si>
  <si>
    <t>Pemenuhan Jumlah guru SMP yang diperlukan</t>
  </si>
  <si>
    <t>Kualifikasi guru SMP yang sesuai kompetensi yang ditetapkan secara nasional</t>
  </si>
  <si>
    <t>93.74</t>
  </si>
  <si>
    <t>Jumlah Guru SMP Tersertifikasi</t>
  </si>
  <si>
    <t>Jumlah Pendidik LKP</t>
  </si>
  <si>
    <t>Jumlah Ruang Kelas</t>
  </si>
  <si>
    <t>Jumlah Ruang Kelas TK dan Sejenisnya</t>
  </si>
  <si>
    <t>Persentase Ruang Kelas SD/MI Kondisi Baik</t>
  </si>
  <si>
    <t>Proporsi ruang kelas yang layak digunakan (tidak rusak) pada satuan pendidikan jenjang Sekolah Dasar (SD) dan Madrasah Ibtidaiyah (MI) dibandingkan dengan total seluruh ruang kelas yang ada pada jenjang tersebut dalam satu wilayah dan tahun tertentu</t>
  </si>
  <si>
    <t>Jumlah Seluruh Kelas SD/MI</t>
  </si>
  <si>
    <t>Jumlah keseluruhan ruang kelas yang digunakan untuk kegiatan belajar-mengajar di satuan pendidikan jenjang Sekolah Dasar (SD) dan Madrasah Ibtidaiyah (MI), baik negeri maupun swasta, dalam suatu wilayah pada tahun tertentu</t>
  </si>
  <si>
    <t>Jumlah Kelas SD/MI Kondisi Baik</t>
  </si>
  <si>
    <t>Jumlah ruang kelas dengan kondisi baik pada Sekolah Dasar</t>
  </si>
  <si>
    <t>Persentase Ruang Kelas SMP/MTs Kondisi Baik</t>
  </si>
  <si>
    <t>Proporsi ruang kelas yang layak digunakan (tidak rusak) pada satuan pendidikan jenjang Sekolah Menengah Pertama (SMP) dan Madrasah Tsanawiyah (MTs) dibandingkan dengan total seluruh ruang kelas yang ada pada jenjang tersebut dalam satu wilayah dan tahun tertentu</t>
  </si>
  <si>
    <t>Jumlah Seluruh Kelas SMP/MTs</t>
  </si>
  <si>
    <t>Jumlah keseluruhan ruang kelas yang digunakan untuk kegiatan belajar-mengajar di satuan pendidikan jenjang Sekolah Menengah Pertama (SMP) dan Madrasah Tsanawiyah (MTs), baik negeri maupun swasta, dalam suatu wilayah pada tahun tertentu</t>
  </si>
  <si>
    <t>Jumlah Kelas SMP/MTs Kondisi Baik</t>
  </si>
  <si>
    <t>Jumlah ruang kelas dengan kondisi baik pada Sekolah Menengah Pertama</t>
  </si>
  <si>
    <t>Kualifikasi Guru</t>
  </si>
  <si>
    <t>Presentase Guru SD memenuhi Kualifikasi Pendidikan Minimal S1</t>
  </si>
  <si>
    <t>Kualifikasi Guru SD Pendidikan Minimal S1</t>
  </si>
  <si>
    <t>Jumlah guru yang mengajar di Sekolah Dasar (SD / sederajat) yang memiliki ijazah akademik minimal Strata-1 (S1) atau diploma IV (D-IV)</t>
  </si>
  <si>
    <t>Presentase Guru SMP memenuhi Kualifikasi Pendidikan Minimal S1</t>
  </si>
  <si>
    <t>Perbandingan antara Jumlah guru pada jenjang SMP/MTS/sederajat yang dibutuhkan dengan Jumlah guru yang tersedia pada jenjang SMP/MTS/sederajat yang ada di wilayah Kota Yogyakarta pada tahun berkenaan.</t>
  </si>
  <si>
    <t>Kualifikasi Guru SMP Pendidikan Minimal S1</t>
  </si>
  <si>
    <t>Jumlah guru yang mengajar pada jenjang Sekolah Menengah Pertama (SMP) dan Madrasah Tsanawiyah (MTs) yang memiliki ijazah dengan kualifikasi akademik minimal Strata-1 (S1) atau Diploma IV (D-IV) pada tahun ajaran tertentu</t>
  </si>
  <si>
    <t>Jumlah Sekolah Yang Memiliki Fasilitas/Laboratorium Komputer dan Internet</t>
  </si>
  <si>
    <t xml:space="preserve">Jumlah Sekolah SD Yang Memiliki Fasilitas/Laboratorium Komputer dan Internet </t>
  </si>
  <si>
    <t>jumlah satuan pendidikan jenjang SD yang telah memiliki sarana TIK (Teknologi Informasi dan Komunikasi) berupa ruang/laboratorium komputer yang berfungsi dan tersedia jaringan internet aktif</t>
  </si>
  <si>
    <t xml:space="preserve">Jumlah Sekolah SMP Yang Memiliki Fasilitas/Laboratorium Komputer dan Internet </t>
  </si>
  <si>
    <t>jumlah satuan pendidikan jenjang SMP yang telah memiliki sarana TIK (Teknologi Informasi dan Komunikasi) berupa ruang/laboratorium komputer yang berfungsi dan tersedia jaringan internet aktif</t>
  </si>
  <si>
    <t>Kelengkapan pemilikan buku pelajaran oleh siswa</t>
  </si>
  <si>
    <t>Kelengkapan pemilikan buku pelajaran oleh siswa SD</t>
  </si>
  <si>
    <t>Persentase kelengkapan pemilikan buku pelajaran oleh siswa SD/MI yang memiliki buku paket pelajaran dengan Jumlah total siswa SD/MI/sederajat di wilayah Kota Yogyakarta pada tahun berkenaan.</t>
  </si>
  <si>
    <t>Kelengkapan pemilikan buku pelajaran oleh siswa SMP</t>
  </si>
  <si>
    <t>Persentase kelengkapan pemilikan buku pelajaran oleh siswa SMP/MTs yang memiliki buku paket pelajaran dengan Jumlah total siswa SMP/MTs/sederajat di wilayah Kota Yogyakarta pada tahun berkenaan.</t>
  </si>
  <si>
    <t xml:space="preserve">Kepemilikan sekolah terhadap tenaga kependidikan non guru </t>
  </si>
  <si>
    <t>tenaga kependidikan non guru SMP</t>
  </si>
  <si>
    <t>Program Kesetaraan</t>
  </si>
  <si>
    <t>Peserta Kesetaraan SD (Program Paket A)</t>
  </si>
  <si>
    <t>Jumlah lulusan program Paket A dapat yang melanjutkan ke jenjang lebih SMP/MTs atau program Paket B.</t>
  </si>
  <si>
    <t>Peserta Kesetaraan SMP (Program Paket B)</t>
  </si>
  <si>
    <t>Jumlah peserta program Paket B yang memiliki sarana belajar di wilayah Kota Yogyakarta pada tahun berkenaan.</t>
  </si>
  <si>
    <t>Peserta Kesetaraan SMA (Program Paket C)</t>
  </si>
  <si>
    <t>program pendidikan kesetaraan yang setara dengan SMA / SMK / MA (setara jenjang menengah atas) dalam pendidikan nonformal / kesetaraan. (BPS indikator pendidikan menyebut “pendidikan non formal adalah paket A (SD), B (SMP), C (SMA))</t>
  </si>
  <si>
    <t>Pendidikan Keterampilan dan Bermata-pencaharian</t>
  </si>
  <si>
    <t>Jumlah lembaga kursus dan lembaga pelatihan yang terakreditasi</t>
  </si>
  <si>
    <t>Jumlah lembaga kursus dan lembaga pelatihan yang telah melalui proses assesmen yang dilakukan oleh lembaga independen untuk menjamin bahwa lembaga tersebut menyelenggarakan program menerapkan standar yang ditentukan oleh Kemenaker secara konsisten dan berkelanjutan di wilayah Kota Yogyakarta pada tahun berkenaan.</t>
  </si>
  <si>
    <t>Kepemilikan ijin operasional dari pemerintah atau pemerintah daerah</t>
  </si>
  <si>
    <t>Persentase lembaga kursus dan lembaga pelatihan yang memiliki kepemilikan ijin operasional dari pemerintah atau pemerintah daerah di wilayah Kota Yogyakarta pada tahun berkenaan.</t>
  </si>
  <si>
    <t>Pendidikan Taman Kanak- Kanak</t>
  </si>
  <si>
    <t>Persentase Anak Usia 4-6 Tahun yang Mengikuti Program TK</t>
  </si>
  <si>
    <t>Angka Partisipasi Sekolah Anak Usia 5-6 tahun (PAUD)” = jumlah anak usia 5-6 tahun yang berpartisipasi dalam pendidikan PAUD dibagi jumlah total anak usia 5-6 tahun</t>
  </si>
  <si>
    <t>97.67</t>
  </si>
  <si>
    <t>Guru yang Layak Mendidik TK dengan Kualifikasi Sesuai Standar Kompetensi yang Ditetapkan Secara Nasional</t>
  </si>
  <si>
    <t>Persentase guru yang layak mendidik TK/RA dengan kualifikasi sesuai standar kompetensi yang ditetapkan secara nasional di wilayah Kota Yogyakarta pada tahun berkenaan.</t>
  </si>
  <si>
    <t>92.22</t>
  </si>
  <si>
    <t>Pendidikan di Tempat Penitipan Anak, Kelompok Bermain atau yang sederajat</t>
  </si>
  <si>
    <t>Jumlah anak 0 - 4 tahun yang mengikuti kegiatan Tempat Penitipan Anak, Kelompok Bermain atau sederajat</t>
  </si>
  <si>
    <t>Jumlah anak 0-4 tahun yang mengikuti kegiatan Tempat Penitipan Anak, Kelompok Bermain, atau sederajat di wilayah Kota Yogyakarta pada tahun berkenaan.</t>
  </si>
  <si>
    <t>3769</t>
  </si>
  <si>
    <t>Data Kinerja Dinas Pendidikan, Pemuda, dan Olah Raga</t>
  </si>
  <si>
    <t>Pemenuhan SNP (Standar Nasional Pendidikan)</t>
  </si>
  <si>
    <t>Tingkat ketercapaian satuan pendidikan dalam memenuhi delapan Standar Nasional Pendidikan yang ditetapkan oleh pemerintah sebagai acuan mutu pendidikan di Indonesia</t>
  </si>
  <si>
    <t>Pemenuhan SNP SD</t>
  </si>
  <si>
    <t>Persentase pemenuhan Standar Nasional Pendidikan SD/MI di wilayah Kota Yogyakarta pada tahun berkenaan.</t>
  </si>
  <si>
    <t>Pemenuhan SNP SMP</t>
  </si>
  <si>
    <t>Persentase pemenuhan Standar Nasional Pendidikan SMP/MTs di wilayah Kota Yogyakarta pada tahun berkenaan.</t>
  </si>
  <si>
    <t>Hasil Penilaian Mandiri Reformasi Birokrasi oleh Inspektorat untuk Dinas Pendidikan, Pemuda, dan Olahraga Kota Yogyakarta</t>
  </si>
  <si>
    <t>Nilai atau skor capaian pelaksanaan program Reformasi Birokrasi yang diperoleh dari penilaian mandiri (self-assessment) oleh perangkat daerah dan diverifikasi oleh Inspektorat sebagai aparat pengawasan internal</t>
  </si>
  <si>
    <t>mengukur akuntabilitas kinerja instansi pemerintah oleh inspektorat, dengan kriteria:
 AA (nilai &gt;90-100)
 A (Nilai &gt;80-90)
 BB (Nilai &gt;70-80)
 B (Nilai &gt;60-70)
 CC (Nilai &gt;50-60)
 C (nilai &gt;30-50)
 D (Nilai &gt;0-30)</t>
  </si>
  <si>
    <t>Kemampuan Literasi</t>
  </si>
  <si>
    <t>Rata-rata kemampuan literasi siswa berdasarkan hasil Asesmen Nasional SD dihitung dari kemampuan Kompetensi membaca teks informasi
 Kompetensi membaca teks sastra
 Kompetensi mengakses dan menemukan isi teks (L1)
 Kompetensi menginterpretasi dan memahami isi teks (L2)
 Kompetensi mengevaluasi dan merefleksikan isi teks (L3)</t>
  </si>
  <si>
    <t>76,43</t>
  </si>
  <si>
    <t>Rata-rata kemampuan numerasi siswa berdasarkan hasil Asesmen Nasional SD dihitung dari Kemampuan Kompetensi pada domain Bilangan
 Kompetensi pada domain Aljabar
 Kompetensi pada domain Geometri
 Kompetensi pada domain Data dan Ketidakpastian
 Kompetensi mengetahui (L1)
 Kompetensi menerapkan (L2)
 Kompetensi menalar (L3)</t>
  </si>
  <si>
    <t>56,07</t>
  </si>
  <si>
    <t>Rata-rata kemampuan literasi siswa berdasarkan hasil Asesmen Nasional SMP dihitung dari Kemampuan Kompetensi membaca teks informasi
 Kompetensi membaca teks sastra
 Kompetensi mengakses dan menemukan isi teks (L1)
 Kompetensi menginterpretasi dan memahami isi teks (L2)
 Kompetensi mengevaluasi dan merefleksikan isi teks (L3)</t>
  </si>
  <si>
    <t>84,62</t>
  </si>
  <si>
    <t>Rata-rata kemampuan numerasi siswa berdasarkan hasil Asesmen Nasional SMP dihitung dari Kemampuan Kompetensi pada domain Bilangan
 Kompetensi pada domain Aljabar
 Kompetensi pada domain Geometri
 Kompetensi pada domain Data dan Ketidakpastian
 Kompetensi mengetahui (L1)
 Kompetensi menerapkan (L2)
 Kompetensi menalar (L3)</t>
  </si>
  <si>
    <t>73,15</t>
  </si>
  <si>
    <t>Pendidikan dan Penduduk</t>
  </si>
  <si>
    <t>Angka yang mengukur partisipasi anak usia 6 tahun (satu tahun sebelum usia resmi masuk Sekolah Dasar) dalam program pendidikan yang terorganisir, yaitu a. Pendidikan anak usia dini (Pra-sekolah) yang meliputi Taman Kanak-kanak (TK), Raudhatul Athfal (RA), Bustanul Athfal (BA) dan PAUD. b. Sekolah Dasar/sederajat.</t>
  </si>
  <si>
    <t>Indikator ini mengacu pada jumlah anak usia 5–6 tahun yang sudah “tamat” PAUD atau sedang belajar dalam satuan PAUD (taman kanak-kanak / pendidikan pra-sekolah)</t>
  </si>
  <si>
    <t>90,86%</t>
  </si>
  <si>
    <t>98.16</t>
  </si>
  <si>
    <t>Jumlah siswa pada jenjang PAUD yang dikelola oleh pemerintah dan pihak swasta</t>
  </si>
  <si>
    <t>Banyaknya orang yang berdomisili di wilayah Negara Kesatuan Republik Indonesia selama 1 tahun atau lebih dan atau mereka yang berdomisili kurang dari 1 tahun tetapi bertujuan untuk menetap.</t>
  </si>
  <si>
    <t>Persentase Jumlah penduduk kota dan luar kota usia 7-15 tahun yang berpartisipasi dalam pendidikan dasar dikota yogyakarta dihitung dari jumlah penduduk kota dan luar kota usia 7-15 tahun yang berpartisipasi dalam pendidikan dasar dibagi jumlah penduduk usia 7-15 tahun dikali 100 %</t>
  </si>
  <si>
    <t>100%</t>
  </si>
  <si>
    <t>jumlah anak usia 7–15 tahun yang terdaftar / aktif belajar di jenjang pendidikan dasar dibagi jumlah penduduk usia 7–15 tahun. (di SPM: indikator “Jumlah Warga Negara usia 7-15 tahun yang berpartisipasi dalam pendidikan dasar”)</t>
  </si>
  <si>
    <t>Persentase Jumlah Warga Negara usia 7-18 tahun yang belum menyelesaikan pendidikan dasar dan atau menengah yang berpartisipasi dalam pendidikan kesetaraan dihitung dari jumlah warga negara usia 7-18 tahun yang belum menyelesaikan pendidikan dasar dan atau menengah yang berpartisipasi dalam pendidikan kesetaraan dibagi jumlah warga negara usia 7-18 tahun dikali 100%</t>
  </si>
  <si>
    <t>Jumlah warga negara usia 7-18 tahun yang belum menyelesaikan pendidikan dasar / menengah yang berpartisipasi dalam pendidikan kesetaraan.</t>
  </si>
  <si>
    <t>jumlah warga belajar yang lulus / jumlah warga belajar di akhir jenjang × 100%</t>
  </si>
  <si>
    <t>Sarana Kesehatan</t>
  </si>
  <si>
    <t>Jumlah Posyandu</t>
  </si>
  <si>
    <t>Jumlah Unit Kesehatan Bersumberdaya Masyarakat (UKBM) yang dikelola dan diselenggarakan dari, oleh, untuk, dan bersama masyarakat guna memberdayakan masyarakat dan memberikan kemudahan kepada masyarakat dalam memperoleh pelayanan kesehatan dasar untuk mempercepat penurunan angka kematian ibu, bayi, dan balita di wilayah DIY pada tahun berkenaan.</t>
  </si>
  <si>
    <t>Jumlah Puskesmas</t>
  </si>
  <si>
    <t>Banyaknya fasilitas pelayanan kesehatan yang menyelenggarakan upaya kesehatan masyarakat dan upaya kesehatan perseorangan tingkat pertama, dengan lebih mengutamakan upaya promotif dan preventif di wilayah kerjanya</t>
  </si>
  <si>
    <t>Jumlah Puskesmas Induk</t>
  </si>
  <si>
    <t>Banyaknya Pusat Kesehatan Masyarakat (Puskesmas) yang berfungsi sebagai unit pelaksana teknis dinas kesehatan kabupaten/kota yang bertanggung jawab menyelenggarakan pembangunan kesehatan di satu atau beberapa wilayah kerja. Puskesmas Induk adalah puskesmas utama (bukan puskesmas pembantu) yang memiliki fasilitas dan tenaga kesehatan inti lengkap sesuai ketentuan Kemenkes.</t>
  </si>
  <si>
    <t>Jumlah Puskesmas Pembantu</t>
  </si>
  <si>
    <t>Jumlah jaringan pelayanan puskesmas yang membantu memberikan pelayanan kesehatan secara permanen di suatu lokasi dalam wilayah kerja puskesmas induk di wilayah DIY pada tahun berkenaan.</t>
  </si>
  <si>
    <t>Jumlah Puskesmas Keliling</t>
  </si>
  <si>
    <t>Jumlah puskesmas bersifat mobile yang memberikan pelayanan kesehatan kepada masyarakat di daerah terpencil yang tidak terjangkau oleh pelayanan puskesmas induk atau puskesmas pembantu di wilayah DIY pada tahun berkenaan.</t>
  </si>
  <si>
    <t>Jumlah Poliklinik</t>
  </si>
  <si>
    <t>Banyaknya fasilitas pelayanan kesehatan yang menyediakan pelayanan medis dasar dan spesialistik terbatas, yang bukan berbentuk rumah sakit dan berada di bawah pengelolaan pemerintah maupun swasta. Termasuk klinik utama dan klinik pratama.</t>
  </si>
  <si>
    <t>Jumlah Rumah Sakit Umum Daerah (RSUD)</t>
  </si>
  <si>
    <t>Banyaknya rumah sakit umum yang dikelola oleh pemerintah daerah (provinsi atau kabupaten/kota) yang memberikan pelayanan kesehatan secara menyeluruh, mencakup pelayanan rawat jalan, rawat inap, gawat darurat, dan penunjang medis.</t>
  </si>
  <si>
    <t>Jumlah Rumah Sakit Umum Daerah (RSUD) Tipe A</t>
  </si>
  <si>
    <t>Jumlah Rumah sakit kelas A</t>
  </si>
  <si>
    <t>Jumlah Rumah Sakit Umum Daerah (RSUD) Tipe B</t>
  </si>
  <si>
    <t>Jumlah Rumah Sakit Umum Daerah bertype B yang memberikan pelayanan kesehatan rujukan bagi setiap rumah sakit di kab./kota tersebut serta memberikan layanan medis spesialis luas dan subspesialis terbatas wilayah DIY pada tahun berkenaan.</t>
  </si>
  <si>
    <t>Jumlah Rumah Sakit Umum Daerah (RSUD) Tipe C</t>
  </si>
  <si>
    <t>Jumlah Rumah Sakit Umum Daerah bertipe C atau faskes tingkat dua yang memberikan pelayanan hanya kedokteran subspesialis, namun sifatnya juga terbatas, misalnya saja pelayanan penyakit dalam, bedah, kesehatan anak, bidan, dan kandungan di wilayah DIY pada tahun berkenaan.</t>
  </si>
  <si>
    <t>Jumlah Rumah Sakit Umum Daerah (RSUD) Tipe D</t>
  </si>
  <si>
    <t>Jumlah Rumah sakit Umum Daerah bertipe D yang hanya sebagai rumah sakit sementara atau transisi. Biasanya, jika pasien yang awalnya melakukan pemeriksaan di puskesmas kemudian dirujuk ke rumah sakit tipe D di wilayah DIY pada tahun berkenaan.</t>
  </si>
  <si>
    <t>Jumlah Rumah Sakit Umum (RSU) Swasta</t>
  </si>
  <si>
    <t>Banyaknya rumah sakit umum yang dikelola oleh badan hukum atau yayasan swasta, yang memberikan pelayanan kesehatan umum bagi masyarakat, mencakup rawat jalan, rawat inap, dan gawat darurat.</t>
  </si>
  <si>
    <t>Jumlah Rumah Sakit Umum (RSU) Swasta Tipe A</t>
  </si>
  <si>
    <t>Jumlah Rumah Sakit Umum yang mampu memberikan pelayanan kedokteran spesialis dan subspesialis luas dan telah ditetapkan sebagai tempat pelayanan rujukan tertinggi (top referral hospital) atau disebut juga Rumah Sakit Umum Pusat atau RSUP yang diselenggarakan dan dikelola oleh pihak swasta, baik perseorangan maupun kelompok di wilayah DIY pada tahun berkenaan.</t>
  </si>
  <si>
    <t>Jumlah Rumah Sakit Umum (RSU) Swasta Tipe B</t>
  </si>
  <si>
    <t>Jumlah Rumah Sakit Umum yang mampu memberikan pelayanan kedokteran medik spesialis luas dan subspesialis terbatas sebagai (provincial hospital) yang menampung pelayanan rujukan dari rumah sakit kab./kota yang diselenggarakan dan dikelola oleh pihak swasta, baik perseorangan maupun kelompok di wilayah DIY pada tahun berkenaan.</t>
  </si>
  <si>
    <t>Jumlah Rumah Sakit Umum (RSU) Swasta Tipe C</t>
  </si>
  <si>
    <t>Jumlah Rumah Sakit Umum yang mampu memberikan pelayanan kedokteran subspesialis terbatas. Terdapat empat macam pelayanan spesialis yang disediakan yakni, pelayanan penyakit dalam, pelayanan bedah, pelayanan kesehatan anak, serta pelayanan kebidanan dan kandungan yang diselenggarakan dan dikelola oleh pihak swasta, baik perseorangan maupun kelompok di wilayah DIY pada tahun berkenaan.</t>
  </si>
  <si>
    <t>Jumlah Rumah Sakit Umum (RSU) Swasta Tipe D</t>
  </si>
  <si>
    <t>Jumlah Rumah Sakit Umum yang bersifat transisi karena pada suatu saat akan ditingkatkan menjadi rumah sakit kelas C yang diselenggarakan dan dikelola oleh pihak swasta, baik perseorangan maupun kelompok. Kemampuan rumah sakit tipe D hanyalah memberikan pelayanan kedokteran umum dan kedokteran gigi. Rumah Sakit Umum tipe D juga menampung pelayanan yang berasal dari rujukan puskesmas di wilayah DIY pada tahun berkenaan.</t>
  </si>
  <si>
    <t>Jumlah Rumah Sakit Umum (RSU) Swasta yang belum ada penetapan kelas</t>
  </si>
  <si>
    <t>Banyaknya rumah sakit umum milik swasta yang belum ditetapkan kelasnya (kelas A, B, C, atau D) sesuai dengan Permenkes No. 30 Tahun 2019 tentang Klasifikasi Rumah Sakit</t>
  </si>
  <si>
    <t>Jumlah Rumah Sakit (RS) Khusus</t>
  </si>
  <si>
    <t>Banyaknya rumah sakit yang memberikan pelayanan utama pada satu bidang atau satu jenis penyakit tertentu berdasarkan disiplin ilmu, golongan umur, organ, jenis penyakit, atau kekhususan lainnya.</t>
  </si>
  <si>
    <t>Jumlah Rumah Sakit (RS) Khusus Ibu dan Anak</t>
  </si>
  <si>
    <t>Jumlah Rumah Sakit yang memberikan pelayanan khusus untuk kesehatan ibu dan anak di wilayah DIY pada tahun berkenaan.</t>
  </si>
  <si>
    <t>Jumlah Rumah Sakit (RS) Khusus Mata</t>
  </si>
  <si>
    <t>Jumlah Rumah Sakit yang memberikan pelayanan utama pada kasus/penyakit mata di wilayah DIY pada tahun berkenaan.</t>
  </si>
  <si>
    <t>Jumlah Rumah Sakit (RS) Khusus Otak</t>
  </si>
  <si>
    <t>Banyaknya rumah sakit khusus yang memberikan pelayanan kesehatan terbatas pada bidang atau jenis penyakit tertentu, baik milik pemerintah maupun swasta.</t>
  </si>
  <si>
    <t>Jumlah Rumah Sakit (RS) Khusus Gigi dan Mulut</t>
  </si>
  <si>
    <t>Jumlah Rumah Sakit yang memberikan pelayanan utama pada kasus/penyakit/kesehatan gigi dan mulut di wilayah DIY pada tahun berkenaan.</t>
  </si>
  <si>
    <t>Jumlah Rumah Sakit (RS) Khusus Kanker</t>
  </si>
  <si>
    <t>Jumlah Rumah Sakit (RS) Khusus Jantung dan Pembuluh Darah</t>
  </si>
  <si>
    <t>Jumlah Rumah Sakit (RS) Khusus Jiwa</t>
  </si>
  <si>
    <t>Jumlah Rumah Sakit yang memberikan pelayanan utama pada kasus/penyakit Kejiwaan di wilayah DIY pada tahun berkenaan.</t>
  </si>
  <si>
    <t>Jumlah Rumah Sakit (RS) Khusus Infeksi</t>
  </si>
  <si>
    <t>Jumlah Rumah Sakit (RS) Khusus Paru</t>
  </si>
  <si>
    <t>Jumlah Rumah Sakit (RS) Khusus THT</t>
  </si>
  <si>
    <t>Jumlah Rumah Sakit (RS) Khusus Bedah</t>
  </si>
  <si>
    <t>Jumlah Rumah Sakit (RS) Khusus Ketergantungan Obat</t>
  </si>
  <si>
    <t>Jumlah Rumah Sakit (RS) Khusus Ginjal</t>
  </si>
  <si>
    <t>Jumlah Rumah Sakit (RS) Bersalin</t>
  </si>
  <si>
    <t>Jumlah Rumah sakit yang khusus melayani pemeriksaan ibu hamil, ibu yang akan melahirkan dan kesehatan anak di bawah usia lima tahun di wilayah DIY pada tahun berkenaan.</t>
  </si>
  <si>
    <t>Jumlah Rumah Sakit (RS) Kusta</t>
  </si>
  <si>
    <t>Jumlah Rumah Sakit Umum Pusat (RSUP)</t>
  </si>
  <si>
    <t>Banyaknya rumah sakit umum milik pemerintah pusat (Kementerian Kesehatan atau Kementerian/Lembaga lain) yang memberikan pelayanan kesehatan menyeluruh mencakup rawat jalan, rawat inap, dan gawat darurat.</t>
  </si>
  <si>
    <t>Jumlah Klinik/Praktek Dokter</t>
  </si>
  <si>
    <t>Jumlah fasilitas pelayanan kesehatan swasta yang memberikan pelayanan medis dasar dan spesialistik terbatas, termasuk klinik pratama, klinik utama, dan praktik dokter umum/spesialis.</t>
  </si>
  <si>
    <t>Persentase fasilitas pelayanan kesehatan (rumah sakit, puskesmas, dan klinik) yang memenuhi persyaratan standar pelayanan dan perizinan sesuai ketentuan Kemenkes terhadap total fasilitas yang ada</t>
  </si>
  <si>
    <t>Banyaknya fasilitas pelayanan kesehatan di wilayah Kota Yogyakarta yang telah terverifikasi memenuhi standar usaha dan kelayakan operasional.</t>
  </si>
  <si>
    <t>Total seluruh fasilitas pelayanan kesehatan tingkat pertama dan lanjutan (RS, Puskesmas, Klinik Pratama) yang beroperasi di wilayah Kota Yogyakarta.</t>
  </si>
  <si>
    <t>Persentase RS dan Puskesmas yang telah mendapatkan status akreditasi (Dasar, Madya, Utama, Paripurna) terhadap total seluruh RS dan Puskesmas yang ada</t>
  </si>
  <si>
    <t>Jumlah Puskesmas yang telah mengikuti proses re-akreditasi sesuai siklus 3–5 tahun sekali untuk menjamin mutu pelayanan.</t>
  </si>
  <si>
    <t>Jumlah RS yang telah memperoleh status akreditasi tertinggi (Paripurna dan Utama) sesuai standar Kemenkes</t>
  </si>
  <si>
    <t>Proporsi sarana, prasarana, dan alat kesehatan yang dalam kondisi baik, siap pakai, dan terpelihara dibanding total aset fasilitas kesehatan</t>
  </si>
  <si>
    <t>80.93</t>
  </si>
  <si>
    <t>Banyaknya alat dan fasilitas medis/nonmedis di fasyankes yang berfungsi dan terpelihara baik</t>
  </si>
  <si>
    <t>Total inventaris alat dan sarana kesehatan yang menjadi tanggung jawab pengelolaan Dinas Kesehatan / UPT.</t>
  </si>
  <si>
    <t>Rasio Posyandu Per Satuan Balita</t>
  </si>
  <si>
    <t>Rasio antara jumlah Posyandu aktif terhadap jumlah balita di wilayah tertentu. Menggambarkan ketersediaan layanan kesehatan dasar anak.</t>
  </si>
  <si>
    <t>55.85</t>
  </si>
  <si>
    <t>Rasio Puskesmas, Poliklinik, Pustu Per Satuan Penduduk</t>
  </si>
  <si>
    <t>Perbandingan jumlah fasilitas kesehatan tingkat pertama terhadap jumlah penduduk</t>
  </si>
  <si>
    <t>37.29</t>
  </si>
  <si>
    <t>Cakupan Puskesmas</t>
  </si>
  <si>
    <t>Persentase wilayah atau jumlah penduduk yang terlayani oleh puskesmas atau pustu dibanding total penduduk/wilayah</t>
  </si>
  <si>
    <t>128.57</t>
  </si>
  <si>
    <t>Cakupan Pembantu Puskesmas</t>
  </si>
  <si>
    <t>17.78</t>
  </si>
  <si>
    <t>Cakupan Pelayanan Kesehatan Rujukan Pasien Masyarakat Miskin</t>
  </si>
  <si>
    <t>Persentase pasien miskin yang mendapatkan pelayanan rujukan sesuai haknya terhadap total pasien miskin yang membutuhkan layanan rujukan.</t>
  </si>
  <si>
    <t>Cakupan Pelayanan Gawat Darurat Level 1 yang Harus Diberikan Sarana Kesehatan (RS)</t>
  </si>
  <si>
    <t>Persentase fasilitas pelayanan kesehatan (RS) yang mampu memberikan layanan gawat darurat level 1 (pelayanan hidup dasar dan penanganan awal pasien gawat darurat)</t>
  </si>
  <si>
    <t>Pelayanan gawat darurat level 1</t>
  </si>
  <si>
    <t>Pelayanan yang mencakup resusitasi dasar, penanganan kegawatdaruratan umum, dan stabilisasi pasien sebelum rujukan.</t>
  </si>
  <si>
    <t>Pelayanan</t>
  </si>
  <si>
    <t>Rasio Rumah Sakit Per Satuan Penduduk</t>
  </si>
  <si>
    <t>Perbandingan jumlah rumah sakit terhadap jumlah penduduk pada suatu wilayah.</t>
  </si>
  <si>
    <t>0.04</t>
  </si>
  <si>
    <t>Nilai hasil penilaian mutu dan kinerja rumah sakit berdasarkan standar akreditasi nasional</t>
  </si>
  <si>
    <t>93,27%</t>
  </si>
  <si>
    <t>Nilai hasil evaluasi internal atas pelaksanaan reformasi birokrasi bidang kesehatan oleh inspektorat</t>
  </si>
  <si>
    <t>A</t>
  </si>
  <si>
    <t>Indeks yang menunjukkan tingkat kesehatan keluarga berdasarkan indikator seperti PHBS, gizi, imunisasi, KB, dan perilaku kesehatan.</t>
  </si>
  <si>
    <t>0.447</t>
  </si>
  <si>
    <t>Jumlah keluarga yang tergolong sehat dibanding total keluarga yang didata pada periode tertentu.</t>
  </si>
  <si>
    <t>Indeks hasil survei yang menggambarkan kepuasan masyarakat terhadap pelayanan kesehatan dasar di fasilitas tersebut.</t>
  </si>
  <si>
    <t>Nilai hasil audit atau input data kondisi sarana, prasarana, dan alat kesehatan pada aplikasi ASPAK (Aplikasi Sarana, Prasarana, dan Alat Kesehatan)</t>
  </si>
  <si>
    <t>79.57</t>
  </si>
  <si>
    <t>75.62</t>
  </si>
  <si>
    <t>Jumlah Pelayanan Rawat Darurat Bedah</t>
  </si>
  <si>
    <t>Jumlah kasus atau tindakan pelayanan gawat darurat di RS berdasarkan jenis layanan</t>
  </si>
  <si>
    <t>Jumlah Pelayanan Rawat Darurat Non bedah</t>
  </si>
  <si>
    <t>Jumlah Pelayanan Rawat Darurat  Kebidanan</t>
  </si>
  <si>
    <t>Jumlah Pelayanan Radiologi</t>
  </si>
  <si>
    <t>Banyaknya tindakan pelayanan medis di rumah sakit per jenis layanan</t>
  </si>
  <si>
    <t>Jumlah Pelayanan Klinik Patologi</t>
  </si>
  <si>
    <t>Jumlah Kunjungan Rawat Jalan (Poliklinik) di Rumah Sakit Umum Daerah</t>
  </si>
  <si>
    <t>Kunjungan</t>
  </si>
  <si>
    <t>Jumlah Kegiatan Pembedahan</t>
  </si>
  <si>
    <t>Tindakan</t>
  </si>
  <si>
    <t>Jumlah Tindakan Fisioterapi</t>
  </si>
  <si>
    <t>Jumlah Resep yang Ditulis</t>
  </si>
  <si>
    <t>Jumlah Resep yang dapat Dilayani di RS</t>
  </si>
  <si>
    <t>Jumlah Sarana Industri dan Industri Farmasi</t>
  </si>
  <si>
    <t>Jumlah instalasi farmasi</t>
  </si>
  <si>
    <t>Jumlah unit pelaksana fungsional (kabupaten/kota dan provinsi) yang menyelenggarakan seluruh kegiatan pelayanan kefarmasian di wilayah DIY pada tahun berkenaan.</t>
  </si>
  <si>
    <t>Jumlah PBF (Pedagang Besar Farmasi)</t>
  </si>
  <si>
    <t>Jumlah perusahaan berbadan hukum yang memiliki izin untuk pengadaan, penyimpanan, penyaluran obat, dan/atau bahan obat dalam Jumlah besar sesuai ketentuan peraturan perundang_x0002_undangan di wilayah DIY pada tahun berkenaan.</t>
  </si>
  <si>
    <t>Jumlah Perusahaan Produk Alat Kesehatan</t>
  </si>
  <si>
    <t>Banyaknya perusahaan yang memproduksi atau menyalurkan alat kesehatan yang berizin di wilayah kota</t>
  </si>
  <si>
    <t>Jumlah Perusahaan Penyalur Alat Kesehatan</t>
  </si>
  <si>
    <t>Jumlah perusahaan cabang Penyalur Alat Kesehatan</t>
  </si>
  <si>
    <t>Jumlah Apotek</t>
  </si>
  <si>
    <t>Jumlah tempat dilakukannya pekerjaan kefarmasian, penyaluran sediaan farmasi, dan perbekalan kesehatan lainnya kepada masyarakat (Keputusan Menteri Kesehatan Republik Indonesia No.1027/MENKES/SK/IX/2004) di wilayah DIY pada tahun berkenaan.</t>
  </si>
  <si>
    <t>Jumlah Toko Obat</t>
  </si>
  <si>
    <t>Jumlah sarana yang memiliki izin untuk menyimpan obat-obat bebas dan obat-obat bebas terbatas untuk dijual secara eceran di wilayah DIY pada tahun berkenaan.</t>
  </si>
  <si>
    <t>Persentase usaha di bidang farmasi dan alat kesehatan yang telah terverifikasi memenuhi standar usaha dibanding total usaha terdaftar.</t>
  </si>
  <si>
    <t>Jumlah unit usaha (apotek, toko obat, alat kesehatan, optikal, UMOT) yang telah diverifikasi atau mengajukan verifikasi standar usaha</t>
  </si>
  <si>
    <t>Persentase produk pangan industri rumah tangga yang telah diverifikasi memenuhi komitmen keamanan pangan.</t>
  </si>
  <si>
    <t>96.65</t>
  </si>
  <si>
    <t>Jumlah industri rumah tangga pangan yang telah diverifikasi atau mengajukan verifikasi pemenuhan komitmen keamanan pangan.</t>
  </si>
  <si>
    <t>Jumlah Industri Rumah Tangga Pangan (IRTP)  yang mengajukan di Kota Yogyakarta</t>
  </si>
  <si>
    <t>Kesehatan Masyarakat</t>
  </si>
  <si>
    <t>Jumlah Balita yang Pernah Mendapat Imunisasi</t>
  </si>
  <si>
    <t>Jumlah anak usia di bawah lima tahun (balita) di wilayah tertentu yang telah menerima layanan imunisasi dasar sesuai standar Kementerian Kesehatan</t>
  </si>
  <si>
    <t>Balita</t>
  </si>
  <si>
    <t>Jumlah Balita yang Pernah Mendapat Imunisasi BCG</t>
  </si>
  <si>
    <t>Jumlah Balita yang Pernah Mendapat Imunisasi DPT/HB 1</t>
  </si>
  <si>
    <t>Jumlah Balita yang Pernah Mendapat Imunisasi DPT/HB 2</t>
  </si>
  <si>
    <t>Jumlah Balita yang Pernah Mendapat Imunisasi DPT/HB 3</t>
  </si>
  <si>
    <t>Jumlah Balita yang Pernah Mendapat Imunisasi Polio 1</t>
  </si>
  <si>
    <t>Jumlah Balita yang Pernah Mendapat Imunisasi Polio 2</t>
  </si>
  <si>
    <t>Jumlah Balita yang Pernah Mendapat Imunisasi Polio 3</t>
  </si>
  <si>
    <t>Jumlah Balita yang Pernah Mendapat Imunisasi Campak</t>
  </si>
  <si>
    <t>Persentase Anak Usia 1 Tahun yang Diimunisasi Campak</t>
  </si>
  <si>
    <t>Persentase anak usia 1 tahun yang telah mendapatkan imunisasi campak sesuai program imunisasi dasar lengkap</t>
  </si>
  <si>
    <t>96.64</t>
  </si>
  <si>
    <t>Jumlah anak usia 1 tahun yang mendapat imunisasi campak</t>
  </si>
  <si>
    <t>Jumlah anak usia 1 tahun</t>
  </si>
  <si>
    <t>Jumlah anak berumur 1 tahun (12–23 bulan) menurut data Dinas Kesehatan atau Dukcapil daerah</t>
  </si>
  <si>
    <t>Non Polio AFP Rate Per 100.000 Penduduk</t>
  </si>
  <si>
    <t>Rasio kasus AFP non-polio terhadap jumlah penduduk &lt;15 tahun sebagai indikator surveilans eradikasi polio</t>
  </si>
  <si>
    <t>Jumlah kasus AFP non Polio yang dilaporkan</t>
  </si>
  <si>
    <t>Jumlah total kasus AFP non-polio yang teridentifikasi oleh fasilitas kesehatan</t>
  </si>
  <si>
    <t>Jumlah penduduk &lt; 15 tahun</t>
  </si>
  <si>
    <t>Penduduk kelompok umur 0–14 tahun hasil konsolidasi data kependudukan daerah</t>
  </si>
  <si>
    <t>Cakupan Balita Pneumonia yang Ditangani</t>
  </si>
  <si>
    <t>Rasio balita pneumonia yang mendapat pelayanan medis dibanding perkiraan jumlah kasus pneumonia.</t>
  </si>
  <si>
    <t>45.96</t>
  </si>
  <si>
    <t>Jumlah penderita pnemonia balita yang ditangani</t>
  </si>
  <si>
    <t>Jumlah kasus pneumonia balita yang mendapat pengobatan di fasilitas kesehatan.</t>
  </si>
  <si>
    <t>Jumlah perkiraan penderita pneumonia balita</t>
  </si>
  <si>
    <t>Jumlah balita yang diperkirakan menderita pneumonia menurut standar Kemenkes.</t>
  </si>
  <si>
    <t>Cakupan Pelayanan Anak Balita</t>
  </si>
  <si>
    <t>Proporsi balita usia 1–5 tahun yang memperoleh pelayanan kesehatan dasar minimal 8 kali/tahun.</t>
  </si>
  <si>
    <t>92.39</t>
  </si>
  <si>
    <t>Jumlah anak balita yang memperoleh pelayanan pemantauan minimal 8 kali</t>
  </si>
  <si>
    <t>Total balita yang menerima layanan pemantauan pertumbuhan dan perkembangan</t>
  </si>
  <si>
    <t>Jumlah anak balita (1-5 Tahun)</t>
  </si>
  <si>
    <t>Jumlah anak usia 1–5 tahun hasil data Dinas Kesehatan atau proyeksi penduduk</t>
  </si>
  <si>
    <t>Persentase anak berusia 12-23 bulan yang menerima imunisasi dasar lengkap.</t>
  </si>
  <si>
    <t>Persentase bayi usia 12-23 bulan yang telah mendapatkan 1 dosis imunisasi Hepatitis B0, 1 dosis imunisasi BCG, 3 dosis DPT-HB-HIB, 3 dosis imunisasi IPV, dan 1 dosis imunisasi MR di antara 100 anak usia 12-23 bulan yang ada di wilayah DIY pada tahun berkenaan.</t>
  </si>
  <si>
    <t>90.35</t>
  </si>
  <si>
    <t>Prevalensi HIV pada populasi dewasa</t>
  </si>
  <si>
    <t>Proporsi penderita HIV dengan hasil pemeriksaan HIV (Human Immunodeficiency Virus) menggunakan 3 reagen rapid test dengan hasil positif terhadap Jumlah populasi dewasa di wilayah DIY pada tahun berkenaan.</t>
  </si>
  <si>
    <t>0.03</t>
  </si>
  <si>
    <t>Prevalensi HIV/AIDS dari Total Populasi</t>
  </si>
  <si>
    <t>Rasio jumlah kasus HIV/AIDS terhadap total penduduk, indikator epidemiologi HIV</t>
  </si>
  <si>
    <t>0.28</t>
  </si>
  <si>
    <t>Insiden Tuberkulosis (ITB) per 100.000 penduduk</t>
  </si>
  <si>
    <t>Jumlah kasus penyakit oleh kuman Mycobacterium Tuberculosis (ITB) yang telah dibuktikan secara bakteriologis (mikroskopis, kultur, atau molekuler) atau didiagnosis menderita TB di wilayah DIY pada tahun berkenaan.</t>
  </si>
  <si>
    <t>Proporsi perempuan pernah kawin umur 15-49 tahun yang proses melahirkannya ditolong oleh tenaga kesehatan terlatih</t>
  </si>
  <si>
    <t>Proporsi perempuan pernah kawin umur 15-49 tahun yang proses melahirkannya ditolong oleh tenaga kesehatan terlatih.</t>
  </si>
  <si>
    <t>Persentase perempuan pernah kawin umur 15-49 tahun yang proses melahirkan terakhirnya di fasilitas kesehatan</t>
  </si>
  <si>
    <t>Persentase perempuan pernah kawin umur 15-49 tahun yang proses melahirkan terakhirnya di fasilitas kesehatan.</t>
  </si>
  <si>
    <t>99.95</t>
  </si>
  <si>
    <t>Persentase kabupaten/kota yang mencapai 80% imunisasi dasar lengkap pada bayi</t>
  </si>
  <si>
    <t>Persentase daerah yang memenuhi target nasional imunisasi dasar lengkap minimal 80%</t>
  </si>
  <si>
    <t>Jumlah desa/kelurahan yang melaksanakan Sanitasi Total Berbasis Masyarakat</t>
  </si>
  <si>
    <t>Total desa/kelurahan yang mencapai status STBM sesuai verifikasi Dinkes</t>
  </si>
  <si>
    <t>Desa</t>
  </si>
  <si>
    <t>Jumlah penderita gangguan jiwa</t>
  </si>
  <si>
    <t>Jumlah penderita gangguan jiwa berat dan ringan yang tercatat di fasilitas kesehatan</t>
  </si>
  <si>
    <t>Angka Kematian Balita Per 1000 Kelahiran Hidup</t>
  </si>
  <si>
    <t>Angka yang menggambarkan banyaknya kematian anak berusia 0-4 tahun selama satu tahun tertentu pada setiap 1000 anak dengan kelompok umur yang sama.</t>
  </si>
  <si>
    <t>Jumlah kematian balita (berumur kurang 5 tahun)</t>
  </si>
  <si>
    <t>Banyaknya kejadian kematian yang terjadi pada penduduk berumur di bawah 5 tahun di suatu wilayah.</t>
  </si>
  <si>
    <t>Persentase Balita dengan status Gizi buruk</t>
  </si>
  <si>
    <t>Proporsi balita dengan status gizi buruk menurut standar WHO dan Kemenkes</t>
  </si>
  <si>
    <t>0.22</t>
  </si>
  <si>
    <t>Jumlah Balita dengan status Gizi buruk</t>
  </si>
  <si>
    <t>Jumlah orang yang memiliki kondisi serius yang terjadi ketika asupan makanan seseorang tidak sesuai dengan Jumlah nutrisi yang dibutuhkan. Nutrisi yang didapat bisa terlalu sedikit atau terlalu banyak di wilayah DIY pada tahun berkenaan.</t>
  </si>
  <si>
    <t>Persentase Balita dengan status Gizi Kurang</t>
  </si>
  <si>
    <t>Proporsi balita dengan gizi kurang sesuai hasil pengukuran antropometri.</t>
  </si>
  <si>
    <t>5.48</t>
  </si>
  <si>
    <t>Jumlah Balita dengan status Gizi Kurang</t>
  </si>
  <si>
    <t>Jumlah balita yang memiliki kondisi ketika anak tidak menerima nutrien, mineral, dan kalori yang cukup untuk membantu perkembangan organ vital (dalam hal ini, kelebihan asupan nutrisi juga menyebabkan balita gizi buruk) di wilayah DIY pada tahun berkenaan.</t>
  </si>
  <si>
    <t>Persentase Balita dengan status Gizi Normal</t>
  </si>
  <si>
    <t>Proporsi balita yang memiliki status gizi normal sesuai standar WHO</t>
  </si>
  <si>
    <t>83.25</t>
  </si>
  <si>
    <t>Jumlah Balita dengan status Gizi Normal</t>
  </si>
  <si>
    <t>Jumlah balita dengan status gizi baik/normal.</t>
  </si>
  <si>
    <t>Persentase Balita dengan status Gizi Lebih</t>
  </si>
  <si>
    <t>Proporsi balita dengan status gizi lebih/obesitas</t>
  </si>
  <si>
    <t>11.34</t>
  </si>
  <si>
    <t>Jumlah Balita dengan status Gizi Lebih</t>
  </si>
  <si>
    <t>Jumlah balita dengan status gizi lebih hasil penimbangan</t>
  </si>
  <si>
    <t xml:space="preserve">Persentase penurunan atau kenaikan Angka Gizi Buruk </t>
  </si>
  <si>
    <t>Persentase selisih angka gizi buruk tahun berjalan dibanding tahun lalu</t>
  </si>
  <si>
    <t>Persentase cakupan balita gizi buruk mendapat perawatan</t>
  </si>
  <si>
    <t>Proporsi balita gizi buruk yang mendapat penanganan medis.</t>
  </si>
  <si>
    <t>Jumlah balita gizi buruk mendapat perawatan</t>
  </si>
  <si>
    <t>Total kasus gizi buruk yang tertangani di fasilitas kesehatan</t>
  </si>
  <si>
    <t>Jumlah seluruh balita gizi buruk yang ditemukan</t>
  </si>
  <si>
    <t>Jumlah seluruh kasus gizi buruk yang ditemukan di wilayah tertentu</t>
  </si>
  <si>
    <t>Proporsi balita gizi buruk + gizi kurang terhadap seluruh balita ditimbang</t>
  </si>
  <si>
    <t>5,48%</t>
  </si>
  <si>
    <t>Akumulasi balita gizi buruk dan kurang hasil pemantauan gizi.</t>
  </si>
  <si>
    <t>Total balita yang ditimbang di posyandu/puskesmas di wilayah Yogyakarta</t>
  </si>
  <si>
    <t>Jumlah Bayi Berat Badan lahir Rendah (BBLR)</t>
  </si>
  <si>
    <t>Jumlah bayi dengan BBLR yang tercatat di fasilitas kesehatan.</t>
  </si>
  <si>
    <t>Bayi</t>
  </si>
  <si>
    <t>Jumlah Bayi 0-28 Hari (Neonatus)</t>
  </si>
  <si>
    <t>Total bayi usia 0–28 hari menurut laporan fasilitas kesehatan</t>
  </si>
  <si>
    <t>Jumlah Ibu Hamil</t>
  </si>
  <si>
    <t>Jumlah ibu hamil</t>
  </si>
  <si>
    <t>Jumlah Ibu Hamil K1</t>
  </si>
  <si>
    <t>Jumlah ibu hamil yang memperoleh pelayanan antenatal pertama (K1)</t>
  </si>
  <si>
    <t>Persentase cakupan kunjungan Ibu Hamil K4</t>
  </si>
  <si>
    <t>Persentase ibu hamil yang sudah mendapatkan pelayanan antenatal sesuai standar pelayanan yang dianjurkan terhadap total Jumlah ibu hamil di wilayah DIY pada tahun berkenaan.</t>
  </si>
  <si>
    <t>99.77</t>
  </si>
  <si>
    <t>Jumlah Ibu Hamil K4</t>
  </si>
  <si>
    <t>Jumlah Kunjungan Ibu Hamil (K4) merupakan bentuk pelayanan selama masa kehamilan untuk mendapatkan pelayanan antenatal, yang terdiri atas minimal satu kali kontak pada trimester pertama, satu kali pada trimester kedua, dan dua kali pada trimester ketiga di wilayah DIY pada tahun berkenaan.</t>
  </si>
  <si>
    <t>Jumlah Ibu Hamil Kekurangan Energi Kalori (KEK)</t>
  </si>
  <si>
    <t>Jumlah ibu hamil yang memiliki keadaan dimana mengalami KEK (Kekurangan Energi Kalori) malnutrisi yang disebabkan kekurangan satu atau lebih zat gizi makanan yang berlangsung menahun (kronik) yang mengakibatkan timbulnya gangguan kesehatan pada ibu hamil secara relatif atau absolut di wilayah DIY pada tahun berkenaan.</t>
  </si>
  <si>
    <t>Jumlah Ibu Hamil Mendapat Zat Besi (Fe)</t>
  </si>
  <si>
    <t>Jumlah ibu hamil yang mendapat suplementasi zat besi sesuai standar.</t>
  </si>
  <si>
    <t>Jumlah pelayanan pemantauan pertumbuhan anak balita</t>
  </si>
  <si>
    <t>Jumlah anak balita yang memperoleh pelayanan pemantauan pertumbuhan total minimal 8 kali pelayanan pemantauan di wilayah DIY pada tahun berkenaan.</t>
  </si>
  <si>
    <t>89.15</t>
  </si>
  <si>
    <t>Jumlah pelayanan kepada Ibu nifas</t>
  </si>
  <si>
    <t>Total pelayanan kesehatan yang diberikan pada ibu nifas setelah melahirkan.</t>
  </si>
  <si>
    <t>99.49</t>
  </si>
  <si>
    <t>Cakupan Pelayanan Nifas</t>
  </si>
  <si>
    <t>Proporsi ibu nifas yang memperoleh minimal 3 kali pelayanan kesehatan</t>
  </si>
  <si>
    <t>Jumlah peserta ibu nifas yang telah memperoleh 3 kali pelayanan nifas sesuai standar</t>
  </si>
  <si>
    <t>Jumlah ibu nifas yang mendapat pelayanan sesuai standar pada kunjungan nifas pertama di periode 6 jam sampai dengan 2 hari pasca persalinan, pada kunjungan nifas ke-2 di periode 3 hari sampai 7 hari pasca persalinan, pada kunjungan nifas ke-3 di periode 8 hari sampai dengan 28 hari pasca persalinan, dan terakhir pada kunjungan nifas ke-4 di periode 29 sampai 42 hari pasca persalinan pada wilayah DIY.</t>
  </si>
  <si>
    <t>Jumlah seluruh ibu nifas</t>
  </si>
  <si>
    <t>Total ibu nifas dalam satu wilayah tertentu.</t>
  </si>
  <si>
    <t>Cakupan Neonatus dengan Komplikasi yang Ditangani</t>
  </si>
  <si>
    <t>Proporsi neonatus komplikasi yang tertangani dibanding seluruh neonatus dengan komplikasi.</t>
  </si>
  <si>
    <t>100.00</t>
  </si>
  <si>
    <t>Jumlah neonatus dengan komplikasi yang ditangani</t>
  </si>
  <si>
    <t>Jumlah neonatus dengan penyakit dan kelainan yang dapat menyebabkan kesakitan, kecacatan, dan kematian yang mendapatkan penanganan medis di wilayah DIY pada tahun berkenaan.</t>
  </si>
  <si>
    <t>Jumlah seluruh neonatus dengan komplikasi yang ada</t>
  </si>
  <si>
    <t>Total kasus neonatus komplikasi yang ditemukan</t>
  </si>
  <si>
    <t>Kapasitas Tempat Tidur Rumah Sakit Negeri</t>
  </si>
  <si>
    <t>Kapasitas tempat tidur di rumah sakit daerah/pemerintah</t>
  </si>
  <si>
    <t>Kapasitas Tempat Tidur Rumah Sakit Swasta</t>
  </si>
  <si>
    <t>Kapasitas TT di rumah sakit swasta terdaftar</t>
  </si>
  <si>
    <t>Jumlah Pasien Rawat Jalan Rumah Sakit Negeri</t>
  </si>
  <si>
    <t>Jumlah pelayanan rawat jalan yang diberikan RSUD</t>
  </si>
  <si>
    <t>Jumlah Pasien Rawat Jalan Rumah Sakit Swasta</t>
  </si>
  <si>
    <t>Total kunjungan pasien rawat jalan di RS swasta.</t>
  </si>
  <si>
    <t>Jumlah Pasien Rawat Inap Rumah Sakit Negeri</t>
  </si>
  <si>
    <t>Total pasien rawat inap di RSUD/pemerintah</t>
  </si>
  <si>
    <t>Jumlah Pasien Rawat Inap Rumah Sakit Swasta</t>
  </si>
  <si>
    <t>Total pasien rawat inap di rumah sakit swasta</t>
  </si>
  <si>
    <t>Jumlah kunjungan pasien miskin di sarana Kesehatan Strata 1</t>
  </si>
  <si>
    <t>Jumlah pelayanan kesehatan strata 1 (puskesmas) untuk pasien miskin</t>
  </si>
  <si>
    <t>Persentase balita (0–59 bln) dengan TB/umur &lt; −2 SD WHO terhadap total balita yang ditimbang.</t>
  </si>
  <si>
    <t>10,07%</t>
  </si>
  <si>
    <t>Banyaknya kasus balita TB/U &lt; −2 SD yang terdata di wilayah</t>
  </si>
  <si>
    <t>Total balita (0–59 bln) yang dilakukan pengukuran antropometri dalam periode</t>
  </si>
  <si>
    <t>Banyak peserta didik SD yang menerima pemeriksaan kesehatan oleh tenaga kesehatan dalam periode.</t>
  </si>
  <si>
    <t>Penjaringan Kesehatan Siswa SD dan Setingkat</t>
  </si>
  <si>
    <t>Aktivitas skrining kesehatan sekolah; indikator biasanya jumlah sekolah atau jumlah siswa yang disaring</t>
  </si>
  <si>
    <t>% anak (kelas 1–9) yang menerima layanan kesehatan sekolah terhadap total anak usia pendidikan dasar</t>
  </si>
  <si>
    <t>100,00%</t>
  </si>
  <si>
    <t>Persentase Pasien Covid-19 yang menjalani isolasi mandiri di Shelter Bener</t>
  </si>
  <si>
    <t>% pasien terkonfirmasi COVID-19 yang menjalani isolasi terpusat di shelter tertentu dibanding total pasien terkonfirmasi</t>
  </si>
  <si>
    <t>0</t>
  </si>
  <si>
    <t>Jumlah Pasien Covid-19 yang menjalani isolasi mandiri di Shelter Bener</t>
  </si>
  <si>
    <t>Jumlah Pasien Covid-19 sekota Yogyakarta</t>
  </si>
  <si>
    <t>Total kasus terkonfirmasi (akumulasi atau periode tertentu; tentukan cakupan)</t>
  </si>
  <si>
    <t>Jumlah Kasus Positif Covid-19</t>
  </si>
  <si>
    <t>Konfirm Meninggal Positif Covid-19</t>
  </si>
  <si>
    <t>Jumlah konfirmasi kasus positif yang meninggal</t>
  </si>
  <si>
    <t>Konfirm Hidup Positif Covid-19</t>
  </si>
  <si>
    <t>Jumlah konfirmasi masih hidup / sembuh</t>
  </si>
  <si>
    <t>Konfirm tanpa komorbid Positif Covid-19</t>
  </si>
  <si>
    <t>Jumlah kasus positif tanpa komorbid terdaftar</t>
  </si>
  <si>
    <t>Konfirm dengan komorbid Positif Covid-19</t>
  </si>
  <si>
    <t>Jumlah kasus positif dengan komorbid</t>
  </si>
  <si>
    <t>Persentase Kematian Kasus Konfirmasi Covid-19 Kota Yogyakarta</t>
  </si>
  <si>
    <t>(Konfirmasi meninggal / total konfirmasi) × 100%</t>
  </si>
  <si>
    <t>Proporsi calon jemaah haji yang telah menerima pemeriksaan kesehatan sesuai standar sebelum keberangkatan.</t>
  </si>
  <si>
    <t>Jumlah calon jemaah haji yang telah menyelesaikan seluruh tahapan pemeriksaan kesehatan di puskesmas.</t>
  </si>
  <si>
    <t>Persentase jumlah item obat/vaksin/alat kesehatan yang tersedia dibanding kebutuhan.</t>
  </si>
  <si>
    <t>Banyaknya item obat dan vaksin dasar yang tersedia di Instalasi Farmasi Kota selama setahun.</t>
  </si>
  <si>
    <t>Persentase kasus gawat darurat yang tertangani sebelum tiba di fasilitas kesehatan.</t>
  </si>
  <si>
    <t>Jumlah permintaan layanan yang diverifikasi sebagai gawat darurat.</t>
  </si>
  <si>
    <t>Persentase peresepan obat yang memenuhi prinsip rasionalitas (tepat indikasi, dosis, dan pasien).</t>
  </si>
  <si>
    <t>Persentase pemberian antibiotik pada kasus ISPA non pneumonia dibandingkan total kasus ISPA.</t>
  </si>
  <si>
    <t>Persentase kasus diare non spesifik yang diberi antibiotik dibandingkan total kasus diare non spesifik.</t>
  </si>
  <si>
    <t>91.5</t>
  </si>
  <si>
    <t>Persentase rumah yang hasil inspeksinya memenuhi syarat kesehatan.</t>
  </si>
  <si>
    <t>88.5</t>
  </si>
  <si>
    <t>Persentase jumlah TFU yang dilakukan inspeksi kesehatan lingkungan dan memenuhi syarat kesehatan terhadap total TFU yang diperiksa</t>
  </si>
  <si>
    <t>92.6</t>
  </si>
  <si>
    <t>Persentase TPP yang dilakukan pemeriksaan kesehatan lingkungan dan memenuhi syarat kesehatan dibanding total TPP yang diperiksa</t>
  </si>
  <si>
    <t>91.7</t>
  </si>
  <si>
    <t>Persentase Kualitas Air Minum yang diinspeksi Kesehatan Lingkungan dan memenuhi syarat kesehatan</t>
  </si>
  <si>
    <t>Persentase hasil inspeksi kualitas air minum yang memenuhi standar kesehatan dari total sampel air minum yang diperiksa</t>
  </si>
  <si>
    <t>86.2</t>
  </si>
  <si>
    <t>Persentase penduduk usia 15–59 tahun yang menerima pelayanan kesehatan.</t>
  </si>
  <si>
    <t>Jumlah penduduk usia 15–59 tahun yang dilayani di fasilitas kesehatan selama 1 tahun.</t>
  </si>
  <si>
    <t>Banyaknya penduduk usia produktif (15–64 tahun) sesuai data Dinkes dalam satu tahun tertentu</t>
  </si>
  <si>
    <t>Persentase TPP dan DAM yang telah memperoleh sertifikat laik hygiene sanitasi terhadap total TPP dan DAM yang ada</t>
  </si>
  <si>
    <t>92</t>
  </si>
  <si>
    <t>Jumlah Tempat Pengelolaan Pangan (TPP) yang memenuhi standar Sertifikat Laik Higiene Sanitasi (SLHS)</t>
  </si>
  <si>
    <t>Banyaknya TPP yang telah lulus sertifikasi SLHS sesuai ketentuan Kemenkes</t>
  </si>
  <si>
    <t>Jumlah Tempat Pengelolaan Pangan (TPP) yang mengajukan SLHS di Kota Yogyakarta</t>
  </si>
  <si>
    <t>Jumlah TPP yang mendaftar untuk mendapatkan SLHS dalam periode tertentu</t>
  </si>
  <si>
    <t>Persentase kemantren yang melaksanakan Germas</t>
  </si>
  <si>
    <t>Persentase kecamatan/kemantren yang melaksanakan kegiatan Gerakan Masyarakat Hidup Sehat.</t>
  </si>
  <si>
    <t>Tenaga Kesehatan</t>
  </si>
  <si>
    <t>Jumlah Tenaga Kesehatan Dokter Umum</t>
  </si>
  <si>
    <t>Jumlah dokter umum yang bekerja di fasilitas pelayanan kesehatan.</t>
  </si>
  <si>
    <t>Jumlah Tenaga Kesehatan Dokter Spesialis</t>
  </si>
  <si>
    <t>Jumlah dokter spesialis yang aktif di rumah sakit dan fasilitas kesehatan.</t>
  </si>
  <si>
    <t>Jumlah Tenaga Kesehatan Dokter Gigi</t>
  </si>
  <si>
    <t>Jumlah dokter gigi yang bekerja di fasilitas kesehatan.</t>
  </si>
  <si>
    <t>Jumlah Tenaga Kesehatan Perawat</t>
  </si>
  <si>
    <t>Jumlah tenaga perawat yang aktif bekerja di fasilitas kesehatan.</t>
  </si>
  <si>
    <t>Jumlah Tenaga Kesehatan Perawat Gigi</t>
  </si>
  <si>
    <t>Jumlah tenaga perawat gigi aktif.</t>
  </si>
  <si>
    <t>Jumlah Tenaga Kesehatan Bidan</t>
  </si>
  <si>
    <t>Jumlah bidan aktif di fasilitas kesehatan.</t>
  </si>
  <si>
    <t>Jumlah Tenaga Kesehatan Ahli Penyehatan Lingkungan</t>
  </si>
  <si>
    <t>Jumlah tenaga ahli kesehatan lingkungan aktif.</t>
  </si>
  <si>
    <t>Jumlah Tenaga Kesehatan Kefarmasian</t>
  </si>
  <si>
    <t>Jumlah tenaga farmasi (apoteker dan asisten apoteker).</t>
  </si>
  <si>
    <t>Jumlah Tenaga Kesehatan Ahli Kesehatan Masyarakat</t>
  </si>
  <si>
    <t>Jumlah tenaga ahli kesehatan masyarakat aktif.</t>
  </si>
  <si>
    <t>Jumlah Tenaga Kesehatan Ahli Gizi</t>
  </si>
  <si>
    <t>Jumlah tenaga ahli gizi aktif di fasilitas kesehatan.</t>
  </si>
  <si>
    <t>Jumlah Tenaga Kesehatan Teknisi Medis</t>
  </si>
  <si>
    <t>Jumlah tenaga teknis medis yang bekerja di fasilitas pelayanan kesehatan.</t>
  </si>
  <si>
    <t>Jumlah Tenaga Kesehatan Sanitasi</t>
  </si>
  <si>
    <t>Jumlah tenaga kesehatan yang menangani sanitasi lingkungan.</t>
  </si>
  <si>
    <t>Proporsi tenaga kesehatan yang melaksanakan praktik sesuai standar profesi.</t>
  </si>
  <si>
    <t>102.89</t>
  </si>
  <si>
    <t>Banyaknya tenaga kesehatan yang memiliki Surat Izin Praktik (SIP) aktif</t>
  </si>
  <si>
    <t>Jumlah tenaga kesehatan yang benar-benar melaksanakan praktik aktif.</t>
  </si>
  <si>
    <t>Rasio Dokter/Penduduk</t>
  </si>
  <si>
    <t>Persentase dokter tiap 1.000 penduduk di wilayah DIY pada tahun berkenaan.</t>
  </si>
  <si>
    <t>3.53</t>
  </si>
  <si>
    <t>Rasio Tenaga Medis Per Satuan Penduduk</t>
  </si>
  <si>
    <t>Perbandingan jumlah tenaga medis dengan jumlah penduduk.</t>
  </si>
  <si>
    <t>Per 1.000 Penduduk</t>
  </si>
  <si>
    <t>Jumlah kemantren yang melaksanakan gerakan yang melibatkan lintas sektor, swasta, mitra potensial, dan atau UKBM serta melaksanakan penggerakan masyarakat  germas minimal 1 kali dalam 1 tahun</t>
  </si>
  <si>
    <t>Jumlah kemantren yang melibatkan lintas sektor, swasta, mitra, dan UKBM dalam kegiatan Germas minimal satu kali setahun</t>
  </si>
  <si>
    <t>Jumlah kemantren di Kota Yogyakarta</t>
  </si>
  <si>
    <t>Jumlah unit wilayah pemerintahan setingkat kecamatan di Kota Yogyakarta.</t>
  </si>
  <si>
    <t>Ukuran efisiensi dan pemanfaatan tenaga kesehatan dalam pelayanan kesehatan</t>
  </si>
  <si>
    <t>Jumlah dokumen perencanaan kebutuhan SDMK dibagi jumlah UPT dan Dinkes × 5</t>
  </si>
  <si>
    <t>Rata-rata capaian SKP atau angka kredit dibagi target SKP atau angka kredit × 5</t>
  </si>
  <si>
    <t>Jumlah tenaga kesehatan dengan SIP dibanding jumlah nakes keseluruhan × 5</t>
  </si>
  <si>
    <t>Jumlah tenaga kesehatan yang mengikuti pelatihan dibanding target nakes yang dilatih × 5</t>
  </si>
  <si>
    <t>Cakupan Komplikasi Kebidanan</t>
  </si>
  <si>
    <t>Cakupan Pertolongan Persalinan Oleh Tenaga Kesehatan Yang Memiliki Kompetensi Kebidanan</t>
  </si>
  <si>
    <t>Presentase Jumlah ibu bersalin yang ditolong oleh tenaga kesehatan yang memiliki kompetensi kebidanan di wilayah DIY pada tahun berkenaan tiap 100 sasaran ibu bersalin di satu wilayah kerja dalam kurun waktu yang sama.</t>
  </si>
  <si>
    <t>Jumlah Ibu Yang Ditolong Oleh Tenaga Kesehatan</t>
  </si>
  <si>
    <t>Jumlah ibu bersalin yang ditolong oleh tenaga kesehatan di wilayah DIY pada tahun berkenaan.</t>
  </si>
  <si>
    <t>Jumlah Seluruh Sasaran Ibu Bersalin</t>
  </si>
  <si>
    <t>Jumlah ibu yang melahirkan hidup dalam wilayah kerja pada periode tertentu</t>
  </si>
  <si>
    <t>Cakupan Komplikasi Kebidanan Yang ditangani</t>
  </si>
  <si>
    <t>Jumlah ibu dengan komplikasi kebidanan, meliputi perdarahan, infeksi, eklampsia, partus macet (persalinan kasip), abortus. dan ruptura uteri (robekan rahim) yang mendapat penanganan terhadap Jumlah total tiap 100 ibu dengan komplikasi kebidanan di wilayah kabupaten/kota pada tahun berkenaan.</t>
  </si>
  <si>
    <t>Jumlah Komplikasi Kebidanan Yang Mendapat Penanganan</t>
  </si>
  <si>
    <t>Jumlah ibu dengan komplikasi kebidanan, meliputi perdarahan, infeksi, eklampsia, partus macet (persalinan kasip), abortus, dan ruptura uteri (robekan rahim), yang mendapat penanganan medis di wilayah DIY pada tahun berkenaan.</t>
  </si>
  <si>
    <t>Jumlah Ibu Dengan Komplikasi Kebidanan</t>
  </si>
  <si>
    <t>Jumlah ibu dengan komplikasi kebidanan di wilayah Kab/Kota pada tahun berkenaan</t>
  </si>
  <si>
    <t>Cakupan Desa/ Kelurahan Universal Child Immunization</t>
  </si>
  <si>
    <t>Jumlah Kelurahan Universal Child Immunization (UCI)</t>
  </si>
  <si>
    <t>Desa/kelurahan UCI (Universal Child Imunization) adalah suatu desa/kelurahan di mana minimal 80Persen dari Jumlah bayi (0-11 bulan) yang ada di desa/kelurahan tersebut sudah mendapat imunisasi dasar lengkap di wilayah DIY pada tahun berkenaan.</t>
  </si>
  <si>
    <t>Cakupan Kelurahan Universal Child Immunization (UCI)</t>
  </si>
  <si>
    <t>Persentase kelurahan dengan cakupan imunisasi dasar lengkap ≥80%</t>
  </si>
  <si>
    <t>Cakupan penemuan dan penanganan penderita penyakit</t>
  </si>
  <si>
    <t>Jumlah Penderita Baru TBC BTA Yang Ditemukan dan Diobati</t>
  </si>
  <si>
    <t>Jumlah kasus baru TBC dengan BTA positif yang ditemukan dan mendapatkan pengobatan</t>
  </si>
  <si>
    <t>Jumlah Perkiraan Penderita Baru TBC BTA</t>
  </si>
  <si>
    <t>Estimasi jumlah penduduk dengan TBC BTA positif di wilayah tersebut</t>
  </si>
  <si>
    <t>Tingkat Prevalensi Tuberkulosis (Per 100.000 Penduduk)</t>
  </si>
  <si>
    <t>Rasio jumlah kasus TBC per 100.000 penduduk di wilayah kerja</t>
  </si>
  <si>
    <t>Per 100.000 penduduk</t>
  </si>
  <si>
    <t>Jumlah kasus penderita TBC (baru dan lama)</t>
  </si>
  <si>
    <t>Jumlah seluruh kasus TBC aktif, baik kasus baru maupun lama</t>
  </si>
  <si>
    <t>Tingkat Kematian Karena Tuberkulosis (Per 100.000 Penduduk)</t>
  </si>
  <si>
    <t>Jumlah kematian akibat TBC per 100.000 penduduk</t>
  </si>
  <si>
    <t>Jumlah Pasien TB yang meninggal</t>
  </si>
  <si>
    <t>Jumlah pasien dengan diagnosis TBC yang meninggal dalam periode tertentu</t>
  </si>
  <si>
    <t>Proporsi Kasus Tuberkulosis yang Diobati dan Sembuh Dalam Program DOTS</t>
  </si>
  <si>
    <t>Persentase pasien TBC yang menyelesaikan pengobatan dan dinyatakan sembuh dari total kasus TBC yang diobati</t>
  </si>
  <si>
    <t>46.75</t>
  </si>
  <si>
    <t>Jumlah pasien tuberkulosis BTA yang mendapat pengobatan melalui DOTS</t>
  </si>
  <si>
    <t>Jumlah pasien TBC BTA positif yang ditangani dengan strategi DOTS</t>
  </si>
  <si>
    <t>Jumlah pasien tuberkulosis paru BTA yang sembuh</t>
  </si>
  <si>
    <t>Jumlah pasien TBC paru BTA positif yang dinyatakan sembuh setelah pengobatan DOTS</t>
  </si>
  <si>
    <t>Jumlah penderita DBD yang ditemukan</t>
  </si>
  <si>
    <t>Jumlah kasus DBD yang terlapor dan terkonfirmasi di wilayah kerja</t>
  </si>
  <si>
    <t>Jumlah Penderita Baru DBD Yang Ditemukan dan Diobati</t>
  </si>
  <si>
    <t>Jumlah penderita baru DBD (penyakit yang disebabkan oleh virus dengue yang ditularkan dari orang ke orang melalui gigitan nyamuk pembawa virus dengue atau aedes) yang ditemukan dan diobati di wilayah DIY pada tahun berkenaan.</t>
  </si>
  <si>
    <t>Jumlah penderita baru DBD yang ditangani sesuai SOP</t>
  </si>
  <si>
    <t>Jumlah pasien DBD baru yang mendapatkan penanganan sesuai standar prosedur operasional</t>
  </si>
  <si>
    <t>Cakupan Kunjungan Bayi</t>
  </si>
  <si>
    <t>Persentase bayi (berusia 0-11 bulan) yang memperoleh pelayanan kesehatan sesuai standar di wilayah DIY pada tahun berkenaan tiap 100 bayi di wilayah DIY pada tahun berkenaan.</t>
  </si>
  <si>
    <t>92.03</t>
  </si>
  <si>
    <t>Jumlah Kunjungan Bayi Memperoleh Pelayanan Kesehatan Sesuai Standar</t>
  </si>
  <si>
    <t>Jumlah bayi yang memperoleh pelayanan kesehatan sesuai standar di wilayah Kab/Kota pada tahun berkenaan.</t>
  </si>
  <si>
    <t>Jumlah Seluruh Bayi Lahir Hidup di satu Wilayah Kerja Kurun Waktu Yang Sama</t>
  </si>
  <si>
    <t>Jumlah bayi yang lahir hidup selama satu periode tertentu di wilayah kerja</t>
  </si>
  <si>
    <t>Cakupan Pemberian Makanan Pendamping ASI Pada Anak Usia 6-24 Bulan Keluarga Miskin</t>
  </si>
  <si>
    <t>Persentase anak usia 6–24 bulan dari keluarga miskin yang menerima makanan pendamping ASI sesuai standar</t>
  </si>
  <si>
    <t>Jumlah anak usia 6-24 bulan keluarga miskin yang mendapat MP-ASI</t>
  </si>
  <si>
    <t>Banyaknya anak keluarga miskin usia 6–24 bulan yang mendapatkan MP-ASI dalam periode tertentu</t>
  </si>
  <si>
    <t>Jumlah seluruh anak usia 6-24 bulan keluarga miskin</t>
  </si>
  <si>
    <t>Jumlah keseluruhan anak usia 6–24 bulan dari keluarga miskin di wilayah kerja</t>
  </si>
  <si>
    <t>Kelurahan yang mengalami Kejadian Luar Biasa (KLB)</t>
  </si>
  <si>
    <t>Jumlah Kelurahan yang mengalami Kejadian Luar Biasa (KLB) yang dilakukan Penyelidikan Epidemi</t>
  </si>
  <si>
    <t>Jumlah kelurahan yang terjadi kejadian luar biasa (KLB) dan telah dilakukan penyelidikan epidemiologi</t>
  </si>
  <si>
    <t>Jumlah KLB di kelurahan yang ditangani &gt;24 jam</t>
  </si>
  <si>
    <t>Banyaknya KLB yang penanganannya dilakukan lebih dari 24 jam setelah laporan</t>
  </si>
  <si>
    <t>KLB</t>
  </si>
  <si>
    <t>Jumlah KLB di kelurahan yang terjadi pada periode yang sama</t>
  </si>
  <si>
    <t>Jumlah kejadian KLB di kelurahan pada periode yang sama</t>
  </si>
  <si>
    <t>Persentase KLB yang diselidiki dalam waktu kurang dari 24 jam sejak laporan diterima</t>
  </si>
  <si>
    <t>Banyaknya kasus KLB yang ditindaklanjuti penyelidikan epidemiologi kurang dari 24 jam</t>
  </si>
  <si>
    <t>Total KLB yang tercatat dalam satu tahun kalender</t>
  </si>
  <si>
    <t>Kelurahan Siaga Aktif</t>
  </si>
  <si>
    <t>Cakupan Kelurahan Siaga Aktif</t>
  </si>
  <si>
    <t>Persentase kelurahan yang telah dibentuk sebagai Kelurahan Siaga Aktif terhadap total kelurahan</t>
  </si>
  <si>
    <t>Jumlah Kelurahan Siaga Aktif</t>
  </si>
  <si>
    <t>Jumlah desa siaga yang aktif (desa yang mempunyai pos kesehatan desa (poskesdes) atau UKBM lainnya yang buka setiap hari dan berfungsi sebagai pemberi pelayanan kesehatan dasar, penanggulangan bencana, dan kegawatdaruratan, surveilance berbasis masyarakat yang meliputi pemantauan pertumbuhan (gizi), penyakit, lingkungan, dan perilaku sehingga masyarakatnya menerapkan Perilaku Hidup Bersih dan Sehat (PHBS) di wilayah DIY pada tahun berkenaan.</t>
  </si>
  <si>
    <t>Jumlah kelurahan siaga yang dibentuk</t>
  </si>
  <si>
    <t>Banyaknya kelurahan yang telah ditetapkan sebagai Kelurahan Siaga</t>
  </si>
  <si>
    <t>Persentase kelurahan siaga aktif yang mendapatkan pembinaan kesehatan masyarakat</t>
  </si>
  <si>
    <t>86.67</t>
  </si>
  <si>
    <t>Jumlah kelurahan siaga yang memenuhi kriteria mandiri sesuai indikator nasional</t>
  </si>
  <si>
    <t>Jumlah total Kelurahan Siaga aktif di Kota Yogyakarta</t>
  </si>
  <si>
    <t>Jumlah Kasus Penyakit Pada Manusia</t>
  </si>
  <si>
    <t>Jumlah Kasus Penyakit Pada Manusia Demam Berdarah (DHF)</t>
  </si>
  <si>
    <t>Banyaknya kasus penyakit demam berdarah dengue pada manusia di wilayah kerja</t>
  </si>
  <si>
    <t>Jumlah Kasus Penyakit Pada Manusia Malaria</t>
  </si>
  <si>
    <t>Jumlah kasus wabah/endemik penyakit malaria (penyakit yang ditularkan oleh nyamuk dari manusia dan hewan lain yang disebabkan oleh protozoa parasit (sekelompok mikroorganisme bersel tunggal) dalam tipe plasmodium) di wilayah DIY pada tahun berkenaan.</t>
  </si>
  <si>
    <t>Jumlah Kasus Penyakit Pada Manusia Tuberkulosis</t>
  </si>
  <si>
    <t>Jumlah kasus wabah/endemik penyakit paru-paru akibat kuman mycobacterium tuberculosis yang menimbulkan gejala berupa batuk yang berlangsung lama (lebih dari 3 minggu), biasanya berdahak, dan terkadang mengeluarkan darah di dukung dengan pemeriksaan fisik ataupun pemeriksaan penunjang diagnosis lain (rontgen, CTScan, Mantoux, BTA, atau IGRA) di wilayah DIY pada tahun berkenaan.</t>
  </si>
  <si>
    <t>Jumlah Kasus Penyakit Pada Manusia AIDS</t>
  </si>
  <si>
    <t>Jumlah kasus wabah/endemik penyakit AIDS yang merupakan tahapan akhir dari penyakit infeksi Human Immunodeficiency Virus (HIV) yang merupakan sindrom atau kumpulan dari gejala yang muncul akibat sistem kekebalan tubuh yang sangat lemah di wilayah DIY.</t>
  </si>
  <si>
    <t>Jumlah Kasus Penyakit Pada Manusia HIV</t>
  </si>
  <si>
    <t>Jumlah Penderita HIV (ODHIV)</t>
  </si>
  <si>
    <t>Jumlah Kasus Penyakit Pada Manusia Diare</t>
  </si>
  <si>
    <t>Jumlah kasus wabah/endemik penyakit diare (Penyakit yang membuat penderitanya menjadi sering buang air besar, dengan kondisi tinja yang encer. Pada umumnya, diare terjadi akibat makanan dan minuman yang terpapar virus, bakteri, atau parasite.) di wilayah DIY pada tahun berkenaan.</t>
  </si>
  <si>
    <t>Jumlah pasien HIV dan AIDS</t>
  </si>
  <si>
    <t>Total kasus HIV dan AIDS yang terlapor dan ditangani di wilayah kerja</t>
  </si>
  <si>
    <t>Proporsi Jumlah Penduduk Usia 15-24 Tahun yang Memiliki Pengetahuan Komprehensif Tentang HIV/AIDS</t>
  </si>
  <si>
    <t>Persentase penduduk usia 15–24 tahun yang memahami penularan dan pencegahan HIV/AIDS dengan benar</t>
  </si>
  <si>
    <t>0.028</t>
  </si>
  <si>
    <t>Jumlah penduduk usia 15-24 tahun yang mempunyai pengetahuan komprehensif tentang bahaya penyakit HIV/AIDS</t>
  </si>
  <si>
    <t>Banyaknya penduduk usia 15–24 tahun yang memiliki pengetahuan komprehensif tentang HIV/AIDS</t>
  </si>
  <si>
    <t>N/A</t>
  </si>
  <si>
    <t>Penderita Diare yang Ditangani</t>
  </si>
  <si>
    <t>Jumlah kasus diare yang mendapatkan penanganan kesehatan oleh faskes atau kader</t>
  </si>
  <si>
    <t>Jumlah penderita diare yang datang dan dilayani disaran kesehatan dan kader</t>
  </si>
  <si>
    <t>Jumlah perkiraan penderita diare (10% dari angka kesakitan diare x jumlah penduduk)</t>
  </si>
  <si>
    <t>Estimasi penderita diare = 10% × angka kesakitan diare × jumlah penduduk</t>
  </si>
  <si>
    <t>Persentase kasus DBD yang ditemukan dan ditangani sesuai prosedur terhadap total kasus DBD</t>
  </si>
  <si>
    <t>Jumlah kasus DBD yang telah ditindaklanjuti dengan penyelidikan epidemiologi</t>
  </si>
  <si>
    <t>Jumlah kasus DBD yang dilaporkan melalui Kewaspadaan Dini Rumah Sakit (KDRS) di wilayah Kota Yogyakarta</t>
  </si>
  <si>
    <t>Jumlah kasus DBD yang tercatat melalui sistem Kewaspadaan Dini Rumah Sakit</t>
  </si>
  <si>
    <t>Persentase penduduk berusia ≥60 tahun yang mendapatkan skrining atau pelayanan kesehatan dalam satu tahun</t>
  </si>
  <si>
    <t>Banyaknya lansia (≥60 tahun) yang mendapat pemeriksaan kesehatan minimal satu kali dalam satu tahun</t>
  </si>
  <si>
    <t>Persentase penduduk dengan gangguan jiwa berat yang memperoleh layanan kesehatan jiwa</t>
  </si>
  <si>
    <t>Banyaknya penderita gangguan jiwa berat yang mendapat penanganan dalam satu tahun</t>
  </si>
  <si>
    <t>Total penderita gangguan jiwa berat di wilayah kerja yang ditetapkan oleh SK Kepala Dinas Kesehatan</t>
  </si>
  <si>
    <t>Persentase kelompok berisiko tinggi HIV yang menerima layanan pencegahan dan pemeriksaan di fasilitas kesehatan</t>
  </si>
  <si>
    <t>Jumlah individu dengan risiko tertular HIV yang menerima layanan kesehatan sesuai standar</t>
  </si>
  <si>
    <t>Banyaknya orang berisiko HIV yang datang ke fasilitas kesehatan untuk mendapatkan layanan</t>
  </si>
  <si>
    <t>Persentase penderita diabetes melitus usia ≥15 tahun yang mendapat pelayanan kesehatan dalam satu tahun</t>
  </si>
  <si>
    <t>Jumlah penduduk usia ≥15 tahun yang menderita DM dan telah mendapatkan pelayanan kesehatan</t>
  </si>
  <si>
    <t>Estimasi jumlah penderita DM usia ≥15 tahun berdasarkan angka prevalensi di SK Dinas Kesehatan</t>
  </si>
  <si>
    <t>Persentase penderita hipertensi usia ≥15 tahun yang memperoleh pelayanan kesehatan</t>
  </si>
  <si>
    <t>Jumlah penduduk usia ≥15 tahun yang menderita hipertensi dan telah dilayani oleh faskes</t>
  </si>
  <si>
    <t>Estimasi jumlah penderita hipertensi usia ≥15 tahun berdasarkan angka prevalensi resmi Dinas Kesehatan</t>
  </si>
  <si>
    <t>Persentase orang yang diduga TBC dan telah mendapatkan pemeriksaan serta layanan kesehatan sesuai standar</t>
  </si>
  <si>
    <t>Jumlah orang terduga menderita tuberkulosis yang mendapatkan pelayanan</t>
  </si>
  <si>
    <t>Banyaknya individu yang dicurigai menderita tuberkulosis (terduga TBC) berdasarkan hasil skrining di wilayah kerja dalam satu tahun tertentu</t>
  </si>
  <si>
    <t>Pertumbuhan Penduduk</t>
  </si>
  <si>
    <t>Jumlah Kelahiran Hidup</t>
  </si>
  <si>
    <t>Bayi baru lahir, atau yang dikenal dengan istilah neonatus, adalah bayi yang baru saja dilahirkan dan berusia antara 0 hingga 28 hari.
Jumlah bayi baru lahir</t>
  </si>
  <si>
    <t>Banyaknya kematian wanita selama kehamilan, persalinan, dan dalam 42 hari setelah persalinan tanpa memperhitungkan lama dan tempat kehamilan</t>
  </si>
  <si>
    <t>Angka Kematian Neonatal Per 1000 Kelahiran Hidup</t>
  </si>
  <si>
    <t>Angka yang menggambarkan banyaknya kematian bayi berumur di bawah satu tahun pada setiap 1000 kelahiran hidup.</t>
  </si>
  <si>
    <t>Angka Kelangsungan Hidup Bayi</t>
  </si>
  <si>
    <t>Banyaknya bayi yang bertahan hidup sampai usia satu tahun per 1.000 kelahiran hidup pada tahun tertentu</t>
  </si>
  <si>
    <t>Angka Kematian Ibu Per 100.000 Kelahiran Hidup</t>
  </si>
  <si>
    <t>Banyaknya kematian ibu per 100.000 kelahiran hidup pada periode tertentu</t>
  </si>
  <si>
    <t>Banyaknya kematian bayi sebelum mencapai usia 1 tahun per 1.000 kelahiran hidup dalam satu tahun tertentu</t>
  </si>
  <si>
    <t>Jumlah kematian bayi di Kota Yogyakarta</t>
  </si>
  <si>
    <t>Banyaknya bayi meninggal sebelum mencapai usia 1 tahun di wilayah Kota Yogyakarta</t>
  </si>
  <si>
    <t>Banyaknya bayi yang lahir hidup (menangis/bernapas) di Kota Yogyakarta pada tahun yang sama</t>
  </si>
  <si>
    <t>Persentase anak usia 0–59 bulan yang mendapatkan pelayanan kesehatan sesuai standar dari total balita yang ada</t>
  </si>
  <si>
    <t>Banyaknya anak usia 0–59 bulan yang mendapatkan pelayanan kesehatan balita di faskes dalam satu tahun</t>
  </si>
  <si>
    <t>Jumlah total anak usia 0–59 bulan yang tercatat di wilayah Kota Yogyakarta dalam tahun yang sama</t>
  </si>
  <si>
    <t>Persentase bayi baru lahir yang mendapatkan pelayanan kesehatan sesuai standar terhadap total bayi lahir hidup</t>
  </si>
  <si>
    <t>Banyaknya ibu bersalin yang melakukan persalinan di fasilitas kesehatan pada tahun tertentu</t>
  </si>
  <si>
    <t>Jumlah ibu bersalin yang menjadi sasaran pelayanan kesehatan di wilayah kerja pada tahun yang sama</t>
  </si>
  <si>
    <t>Persentase ibu hamil yang mendapatkan pelayanan kesehatan sesuai standar minimal 4 kali kunjungan selama masa kehamilan</t>
  </si>
  <si>
    <t>Banyaknya ibu hamil yang mendapatkan pelayanan kesehatan sesuai standar di fasilitas kesehatan</t>
  </si>
  <si>
    <t>Jumlah ibu hamil yang menjadi sasaran pelayanan kesehatan di wilayah kerja dalam satu tahun</t>
  </si>
  <si>
    <t>Jumlah Persalinan</t>
  </si>
  <si>
    <t>Banyaknya peristiwa persalinan yang terjadi di wilayah kerja pada tahun tertentu</t>
  </si>
  <si>
    <t>Jumlah kelahiran tahun n</t>
  </si>
  <si>
    <t>Total kelahiran hidup pada tahun berjalan (tahun n)</t>
  </si>
  <si>
    <t>Penyakit Tidak Menular/Degeneratif</t>
  </si>
  <si>
    <t>Jumlah Kasus Penyakit Tidak Menular/Degeneratif Hipertensi</t>
  </si>
  <si>
    <t>Banyaknya kasus penyakit hipertensi yang ditemukan dan/atau ditangani oleh fasilitas kesehatan</t>
  </si>
  <si>
    <t>Jumlah Kasus Penyakit Tidak Menular/Degeneratif Diabetes Melitus</t>
  </si>
  <si>
    <t>Banyaknya kasus penyakit diabetes melitus yang ditemukan dan/atau ditangani oleh fasilitas kesehatan</t>
  </si>
  <si>
    <t>Jumlah Kasus Penyakit Tidak Menular/Degeneratif Penyakit Jantung</t>
  </si>
  <si>
    <t>Banyaknya kasus penyakit jantung yang ditemukan dan/atau ditangani oleh fasilitas kesehatan</t>
  </si>
  <si>
    <t>Jumlah Kasus Penyakit Tidak Menular/Degeneratif Diabetes Kanker</t>
  </si>
  <si>
    <t>Banyaknya kasus penyakit kanker yang ditemukan dan/atau ditangani oleh fasilitas kesehatan</t>
  </si>
  <si>
    <t>Jumlah Kasus Penyakit Tidak Menular/Degeneratif Diabetes Gangguan Jiwa Berat</t>
  </si>
  <si>
    <t>Banyaknya kasus gangguan jiwa berat yang ditemukan dan/atau ditangani oleh fasilitas kesehatan</t>
  </si>
  <si>
    <t>Jumlah Kasus Penyakit Tidak Menular/Degeneratif Diabetes Gagal Ginjal</t>
  </si>
  <si>
    <t>Banyaknya kasus gagal ginjal yang ditemukan dan/atau ditangani oleh fasilitas kesehatan</t>
  </si>
  <si>
    <t>Jumlah Kasus Penyakit Tidak Menular/Degeneratif Diabetes Anemia</t>
  </si>
  <si>
    <t>Banyaknya kasus anemia (termasuk anemia gizi) yang ditemukan dan/atau ditangani oleh fasilitas kesehatan</t>
  </si>
  <si>
    <t>Jumlah Kasus Penyakit Tidak Menular/Degeneratif Diabetes Stroke</t>
  </si>
  <si>
    <t>Banyaknya kasus stroke yang ditemukan dan/atau ditangani oleh fasilitas kesehatan</t>
  </si>
  <si>
    <t>Jumlah Kasus Penyakit Tidak Menular/Degeneratif Diabetes Asma</t>
  </si>
  <si>
    <t>Banyaknya kasus asma yang ditemukan dan/atau ditangani oleh fasilitas kesehatan</t>
  </si>
  <si>
    <t>Jumlah Kepesertaan Jaminan Kesehatan</t>
  </si>
  <si>
    <t>Jumlah Kepesertaan Jaminan Kesehatan BPJS</t>
  </si>
  <si>
    <t>Jumlah penduduk yang tercatat menjadi anggota BPJS di Kota Yogyakarta pada tahun berkenaan.</t>
  </si>
  <si>
    <t>Jumlah Kepesertaan Jaminan Kesehatan Jamkesda</t>
  </si>
  <si>
    <t>Jumlah peserta program Jaminan Kesehatan Daerah (Jamkesda) yang aktif di wilayah kerja</t>
  </si>
  <si>
    <t>Persentase Faskes dan Jejaringnya (Diseluruh Tingkat Wilayah) yang Bekerjasama Dengan BPJS dan Memberikan Pelayanan KBKR Sesuai Dengan Standarisasi Pelayanan</t>
  </si>
  <si>
    <t>Persentase fasilitas kesehatan dan jejaringnya yang menjalin kerja sama dengan BPJS dan memberikan layanan Kesehatan Ibu dan Anak (KBKR) sesuai standar nasional</t>
  </si>
  <si>
    <t>77.78</t>
  </si>
  <si>
    <t>Jumlah faskes dan jejaring yang bekerjasama dengan BPJS</t>
  </si>
  <si>
    <t>Banyaknya fasilitas kesehatan dan jejaring yang menjalin perjanjian kerja sama dengan BPJS</t>
  </si>
  <si>
    <t>Persentase penduduk yang menjadi peserta aktif program Jaminan Kesehatan Nasional (JKN) terhadap total penduduk</t>
  </si>
  <si>
    <t>Banyaknya penduduk Kota Yogyakarta yang terdaftar sebagai peserta aktif JKN</t>
  </si>
  <si>
    <t>Upaya pemerintah dalam mengurangi angka kematian bayi</t>
  </si>
  <si>
    <t>Jumlah Program Penurunan AKB</t>
  </si>
  <si>
    <t>Jumlah program pemerintah dalam upaya penurunan Angka Kematian Bayi (AKB) di wilayah Daerah Istimewa Yogyakarta pada tahun berkenaan.</t>
  </si>
  <si>
    <t>Jumlah Kegiatan Penurunan AKB</t>
  </si>
  <si>
    <t>Jumlah kegiatan pemerintah dalam upaya penurun Angka Kematian Bayi (AKB) di wilayah Daerah Istimewa Yogyakarta pada tahun berkenaan.</t>
  </si>
  <si>
    <t>Jumlah Anggaran Penuruanan AKB</t>
  </si>
  <si>
    <t>Jumlah anggaran (dalam rupiah) yang disediakan pemerintah dalam upaya penurunan Angka Kematian Bayi (AKB) di wilayah Daerah Istimewa Yogyakarta pada tahun berkenaan.</t>
  </si>
  <si>
    <t>Rp (Milyar)</t>
  </si>
  <si>
    <t>Data Kinerja Dinas Kesehatan</t>
  </si>
  <si>
    <t>Persentase instrumen mutu asuhan keperawatan</t>
  </si>
  <si>
    <t>Persentase kelengkapan instrumen mutu dalam pelaksanaan asuhan keperawatan di fasilitas kesehatan</t>
  </si>
  <si>
    <t>Nilai kelengkapan dokumen keperawatan</t>
  </si>
  <si>
    <t>Tingkat kelengkapan berkas atau catatan keperawatan pasien berdasarkan standar dokumentasi</t>
  </si>
  <si>
    <t>Skor persepsi pasien asuhan keperawatan</t>
  </si>
  <si>
    <t>Nilai rata-rata hasil survei kepuasan pasien terhadap pelayanan keperawatan</t>
  </si>
  <si>
    <t>Nilai pelaksanaan asuhan keperawatan</t>
  </si>
  <si>
    <t>Penilaian terhadap implementasi pelayanan keperawatan berdasarkan indikator mutu</t>
  </si>
  <si>
    <t>Persentase indikator Standar Pelayanan Minimal (SPM) bidang medis rumah sakit yang tercapai dari total indikator yang ditetapkan</t>
  </si>
  <si>
    <t>8704</t>
  </si>
  <si>
    <t>Banyaknya indikator SPM pelayanan medis yang telah memenuhi target kinerja</t>
  </si>
  <si>
    <t>Daftar indikator kinerja pelayanan medis rumah sakit yang menjadi acuan SPM</t>
  </si>
  <si>
    <t>Nilai hasil evaluasi Sistem Akuntabilitas Kinerja Instansi Pemerintah (SAKIP) oleh Inspektorat untuk Dinas Kesehatan</t>
  </si>
  <si>
    <t>Nilai hasil evaluasi SAKIP oleh Inspektorat untuk RSUD Kota Yogyakarta</t>
  </si>
  <si>
    <t>Persentase realisasi pendapatan BLUD Rumah Sakit terhadap target pendapatan yang ditetapkan</t>
  </si>
  <si>
    <t>11626</t>
  </si>
  <si>
    <t>Jumlah pendapatan yang terealisasi pada periode tertentu dibanding target</t>
  </si>
  <si>
    <t>Nilai target pendapatan yang direncanakan untuk periode tertentu</t>
  </si>
  <si>
    <t>Prasarana Pengolahan Air Limbah</t>
  </si>
  <si>
    <t>Sistem pembuangan air limbah rumah tangga</t>
  </si>
  <si>
    <t>Sistem atau sarana untuk menyalurkan dan mengolah air limbah dari kegiatan rumah tangga</t>
  </si>
  <si>
    <t>Presentase Sistem Pengelolaan Air Limbah Domestik Setempat (SPALD-S)</t>
  </si>
  <si>
    <t>Persentase rumah tangga yang memiliki dan menggunakan sistem pengelolaan air limbah domestik setempat seperti tangki septik kedap</t>
  </si>
  <si>
    <t>8014</t>
  </si>
  <si>
    <t>KK Sistem Pengelolaan Air Limbah Domestik Setempat (SPALD-S)</t>
  </si>
  <si>
    <t>Jumlah kepala keluarga yang memiliki sistem pengelolaan air limbah domestik setempat</t>
  </si>
  <si>
    <t>Presentase Sistem Pengelolaan Air Limbah Domestik Terpusat (SPALD-T)</t>
  </si>
  <si>
    <t>Persentase rumah tangga yang terhubung dengan sistem pengelolaan air limbah terpusat (IPAL komunal atau kota)</t>
  </si>
  <si>
    <t>1986</t>
  </si>
  <si>
    <t>KK Sistem Pengelolaan Air Limbah Domestik Terpusat (SPALD-T)</t>
  </si>
  <si>
    <t>Jumlah kepala keluarga yang terlayani oleh sistem pengelolaan air limbah domestik terpusat</t>
  </si>
  <si>
    <t>Jalan dan Jembatan</t>
  </si>
  <si>
    <t>Panjang Jalan Berdasarkan Kondisi</t>
  </si>
  <si>
    <t>Panjang jalan menurut tingkat kerusakan atau kondisi (baik, sedang, rusak ringan, rusak berat) berdasarkan hasil survei teknis</t>
  </si>
  <si>
    <t>Panjang Jalan Berdasarkan Kondisi Jalan Baik</t>
  </si>
  <si>
    <t>Total panjang jalan dalam wilayah yang permukaannya mulus, rata, dan tidak mengalami kerusakan berarti, sehingga dapat dilalui kendaraan dengan aman dan nyaman.</t>
  </si>
  <si>
    <t>Panjang Jalan Berdasarkan Kondisi Jalan Sedang</t>
  </si>
  <si>
    <t>Panjang jalan dengan kondisi permukaan mulai menunjukkan keausan atau retak kecil namun masih dapat dilalui kendaraan tanpa gangguan berarti.</t>
  </si>
  <si>
    <t>Panjang Jalan Berdasarkan Kondisi Jalan kondisi mantap</t>
  </si>
  <si>
    <t>Jumlah panjang jalan dengan kondisi baik dan sedang (tidak rusak berat) sesuai kriteria Kementerian PUPR.</t>
  </si>
  <si>
    <t>Panjang Jalan Berdasarkan Kondisi Jalan Rusak Ringan</t>
  </si>
  <si>
    <t>Panjang jalan dengan kerusakan sebagian kecil seperti lubang kecil atau permukaan tidak rata namun masih dapat difungsikan.</t>
  </si>
  <si>
    <t>Panjang Jalan Berdasarkan Kondisi Jalan Rusak Berat</t>
  </si>
  <si>
    <t>Panjang jalan yang mengalami kerusakan besar pada lapisan permukaan dan struktur, tidak dapat difungsikan secara optimal.</t>
  </si>
  <si>
    <t>Panjang Jalan Berdasarkan Kondisi Jalan kondisi tidak mantap</t>
  </si>
  <si>
    <t>Jumlah panjang jalan dengan kondisi rusak ringan dan rusak berat (tidak termasuk baik/sedang).</t>
  </si>
  <si>
    <t>Panjang Jalan Berdasarkan Kelas Jalan</t>
  </si>
  <si>
    <t>Panjang total jalan menurut pembagian kelas jalan berdasarkan daya dukung beban dan fungsi jalan sesuai ketentuan Dirjen Bina Marga.</t>
  </si>
  <si>
    <t>Panjang Jalan Berdasarkan Kelas Jalan Kelas I</t>
  </si>
  <si>
    <t>Panjang jalan yang diperuntukkan bagi kendaraan dengan beban gandar maksimum 10 ton.</t>
  </si>
  <si>
    <t>Panjang Jalan Berdasarkan Kelas Jalan Kelas II</t>
  </si>
  <si>
    <t>Panjang jalan untuk kendaraan dengan beban gandar maksimum 8 ton.</t>
  </si>
  <si>
    <t>Panjang Jalan Berdasarkan Kelas Jalan Kelas III</t>
  </si>
  <si>
    <t>Panjang jalan untuk kendaraan dengan beban gandar maksimum 8 ton namun terbatas pada kendaraan ringan dan sedang.</t>
  </si>
  <si>
    <t>Panjang Jalan Berdasarkan Kelas Jalan Kelas III A</t>
  </si>
  <si>
    <t>Panjang jalan dengan kapasitas kendaraan ≤ 8 ton dan lebar badan jalan ≥ 7 meter.</t>
  </si>
  <si>
    <t>Panjang Jalan Berdasarkan Kelas Jalan Kelas III B</t>
  </si>
  <si>
    <t>Panjang jalan dengan kapasitas kendaraan ≤ 8 ton dan lebar badan jalan 5,5–7 meter.</t>
  </si>
  <si>
    <t>Panjang Jalan Berdasarkan Kelas Jalan Kelas III C</t>
  </si>
  <si>
    <t>Panjang jalan dengan kapasitas kendaraan ≤ 8 ton dan lebar badan jalan &lt; 5,5 meter.</t>
  </si>
  <si>
    <t>Panjang Jalan Berdasarkan Kelas Jalan Kelas Tidak Dirinci</t>
  </si>
  <si>
    <t>Panjang jalan yang tidak tercatat dalam klasifikasi kelas jalan tertentu.</t>
  </si>
  <si>
    <t>Panjang Jalan Berdasarkan Jenis Permukaan</t>
  </si>
  <si>
    <t>Panjang total jalan menurut jenis bahan permukaan jalan seperti aspal, kerikil, tanah, atau lainnya.</t>
  </si>
  <si>
    <t>Panjang Jalan Berdasarkan Jenis Permukaan Diaspal</t>
  </si>
  <si>
    <t>Total panjang jalan dengan permukaan aspal atau hotmix.</t>
  </si>
  <si>
    <t>Panjang Jalan Berdasarkan Jenis Permukaan Kerikil</t>
  </si>
  <si>
    <t>Panjang jalan yang dilapisi batu kerikil atau agregat lepas.</t>
  </si>
  <si>
    <t>Panjang Jalan Berdasarkan Jenis Permukaan Tanah</t>
  </si>
  <si>
    <t>Panjang jalan dengan permukaan tanah padat tanpa perkerasan buatan.</t>
  </si>
  <si>
    <t>Panjang Jalan Berdasarkan Jenis Permukaan Lainnya (Perkerasan)</t>
  </si>
  <si>
    <t>Panjang jalan dengan bahan perkerasan selain aspal atau kerikil, seperti beton semen atau paving block.</t>
  </si>
  <si>
    <t>Persentase Jalan dalam Kondisi Baik (&gt;40 KM/Jam)</t>
  </si>
  <si>
    <t>Persentase panjang jalan dengan kondisi baik yang dapat dilalui kendaraan dengan kecepatan rata-rata di atas 40 km/jam terhadap total panjang jalan.</t>
  </si>
  <si>
    <t>7734</t>
  </si>
  <si>
    <t>Rasio Panjang Jalan dengan Jumlah Penduduk</t>
  </si>
  <si>
    <t>Perbandingan antara total panjang jalan dengan jumlah penduduk di wilayah tersebut.</t>
  </si>
  <si>
    <t>Km/1000</t>
  </si>
  <si>
    <t>Panjang jalan yang memiliki fasilitas Trotoar</t>
  </si>
  <si>
    <t>Panjang total jalan yang dilengkapi jalur pejalan kaki (trotoar).</t>
  </si>
  <si>
    <t>Panjang jalan yang memiliki fasilitas Drainase/Saluran Pembuangan Air</t>
  </si>
  <si>
    <t>Panjang total jalan yang memiliki saluran pembuangan air di sisi jalan.</t>
  </si>
  <si>
    <t>Persentase panjang jalan dalam kondisi mantap</t>
  </si>
  <si>
    <t>Perbandingan antara panjang jalan dalam kondisi baik dan sedang terhadap total panjang jalan.</t>
  </si>
  <si>
    <t>1261</t>
  </si>
  <si>
    <t>Jalan dalam kondisi mantap</t>
  </si>
  <si>
    <t>Total panjang jalan dengan kondisi baik dan sedang sesuai hasil survei teknis.</t>
  </si>
  <si>
    <t>Panjang Jalan Kilometer</t>
  </si>
  <si>
    <t>Total panjang jaringan jalan di wilayah administratif dalam satuan kilometer.</t>
  </si>
  <si>
    <t>Perbandingan antara jumlah sarana dan prasarana jalan, jembatan, dan pelengkap yang memenuhi standar teknis terhadap total yang ada.</t>
  </si>
  <si>
    <t>94</t>
  </si>
  <si>
    <t>Jumlah bangunan pelengkap jalan (rambu, guardrail, marka, trotoar) yang berfungsi dengan baik.</t>
  </si>
  <si>
    <t>Total panjang seluruh jalan dalam batas wilayah administrasi kota.</t>
  </si>
  <si>
    <t>Jumlah panjang bangunan pelengkap seperti trotoar, median, dan bahu jalan.</t>
  </si>
  <si>
    <t>Total panjang seluruh jembatan dalam wilayah dalam satuan meter.</t>
  </si>
  <si>
    <t>Jumlah unit jembatan yang tercatat dalam wilayah administrasi.</t>
  </si>
  <si>
    <t>Jumlah jembatan dalam kondisi baik dan laik fungsi berdasarkan hasil pemeriksaan teknis.</t>
  </si>
  <si>
    <t>Drainase</t>
  </si>
  <si>
    <t>Persentase Jalan yang Memiliki Trotoar dan Drainase/Saluran Pembuangan air (Minimal 1,5 m)</t>
  </si>
  <si>
    <t>Persentase panjang jalan yang memiliki trotoar dan saluran air dengan lebar minimal 1,5 meter terhadap total panjang jalan.</t>
  </si>
  <si>
    <t>6817</t>
  </si>
  <si>
    <t>Persentase Drainase dalam Kondisi Baik/Pembuangan Aliran Air Tidak Tersumbat</t>
  </si>
  <si>
    <t>Perbandingan antara panjang saluran drainase dalam kondisi berfungsi baik terhadap total saluran drainase.</t>
  </si>
  <si>
    <t>Panjang Drainase Kondisi Baik</t>
  </si>
  <si>
    <t>Total panjang drainase yang masih berfungsi baik dan tidak tersumbat.</t>
  </si>
  <si>
    <t>km</t>
  </si>
  <si>
    <t>Panjang Jaringan sistem Drainase</t>
  </si>
  <si>
    <t>Total panjang seluruh jaringan drainase, baik primer, sekunder, maupun tersier.</t>
  </si>
  <si>
    <t>Panjang saluran drainase berfungsi baik dan dilengkapi sumur peresapan untuk resapan air hujan.</t>
  </si>
  <si>
    <t>308.909,34</t>
  </si>
  <si>
    <t>Total panjang seluruh saluran drainase yang ada dalam wilayah kota.</t>
  </si>
  <si>
    <t>349.280,14</t>
  </si>
  <si>
    <t>Prasarana Irigasi/Pengairan</t>
  </si>
  <si>
    <t>Prasarana Irigasi/Pengairan Teknis</t>
  </si>
  <si>
    <t>Seluruh fasilitas irigasi yang digunakan untuk mengalirkan air ke lahan pertanian dengan sistem teknis.</t>
  </si>
  <si>
    <t>Prasarana Irigasi/Pengairan Teknis Primer</t>
  </si>
  <si>
    <t>Saluran irigasi utama yang menyalurkan air dari sumber ke jaringan sekunder.</t>
  </si>
  <si>
    <t>Prasarana Irigasi/Pengairan Teknis Sekunder</t>
  </si>
  <si>
    <t>Saluran yang menyalurkan air dari saluran primer ke tersier.</t>
  </si>
  <si>
    <t>Prasarana Irigasi/Pengairan Teknis Tersier</t>
  </si>
  <si>
    <t>Saluran irigasi yang langsung mengalirkan air ke petak sawah.</t>
  </si>
  <si>
    <t>Panjang jaringan sarana irigasi dalam kondisi baik</t>
  </si>
  <si>
    <t>Total panjang jaringan irigasi yang berfungsi baik dan tidak mengalami kerusakan.</t>
  </si>
  <si>
    <t>Perbandingan antara panjang talud dan saluran irigasi yang dalam kondisi baik terhadap total panjang yang ada.</t>
  </si>
  <si>
    <t>9263</t>
  </si>
  <si>
    <t>Panjang talud yang baru dibangun atau direhabilitasi dan berfungsi baik.</t>
  </si>
  <si>
    <t>Panjang saluran irigasi yang dalam kondisi baik dan berfungsi optimal.</t>
  </si>
  <si>
    <t>Total panjang seluruh talud (penahan tanah) yang tercatat di wilayah.</t>
  </si>
  <si>
    <t>Panjang seluruh saluran irigasi, baik primer, sekunder, maupun tersier.</t>
  </si>
  <si>
    <t>Luas lahan Perumahan dan Permukiman</t>
  </si>
  <si>
    <t>Total luas lahan yang diperuntukkan untuk bangunan tempat tinggal dan lingkungan permukiman menurut RTRW.</t>
  </si>
  <si>
    <t>21026</t>
  </si>
  <si>
    <t>Rencana Tata Ruang</t>
  </si>
  <si>
    <t>Luas Kawasan Budidaya</t>
  </si>
  <si>
    <t>Luas wilayah yang diperuntukkan untuk kegiatan pengembangan ekonomi seperti permukiman, pertanian, industri, perdagangan, dan pariwisata sesuai rencana tata ruang wilayah (RTRW).</t>
  </si>
  <si>
    <t>Luas Kawasan Budidaya Peruntukan Industri</t>
  </si>
  <si>
    <t>Luas bagian dari kawasan budidaya yang ditetapkan untuk kegiatan industri sesuai dengan peruntukan dalam RTRW.</t>
  </si>
  <si>
    <t>Luas Kawasan Budidaya Permukiman</t>
  </si>
  <si>
    <t>Luas kawasan budidaya yang diperuntukkan bagi kegiatan pembangunan perumahan dan permukiman penduduk.</t>
  </si>
  <si>
    <t>Luas Kawasan Budidaya Transportasi</t>
  </si>
  <si>
    <t>Luas kawasan budidaya yang digunakan untuk pengembangan sarana dan prasarana transportasi darat, laut, atau udara.</t>
  </si>
  <si>
    <t>Luas Kawasan Budidaya Peruntukan Permukiman Perkotaan</t>
  </si>
  <si>
    <t>Luas kawasan budidaya dalam wilayah perkotaan yang ditetapkan untuk kegiatan permukiman dan fasilitas pendukungnya.</t>
  </si>
  <si>
    <t>Luas Kawasan Lindung</t>
  </si>
  <si>
    <t>Luas wilayah yang berfungsi melindungi kelestarian lingkungan hidup, termasuk kawasan resapan air, sempadan sungai, dan ruang terbuka hijau sesuai ketentuan RTRW.</t>
  </si>
  <si>
    <t>Luas Kawasan Lindung Perlindungan Setempat</t>
  </si>
  <si>
    <t>Luas bagian dari kawasan lindung yang berfungsi sebagai pelindung ekosistem lokal seperti sempadan sungai, pantai, dan sekitar mata air.</t>
  </si>
  <si>
    <t>Luas Kawasan Lindung Cagar Budaya</t>
  </si>
  <si>
    <t>Luas wilayah yang ditetapkan sebagai kawasan pelestarian cagar budaya, baik bangunan, situs, maupun kawasan bersejarah.</t>
  </si>
  <si>
    <t>Pemanfaatan Ruang</t>
  </si>
  <si>
    <t>Prosentase (Diizinkan) Kesesuaian Pemanfaatan Ruang</t>
  </si>
  <si>
    <t>Persentase luas wilayah yang kegiatan pemanfaatannya sesuai dengan rencana tata ruang dan diperbolehkan tanpa syarat tambahan.</t>
  </si>
  <si>
    <t>Prosentase (Diizinkan) Kesesuaian Pemanfaatan Ruang berdasarkan luas wilayah Kota Yogyakarta Gedongtengen</t>
  </si>
  <si>
    <t>Prosentase (Diizinkan) Kesesuaian Pemanfaatan Ruang berdasarkan luas wilayah Kota Yogyakarta Wirobrajan</t>
  </si>
  <si>
    <t>Prosentase (Diizinkan) Kesesuaian Pemanfaatan Ruang berdasarkan luas wilayah Kota Yogyakarta Ngampilan</t>
  </si>
  <si>
    <t>Prosentase (Diizinkan) Kesesuaian Pemanfaatan Ruang berdasarkan luas wilayah Kota Yogyakarta Kotagede</t>
  </si>
  <si>
    <t>5913</t>
  </si>
  <si>
    <t>Prosentase (Diizinkan) Kesesuaian Pemanfaatan Ruang berdasarkan luas wilayah Kota Yogyakarta Umbulharjo</t>
  </si>
  <si>
    <t>6897</t>
  </si>
  <si>
    <t>Prosentase (Diizinkan) Kesesuaian Pemanfaatan Ruang berdasarkan luas wilayah Kota Yogyakarta Danurejan</t>
  </si>
  <si>
    <t>6099</t>
  </si>
  <si>
    <t>Prosentase (Diizinkan) Kesesuaian Pemanfaatan Ruang berdasarkan luas wilayah Kota Yogyakarta Mergangsan</t>
  </si>
  <si>
    <t>7183</t>
  </si>
  <si>
    <t>Prosentase (Diizinkan) Kesesuaian Pemanfaatan Ruang berdasarkan luas wilayah Kota Yogyakarta Mantrijeron</t>
  </si>
  <si>
    <t>2807</t>
  </si>
  <si>
    <t>Prosentase (Diizinkan) Kesesuaian Pemanfaatan Ruang berdasarkan luas wilayah Kota Yogyakarta Gondomanan</t>
  </si>
  <si>
    <t>3093</t>
  </si>
  <si>
    <t>Prosentase (Diizinkan) Kesesuaian Pemanfaatan Ruang berdasarkan luas wilayah Kota Yogyakarta Tegalrejo</t>
  </si>
  <si>
    <t>7273</t>
  </si>
  <si>
    <t>Prosentase (Diizinkan) Kesesuaian Pemanfaatan Ruang berdasarkan luas wilayah Kota Yogyakarta Gondokusuman</t>
  </si>
  <si>
    <t>5356</t>
  </si>
  <si>
    <t>Prosentase (Diizinkan) Kesesuaian Pemanfaatan Ruang berdasarkan luas wilayah Kota Yogyakarta Jetis</t>
  </si>
  <si>
    <t>5235</t>
  </si>
  <si>
    <t>Prosentase (Diizinkan) Kesesuaian Pemanfaatan Ruang berdasarkan luas wilayah Kota Yogyakarta Pakualaman</t>
  </si>
  <si>
    <t>6701</t>
  </si>
  <si>
    <t>Prosentase (Diizinkan) Kesesuaian Pemanfaatan Ruang berdasarkan luas wilayah Kota Yogyakarta Kraton</t>
  </si>
  <si>
    <t>424</t>
  </si>
  <si>
    <t>Prosentase (Diizinkan Terbatas) Kesesuaian Pemanfaatan Ruang</t>
  </si>
  <si>
    <t>Persentase luas wilayah yang pemanfaatan ruangnya diperbolehkan secara terbatas dengan ketentuan tertentu sesuai rencana tata ruang.</t>
  </si>
  <si>
    <t>Prosentase (Diizinkan Terbatas) Kesesuaian Pemanfaatan Ruang berdasarkan luas wilayah Kota Yogyakarta Gedongtengen</t>
  </si>
  <si>
    <t>157</t>
  </si>
  <si>
    <t>Prosentase (Diizinkan Terbatas) Kesesuaian Pemanfaatan Ruang berdasarkan luas wilayah Kota Yogyakarta Wirobrajan</t>
  </si>
  <si>
    <t>Prosentase (Diizinkan Terbatas) Kesesuaian Pemanfaatan Ruang berdasarkan luas wilayah Kota Yogyakarta Ngampilan</t>
  </si>
  <si>
    <t>048</t>
  </si>
  <si>
    <t>Prosentase (Diizinkan Terbatas) Kesesuaian Pemanfaatan Ruang berdasarkan luas wilayah Kota Yogyakarta Kotagede</t>
  </si>
  <si>
    <t>009</t>
  </si>
  <si>
    <t>Prosentase (Diizinkan Terbatas) Kesesuaian Pemanfaatan Ruang berdasarkan luas wilayah Kota Yogyakarta Umbulharjo</t>
  </si>
  <si>
    <t>29</t>
  </si>
  <si>
    <t>Prosentase (Diizinkan Terbatas) Kesesuaian Pemanfaatan Ruang berdasarkan luas wilayah Kota Yogyakarta Danurejan</t>
  </si>
  <si>
    <t>Prosentase (Diizinkan Terbatas) Kesesuaian Pemanfaatan Ruang berdasarkan luas wilayah Kota Yogyakarta Mergangsan</t>
  </si>
  <si>
    <t>003</t>
  </si>
  <si>
    <t>Prosentase (Diizinkan Terbatas) Kesesuaian Pemanfaatan Ruang berdasarkan luas wilayah Kota Yogyakarta Mantrijeron</t>
  </si>
  <si>
    <t>005</t>
  </si>
  <si>
    <t>Prosentase (Diizinkan Terbatas) Kesesuaian Pemanfaatan Ruang berdasarkan luas wilayah Kota Yogyakarta Gondomanan</t>
  </si>
  <si>
    <t>Prosentase (Diizinkan Terbatas) Kesesuaian Pemanfaatan Ruang berdasarkan luas wilayah Kota Yogyakarta Tegalrejo</t>
  </si>
  <si>
    <t>115</t>
  </si>
  <si>
    <t>Prosentase (Diizinkan Terbatas) Kesesuaian Pemanfaatan Ruang berdasarkan luas wilayah Kota Yogyakarta Gondokusuman</t>
  </si>
  <si>
    <t>327</t>
  </si>
  <si>
    <t>Prosentase (Diizinkan Terbatas) Kesesuaian Pemanfaatan Ruang berdasarkan luas wilayah Kota Yogyakarta Jetis</t>
  </si>
  <si>
    <t>369</t>
  </si>
  <si>
    <t>Prosentase (Diizinkan Terbatas) Kesesuaian Pemanfaatan Ruang berdasarkan luas wilayah Kota Yogyakarta Pakualaman</t>
  </si>
  <si>
    <t>018</t>
  </si>
  <si>
    <t>Prosentase (Diizinkan Terbatas) Kesesuaian Pemanfaatan Ruang berdasarkan luas wilayah Kota Yogyakarta Kraton</t>
  </si>
  <si>
    <t>Prosentase (Diizinkan Bersyarat) Kesesuaian Pemanfaatan Ruang</t>
  </si>
  <si>
    <t>Persentase luas wilayah yang pemanfaatan ruangnya diizinkan dengan syarat tertentu yang harus dipenuhi sesuai dengan RTRW dan peraturan zonasi.</t>
  </si>
  <si>
    <t>Prosentase (Diizinkan Bersyarat) Kesesuaian Pemanfaatan Ruang berdasarkan luas wilayah Kota Yogyakarta Gedongtengen</t>
  </si>
  <si>
    <t>664</t>
  </si>
  <si>
    <t>Prosentase (Diizinkan Bersyarat) Kesesuaian Pemanfaatan Ruang berdasarkan luas wilayah Kota Yogyakarta Wirobrajan</t>
  </si>
  <si>
    <t>661</t>
  </si>
  <si>
    <t>Prosentase (Diizinkan Bersyarat) Kesesuaian Pemanfaatan Ruang berdasarkan luas wilayah Kota Yogyakarta Ngampilan</t>
  </si>
  <si>
    <t>1043</t>
  </si>
  <si>
    <t>Prosentase (Diizinkan Bersyarat) Kesesuaian Pemanfaatan Ruang berdasarkan luas wilayah Kota Yogyakarta Kotagede</t>
  </si>
  <si>
    <t>792</t>
  </si>
  <si>
    <t>Prosentase (Diizinkan Bersyarat) Kesesuaian Pemanfaatan Ruang berdasarkan luas wilayah Kota Yogyakarta Umbulharjo</t>
  </si>
  <si>
    <t>989</t>
  </si>
  <si>
    <t>Prosentase (Diizinkan Bersyarat) Kesesuaian Pemanfaatan Ruang berdasarkan luas wilayah Kota Yogyakarta Danurejan</t>
  </si>
  <si>
    <t>144</t>
  </si>
  <si>
    <t>Prosentase (Diizinkan Bersyarat) Kesesuaian Pemanfaatan Ruang berdasarkan luas wilayah Kota Yogyakarta Mergangsan</t>
  </si>
  <si>
    <t>1229</t>
  </si>
  <si>
    <t>Prosentase (Diizinkan Bersyarat) Kesesuaian Pemanfaatan Ruang berdasarkan luas wilayah Kota Yogyakarta Mantrijeron</t>
  </si>
  <si>
    <t>2113</t>
  </si>
  <si>
    <t>Prosentase (Diizinkan Bersyarat) Kesesuaian Pemanfaatan Ruang berdasarkan luas wilayah Kota Yogyakarta Gondomanan</t>
  </si>
  <si>
    <t>3721</t>
  </si>
  <si>
    <t>Prosentase (Diizinkan Bersyarat) Kesesuaian Pemanfaatan Ruang berdasarkan luas wilayah Kota Yogyakarta Tegalrejo</t>
  </si>
  <si>
    <t>826</t>
  </si>
  <si>
    <t>Prosentase (Diizinkan Bersyarat) Kesesuaian Pemanfaatan Ruang berdasarkan luas wilayah Kota Yogyakarta Gondokusuman</t>
  </si>
  <si>
    <t>1966</t>
  </si>
  <si>
    <t>Prosentase (Diizinkan Bersyarat) Kesesuaian Pemanfaatan Ruang berdasarkan luas wilayah Kota Yogyakarta Jetis</t>
  </si>
  <si>
    <t>1319</t>
  </si>
  <si>
    <t>Prosentase (Diizinkan Bersyarat) Kesesuaian Pemanfaatan Ruang berdasarkan luas wilayah Kota Yogyakarta Pakualaman</t>
  </si>
  <si>
    <t>1965</t>
  </si>
  <si>
    <t>Prosentase (Diizinkan Bersyarat) Kesesuaian Pemanfaatan Ruang berdasarkan luas wilayah Kota Yogyakarta Kraton</t>
  </si>
  <si>
    <t>7795</t>
  </si>
  <si>
    <t>Prosentase (Tidak Diizinkan) Kesesuaian Pemanfaatan Ruang</t>
  </si>
  <si>
    <t>Persentase luas wilayah yang pemanfaatan ruangnya tidak sesuai peruntukan dalam RTRW, termasuk pembangunan di luar ketentuan zonasi dan peraturan tata ruang.</t>
  </si>
  <si>
    <t>Prosentase (Tidak Diizinkan) Kesesuaian Pemanfaatan Ruang berdasarkan luas wilayah Kota Yogyakarta Gedongtengen</t>
  </si>
  <si>
    <t>006</t>
  </si>
  <si>
    <t>Prosentase (Tidak Diizinkan) Kesesuaian Pemanfaatan Ruang berdasarkan luas wilayah Kota Yogyakarta Wirobrajan</t>
  </si>
  <si>
    <t>058</t>
  </si>
  <si>
    <t>Prosentase (Tidak Diizinkan) Kesesuaian Pemanfaatan Ruang berdasarkan luas wilayah Kota Yogyakarta Ngampilan</t>
  </si>
  <si>
    <t>026</t>
  </si>
  <si>
    <t>Prosentase (Tidak Diizinkan) Kesesuaian Pemanfaatan Ruang berdasarkan luas wilayah Kota Yogyakarta Kotagede</t>
  </si>
  <si>
    <t>104</t>
  </si>
  <si>
    <t>Prosentase (Tidak Diizinkan) Kesesuaian Pemanfaatan Ruang berdasarkan luas wilayah Kota Yogyakarta Umbulharjo</t>
  </si>
  <si>
    <t>18</t>
  </si>
  <si>
    <t>Prosentase (Tidak Diizinkan) Kesesuaian Pemanfaatan Ruang berdasarkan luas wilayah Kota Yogyakarta Danurejan</t>
  </si>
  <si>
    <t>704</t>
  </si>
  <si>
    <t>Prosentase (Tidak Diizinkan) Kesesuaian Pemanfaatan Ruang berdasarkan luas wilayah Kota Yogyakarta Mergangsan</t>
  </si>
  <si>
    <t>073</t>
  </si>
  <si>
    <t>Prosentase (Tidak Diizinkan) Kesesuaian Pemanfaatan Ruang berdasarkan luas wilayah Kota Yogyakarta Mantrijeron</t>
  </si>
  <si>
    <t>045</t>
  </si>
  <si>
    <t>Prosentase (Tidak Diizinkan) Kesesuaian Pemanfaatan Ruang berdasarkan luas wilayah Kota Yogyakarta Gondomanan</t>
  </si>
  <si>
    <t>158</t>
  </si>
  <si>
    <t>Prosentase (Tidak Diizinkan) Kesesuaian Pemanfaatan Ruang berdasarkan luas wilayah Kota Yogyakarta Tegalrejo</t>
  </si>
  <si>
    <t>111</t>
  </si>
  <si>
    <t>Prosentase (Tidak Diizinkan) Kesesuaian Pemanfaatan Ruang berdasarkan luas wilayah Kota Yogyakarta Gondokusuman</t>
  </si>
  <si>
    <t>091</t>
  </si>
  <si>
    <t>Prosentase (Tidak Diizinkan) Kesesuaian Pemanfaatan Ruang berdasarkan luas wilayah Kota Yogyakarta Jetis</t>
  </si>
  <si>
    <t>031</t>
  </si>
  <si>
    <t>Prosentase (Tidak Diizinkan) Kesesuaian Pemanfaatan Ruang berdasarkan luas wilayah Kota Yogyakarta Pakualaman</t>
  </si>
  <si>
    <t>072</t>
  </si>
  <si>
    <t>Prosentase (Tidak Diizinkan) Kesesuaian Pemanfaatan Ruang berdasarkan luas wilayah Kota Yogyakarta Kraton</t>
  </si>
  <si>
    <t>574</t>
  </si>
  <si>
    <t>Persentase Kesesuaian Pemanfaatan Ruang</t>
  </si>
  <si>
    <t>Persentase luas wilayah yang pemanfaatan ruangnya sesuai dengan rencana tata ruang wilayah (RTRW) dan zonasi yang ditetapkan pemerintah.</t>
  </si>
  <si>
    <t>Pengelolaan Sampah</t>
  </si>
  <si>
    <t>Jumlah TPS</t>
  </si>
  <si>
    <t>Jumlah Tempat Penampungan Sementara (TPS) sampah yang berfungsi sebagai titik pengumpulan sementara sebelum diangkut ke TPA.</t>
  </si>
  <si>
    <t>Daya tampung TPS</t>
  </si>
  <si>
    <t>Kapasitas maksimal sampah yang dapat ditampung di masing-masing TPS sesuai standar teknis.</t>
  </si>
  <si>
    <t>m3</t>
  </si>
  <si>
    <t>Jumlah Depo sampah</t>
  </si>
  <si>
    <t>Jumlah fasilitas depo sampah yang digunakan sebagai tempat pengumpulan sementara sampah sebelum dibawa ke TPA.</t>
  </si>
  <si>
    <t>Jumlah TPA</t>
  </si>
  <si>
    <t>Jumlah Tempat Pembuangan Akhir (TPA) yang beroperasi di wilayah kota.</t>
  </si>
  <si>
    <t>Volume sampah dibuang ke TPA (sampah yang terangkut)</t>
  </si>
  <si>
    <t>Total volume sampah yang diangkut dari TPS atau depo ke TPA dalam satu periode tertentu.</t>
  </si>
  <si>
    <t>Ton/Hari</t>
  </si>
  <si>
    <t>Persentase Volume Sampah yang Terangkut ke Tempat Pembuangan Akhir (TPA)</t>
  </si>
  <si>
    <t>Persentase volume sampah yang berhasil diangkut ke TPA dibandingkan total produksi sampah di wilayah kota.</t>
  </si>
  <si>
    <t>Volume sampah yang ditangani</t>
  </si>
  <si>
    <t>Total volume sampah yang telah dikelola, baik melalui pengumpulan, pengangkutan, maupun pengolahan.</t>
  </si>
  <si>
    <t>Volume produksi sampah</t>
  </si>
  <si>
    <t>Total volume sampah yang dihasilkan oleh seluruh kegiatan rumah tangga, industri, komersial, dan fasilitas publik di wilayah kota.</t>
  </si>
  <si>
    <t>Persentase Jumlah Sampah yang Terkurangi Melalui 3R</t>
  </si>
  <si>
    <t>Persentase sampah yang dikurangi melalui kegiatan Reduce, Reuse, Recycle dibandingkan total produksi sampah.</t>
  </si>
  <si>
    <t>jumlah sampah yang dikelola melalui aktifitas 3R seperti bank sampah, pusat daur ulang, pengomposan, dan lain-lain dan tidak diangkut ke TPA atau dibuang ke lingkungan</t>
  </si>
  <si>
    <t>Total timbulan sampah</t>
  </si>
  <si>
    <t>Total jumlah sampah yang dihasilkan selama periode tertentu di seluruh wilayah kota.</t>
  </si>
  <si>
    <t>Jumlah kelompok bank sampah</t>
  </si>
  <si>
    <t>Total kelompok atau komunitas yang melakukan pengelolaan sampah berbasis bank sampah di wilayah kota.</t>
  </si>
  <si>
    <t>Persentase Cakupan Area Pelayanan</t>
  </si>
  <si>
    <t>Persentase luas area yang tercakup oleh pelayanan pengelolaan sampah dibandingkan total luas wilayah kota.</t>
  </si>
  <si>
    <t>Luas area pelayanan pengelolaan sampah</t>
  </si>
  <si>
    <t>Luas wilayah yang terlayani oleh fasilitas pengelolaan sampah (TPS, depo, TPA).</t>
  </si>
  <si>
    <t>Km2/Ha</t>
  </si>
  <si>
    <t>Luas area Kota</t>
  </si>
  <si>
    <t>Luas wilayah administratif kota dalam satuan hektar atau km².</t>
  </si>
  <si>
    <t>Persentase capaian pengelolaan sampah mencakup pengumpulan, pengangkutan, pengurangan, dan pengolahan dibanding target yang ditetapkan.</t>
  </si>
  <si>
    <t>82,38%</t>
  </si>
  <si>
    <t>Persentase pengurangan volume sampah melalui kegiatan 3R dan pengolahan dibanding total produksi sampah.</t>
  </si>
  <si>
    <t>21,96%</t>
  </si>
  <si>
    <t>Persentase sampah yang berhasil ditangani (terangkut ke TPA, diolah, atau didaur ulang) dibanding total produksi sampah.</t>
  </si>
  <si>
    <t>60,42%</t>
  </si>
  <si>
    <t>Persentase bank sampah yang melakukan kegiatan operasional dan pengumpulan sampah sesuai pedoman.</t>
  </si>
  <si>
    <t>7392</t>
  </si>
  <si>
    <t>Jumlah bank sampah yang berstatus pembina sesuai evaluasi teknis dan administratif.</t>
  </si>
  <si>
    <t>Jumlah bank sampah yang menerapkan metode inovatif dalam pengelolaan sampah.</t>
  </si>
  <si>
    <t>Jumlah bank sampah dengan operasional rutin dan standar minimal.</t>
  </si>
  <si>
    <t>Jumlah bank sampah yang sedang dalam proses pembinaan atau pendampingan pemerintah.</t>
  </si>
  <si>
    <t>Jumlah bank sampah yang baru dibentuk dalam periode tertentu.</t>
  </si>
  <si>
    <t>Total bank sampah aktif di seluruh wilayah Kota Yogyakarta.</t>
  </si>
  <si>
    <t>Persentase volume sampah yang berhasil dikurangi melalui program pengurangan, daur ulang, dan pengomposan.</t>
  </si>
  <si>
    <t>2196</t>
  </si>
  <si>
    <t>Volume sampah yang berhasil dikurangi melalui aktivitas pengelolaan 3R dalam satu periode.</t>
  </si>
  <si>
    <t>Total volume sampah yang dihasilkan selama periode tertentu.</t>
  </si>
  <si>
    <t>Persentase volume sampah yang berhasil ditangani (diangkut, diolah, atau didaur ulang) dibanding total sampah yang dihasilkan.</t>
  </si>
  <si>
    <t>6042</t>
  </si>
  <si>
    <t>volume sampah yang berhasil ditangani</t>
  </si>
  <si>
    <t>Data Kinerja Dinas Pertanahan dan Tata Ruang (Kundha Niti Mandala Sarta Tata Sasana)</t>
  </si>
  <si>
    <t>Indeks yang mengukur efektivitas tata kelola tata ruang, termasuk pengaturan, pembinaan, pengendalian, dan pengawasan RTRW.</t>
  </si>
  <si>
    <t>Persentase capaian pelaksanaan pengaturan dan pembinaan tata ruang sesuai standar evaluasi pemerintah.</t>
  </si>
  <si>
    <t>8389</t>
  </si>
  <si>
    <t>Persentase capaian pelaksanaan pengendalian dan pengawasan tata ruang sesuai standar evaluasi pemerintah.</t>
  </si>
  <si>
    <t>9191</t>
  </si>
  <si>
    <t>Indeks yang mengukur tingkat keteraturan administrasi pertanahan termasuk pendaftaran, sertifikasi, dan kepatuhan peraturan.</t>
  </si>
  <si>
    <t>Persentase tanah aset pemerintah kota yang telah terdaftar dan bersertifikat.</t>
  </si>
  <si>
    <t>9231</t>
  </si>
  <si>
    <t>Persentase administrasi pertanahan yang tertib dalam pemenuhan kebutuhan ruang dan penggunaan tanah.</t>
  </si>
  <si>
    <t>Penilaian internal reformasi birokrasi yang dilakukan oleh Inspektorat terhadap organisasi terkait.</t>
  </si>
  <si>
    <t>Kategori hasil penilaian RB (misal: Baik, Cukup, Kurang) berdasarkan standar evaluasi.</t>
  </si>
  <si>
    <t>Persentase Penilaian Pengaturan dan Pembinaan Tata Ruang</t>
  </si>
  <si>
    <t>8579</t>
  </si>
  <si>
    <t>Jumlah rancangan peraturan RTRW yang telah selesai disusun dan siap diajukan.</t>
  </si>
  <si>
    <t>Jumlah rancangan peraturan RTRW yang direncanakan untuk disusun dalam periode tertentu.</t>
  </si>
  <si>
    <t>Jumlah rancangan peraturan RDTR yang telah selesai disusun dan siap diajukan.</t>
  </si>
  <si>
    <t>Jumlah rancangan peraturan RDTR yang direncanakan untuk disusun dalam periode tertentu.</t>
  </si>
  <si>
    <t>Jumlah rancangan peraturan turunan RTRW/RDTR yang telah selesai disusun.</t>
  </si>
  <si>
    <t>Jumlah rancangan peraturan turunan RTRW/RDTR yang direncanakan untuk disusun.</t>
  </si>
  <si>
    <t>Jumlah kajian riset dan pengembangan terkait tata ruang yang telah ditindaklanjuti dengan kebijakan atau program.</t>
  </si>
  <si>
    <t>Jumlah kajian riset dan pengembangan terkait tata ruang yang disusun oleh instansi terkait.</t>
  </si>
  <si>
    <t>Jumlah kegiatan pembinaan tata ruang yang telah dilaksanakan di wilayah kota sesuai standar BPS/Kemendagri.</t>
  </si>
  <si>
    <t>Jumlah kegiatan pembinaan tata ruang yang direncanakan untuk dilaksanakan dalam periode tertentu.</t>
  </si>
  <si>
    <t>Persentase Penilaian Pelaksanaan Pengendalian dan Pengawasan Tata Ruang</t>
  </si>
  <si>
    <t>9237</t>
  </si>
  <si>
    <t>Jumlah kegiatan pengawasan tata ruang yang telah dilaksanakan di wilayah kota.</t>
  </si>
  <si>
    <t>Jumlah kegiatan pengawasan tata ruang yang direncanakan untuk dilaksanakan dalam periode tertentu.</t>
  </si>
  <si>
    <t>Jumlah kegiatan pengendalian tata ruang yang telah dilaksanakan sesuai prosedur.</t>
  </si>
  <si>
    <t>Jumlah kegiatan pengendalian tata ruang yang direncanakan untuk periode tertentu.</t>
  </si>
  <si>
    <t>Jumlah izin atau layanan pemanfaatan ruang yang diterbitkan sesuai ketentuan.</t>
  </si>
  <si>
    <t>Jumlah layanan pemanfaatan ruang yang direncanakan untuk diterbitkan dalam periode tertentu.</t>
  </si>
  <si>
    <t>Persentase permasalahan pertanahan yang berhasil ditangani sesuai standar prosedur operasional (SOP) pemerintah.</t>
  </si>
  <si>
    <t>Jumlah permasalahan pertanahan yang berhasil diselesaikan sesuai SOP.</t>
  </si>
  <si>
    <t>Jumlah laporan atau kasus permasalahan pertanahan yang diterima dalam periode tertentu.</t>
  </si>
  <si>
    <t>Jumlah administrasi pertanahan yang tertib dan sesuai prosedur dalam pemenuhan kebutuhan tanah pemerintah kota.</t>
  </si>
  <si>
    <t>Jumlah rencana pengadaan tanah yang ditetapkan pemerintah kota untuk tahun tertentu.</t>
  </si>
  <si>
    <t>Jumlah bukti pembayaran tanah aset pemerintah kota yang telah didaftarkan untuk sertifikasi.</t>
  </si>
  <si>
    <t>Data lengkap mengenai kepemilikan dan status tanah milik pemerintah kota.</t>
  </si>
  <si>
    <t>Persentase surat rekomendasi pemanfaatan tanah negara yang diterbitkan sesuai SOP dibanding total permohonan.</t>
  </si>
  <si>
    <t>Jumlah surat rekomendasi pemanfaatan tanah negara yang diterbitkan sesuai prosedur.</t>
  </si>
  <si>
    <t>Jumlah permohonan rekomendasi pemanfaatan tanah negara yang diterima oleh instansi terkait.</t>
  </si>
  <si>
    <t>Persentase tanah Kasultanan dan Kadipaten yang tercatat dan dikelola secara administratif sesuai ketentuan.</t>
  </si>
  <si>
    <t>8674</t>
  </si>
  <si>
    <t>Jumlah bukti pembayaran tanah Kasultanan dan Kadipaten yang telah didaftarkan untuk sertifikasi.</t>
  </si>
  <si>
    <t>Jumlah rencana pendaftaran sertifikasi tanah Kasultanan dan Kadipaten untuk periode tertentu.</t>
  </si>
  <si>
    <t>Persentase kegiatan pengawasan pemanfaatan tanah Kasultanan dan Kadipaten yang dilaksanakan dibanding rencana.</t>
  </si>
  <si>
    <t>49,57%</t>
  </si>
  <si>
    <t>Jumlah tanah Kasultanan dan Kadipaten yang telah dilakukan monitoring dan evaluasi.</t>
  </si>
  <si>
    <t>Jumlah tanah Kasultanan dan Kadipaten yang direncanakan untuk monitoring dan evaluasi.</t>
  </si>
  <si>
    <t>Hasil evaluasi kinerja Dinas Pertanahan dan Tata Ruang berdasarkan Sistem Akuntabilitas Kinerja Instansi Pemerintah (SAKIP).</t>
  </si>
  <si>
    <t>PERUMAHAN RAKYAT DAN KAWASAN PERMUKIMAN</t>
  </si>
  <si>
    <t>Jumlah rumah berdasar kelayakan</t>
  </si>
  <si>
    <t>Luas Permukiman Layak Huni</t>
  </si>
  <si>
    <t>Luas wilayah permukiman yang memenuhi kriteria layak huni sesuai standar BPS/Kemendagri.</t>
  </si>
  <si>
    <t>Jumlah seluruh rumah</t>
  </si>
  <si>
    <t>Total jumlah rumah yang tercatat dalam wilayah kota.</t>
  </si>
  <si>
    <t>Jumlah rumah Layak huni</t>
  </si>
  <si>
    <t>Jumlah rumah yang memenuhi standar kelayakan hunian sesuai peraturan pemerintah.</t>
  </si>
  <si>
    <t>Jumlah Rumah tidak Layak Huni</t>
  </si>
  <si>
    <t>Jumlah rumah yang tidak memenuhi standar kelayakan hunian.</t>
  </si>
  <si>
    <t>Cakupan Ketersediaan Rumah Layak Huni</t>
  </si>
  <si>
    <t>Persentase rumah layak huni dibanding jumlah rumah seluruh wilayah.</t>
  </si>
  <si>
    <t>Tingkat Kekumuhan dan Keterisolasian Serta Lahan Kritis</t>
  </si>
  <si>
    <t>Tingkat kekumuhan Permukiman</t>
  </si>
  <si>
    <t>Indeks atau persentase permukiman yang tergolong kumuh berdasarkan kriteria BPS/Kemendagri.</t>
  </si>
  <si>
    <t>Lokasi Pemukiman Kumuh</t>
  </si>
  <si>
    <t>Daftar lokasi permukiman yang tergolong kumuh di wilayah kota.</t>
  </si>
  <si>
    <t>Lokasi</t>
  </si>
  <si>
    <t>Persentase luasan permukiman Kumuh di Kawasan Perkotaan</t>
  </si>
  <si>
    <t>Persentase luas permukiman kumuh dibanding total luas kawasan perkotaan.</t>
  </si>
  <si>
    <t>4165</t>
  </si>
  <si>
    <t>Persentase permukiman kumuh yang telah dilakukan penanganan atau perbaikan.</t>
  </si>
  <si>
    <t>50,19%</t>
  </si>
  <si>
    <t>Luas wilayah permukiman kumuh yang telah ditangani.</t>
  </si>
  <si>
    <t>114,72</t>
  </si>
  <si>
    <t>Total luas kawasan kumuh yang telah mendapat intervensi pembangunan atau penanganan.</t>
  </si>
  <si>
    <t>57,58</t>
  </si>
  <si>
    <t>Total luas wilayah yang tergolong permukiman kumuh di wilayah kota.</t>
  </si>
  <si>
    <t>Rumah Tinggal Berakses Sanitasi</t>
  </si>
  <si>
    <t>Jumlah rumah tinggal berakses sanitasi</t>
  </si>
  <si>
    <t>Jumlah rumah yang memiliki akses fasilitas sanitasi layak (toilet, septik tank, atau sambungan ke SPAL).</t>
  </si>
  <si>
    <t>Sambungan Rumah</t>
  </si>
  <si>
    <t>Cakupan Layanan Sanitasi Berdasarkan Sistem Layanan</t>
  </si>
  <si>
    <t>Persentase rumah yang terlayani dengan fasilitas sanitasi sesuai standar sistem layanan.</t>
  </si>
  <si>
    <t>Presentase Buang Air Besar Sembarangan (BABS)</t>
  </si>
  <si>
    <t>Persentase rumah tangga yang melakukan praktik BABS dibanding total rumah tangga.</t>
  </si>
  <si>
    <t>KK Buang Air Besar Sembarangan (BABS)</t>
  </si>
  <si>
    <t>Jumlah Kepala Keluarga yang masih melakukan praktik BABS.</t>
  </si>
  <si>
    <t>Cakupan Layanan Sanitasi Berdasarkan Akses Layanan di Kota Yogyakarta</t>
  </si>
  <si>
    <t>Persentase rumah tangga yang memiliki akses ke fasilitas sanitasi sesuai kategori layanan.</t>
  </si>
  <si>
    <t>Presentase Akses Aman</t>
  </si>
  <si>
    <t>Persentase rumah tangga yang memiliki akses sanitasi aman (toilet tersambung ke sistem pengolahan limbah).</t>
  </si>
  <si>
    <t>KK Akses Aman</t>
  </si>
  <si>
    <t>Jumlah Kepala Keluarga yang memiliki akses sanitasi aman.</t>
  </si>
  <si>
    <t>Presentase Akses Layak Tidak Termasuk Aman</t>
  </si>
  <si>
    <t>Persentase rumah tangga yang memiliki akses sanitasi layak tetapi belum aman.</t>
  </si>
  <si>
    <t>KK Akses Layak Tidak Termasuk Aman</t>
  </si>
  <si>
    <t>Jumlah Kepala Keluarga dengan akses sanitasi layak tetapi belum aman.</t>
  </si>
  <si>
    <t>Presentase Akses Belum Layak</t>
  </si>
  <si>
    <t>Persentase rumah tangga yang memiliki akses sanitasi belum layak.</t>
  </si>
  <si>
    <t>KK Akses Belum Layak</t>
  </si>
  <si>
    <t>Jumlah Kepala Keluarga dengan akses sanitasi belum layak.</t>
  </si>
  <si>
    <t>Presentase Tidak Ada Akses</t>
  </si>
  <si>
    <t>Persentase rumah tangga yang tidak memiliki akses fasilitas sanitasi sama sekali.</t>
  </si>
  <si>
    <t>KK Tidak Ada Akses</t>
  </si>
  <si>
    <t>Jumlah Kepala Keluarga yang tidak memiliki akses fasilitas sanitasi sama sekali.</t>
  </si>
  <si>
    <t>Total luasan daerah dengan potensi genangan tinggi</t>
  </si>
  <si>
    <t>Total luas wilayah yang berpotensi mengalami genangan air berdasarkan data hidrologi dan topografi.</t>
  </si>
  <si>
    <t>Persentase rumah tangga yang memiliki akses air minum layak melalui sistem penyediaan air minum (SPAM), baik jaringan perpipaan maupun non-perpipaan, dibanding total rumah tangga.</t>
  </si>
  <si>
    <t>Jumlah seluruh rumah tangga yang tercatat di wilayah tertentu.</t>
  </si>
  <si>
    <t>Jumlah rumah tangga yang telah terlayani akses air minum melalui SPAM jaringan perpipaan maupun non-perpipaan.</t>
  </si>
  <si>
    <t>Persentase rumah tangga yang terlayani oleh Sistem Pengelolaan Air Limbah Domestik Setempat (SPALD-S) dengan akses sanitasi layak.</t>
  </si>
  <si>
    <t>55,24%</t>
  </si>
  <si>
    <t>Jumlah Kepala Keluarga yang memiliki jamban rumah tangga dengan tangki septik sesuai standar layak.</t>
  </si>
  <si>
    <t>Jumlah KK yang menggunakan jamban bersama yang memenuhi standar layak.</t>
  </si>
  <si>
    <t>Jumlah KK yang menggunakan Mandi, Cuci, Kakus (MCK) komunal sesuai standar fasilitas sanitasi.</t>
  </si>
  <si>
    <t>Jumlah tangki septik komunal yang digunakan bersama 5-10 KK.</t>
  </si>
  <si>
    <t>Persentase rumah tangga yang terlayani SPALD-S dengan akses sanitasi aman sesuai standar BPS/Kemendagri.</t>
  </si>
  <si>
    <t>23,80%</t>
  </si>
  <si>
    <t>Jumlah rumah tangga yang limbah tinjanya diolah melalui Instalasi Pengolahan Lumpur Tinja (IPLT).</t>
  </si>
  <si>
    <t>Jumlah rumah yang berada di wilayah yang dikembangkan SPALD-S.</t>
  </si>
  <si>
    <t>Jumlah KK yang memiliki jamban rumah tangga dengan tangki septik aman sesuai standar.</t>
  </si>
  <si>
    <t>Total jumlah Kepala Keluarga yang tercatat di wilayah tertentu.</t>
  </si>
  <si>
    <t>Persentase luas kawasan permukiman yang memiliki sarana dan prasarana dasar (air, jalan, drainase, listrik) dalam kondisi baik.</t>
  </si>
  <si>
    <t>96,17%</t>
  </si>
  <si>
    <t>Luas wilayah permukiman yang memiliki sarana dan prasarana dasar dalam kondisi baik.</t>
  </si>
  <si>
    <t>1434,86</t>
  </si>
  <si>
    <t>Total luas seluruh permukiman yang tercatat di wilayah tertentu.</t>
  </si>
  <si>
    <t>Persentase rumah tangga yang dilayani oleh Sistem Pengelolaan Air Limbah Domestik Terpusat (SPALD-T) dengan akses aman.</t>
  </si>
  <si>
    <t>19,87%</t>
  </si>
  <si>
    <t>Jumlah KK yang memiliki sambungan rumah ke SPALD-T atau sistem pengolahan air limbah terpusat yang berfungsi.</t>
  </si>
  <si>
    <t>Jumlah KK yang menggunakan Instalasi Pengolahan Air Limbah (IPAL) komunal.</t>
  </si>
  <si>
    <t>Pemakaman Umum</t>
  </si>
  <si>
    <t>Jumlah daya tampung tempat pemakaman umum</t>
  </si>
  <si>
    <t>Kapasitas atau jumlah maksimum penduduk yang dapat ditampung di Tempat Pemakaman Umum (TPU).</t>
  </si>
  <si>
    <t>Rasio Tempat Pemakaman Umum Per Satuan Penduduk</t>
  </si>
  <si>
    <t>Perbandingan jumlah TPU terhadap jumlah penduduk untuk menentukan kecukupan lahan pemakaman.</t>
  </si>
  <si>
    <t>Bangunan</t>
  </si>
  <si>
    <t>Persentase Pemenuhan Bangunan Gedung sesuai Standar Kebutuhan di Kota Yogyakarta</t>
  </si>
  <si>
    <t>Persentase bangunan gedung pemerintah yang memenuhi standar kebutuhan dan kualitas yang ditetapkan.</t>
  </si>
  <si>
    <t>Jumlah Bangunan Gedung Pemerintah yang sudah dibangun (direhab)</t>
  </si>
  <si>
    <t>Jumlah gedung pemerintah yang telah dibangun atau direhabilitasi sesuai rencana.</t>
  </si>
  <si>
    <t>Jumlah total gedung milik pemerintah kota.</t>
  </si>
  <si>
    <t>Rekomendasi Perizinan Bangunan Gedung yang dikeluarkan oleh DPUPKP</t>
  </si>
  <si>
    <t>Jumlah rekomendasi izin bangunan gedung yang diterbitkan oleh Dinas Pekerjaan Umum, Perumahan dan Kawasan Permukiman.</t>
  </si>
  <si>
    <t>Jumlah tenaga konstruksi yang terampil</t>
  </si>
  <si>
    <t>Jumlah tenaga kerja konstruksi yang memiliki keterampilan atau sertifikasi sesuai standar.</t>
  </si>
  <si>
    <t>Jumlah Seluruh Kantor Pemerintahan Kelurahan</t>
  </si>
  <si>
    <t>Total kantor pemerintahan kelurahan yang tercatat.</t>
  </si>
  <si>
    <t>Kantor</t>
  </si>
  <si>
    <t>Jumlah Kantor Pemerintahan Kelurahan yang Sangat Baik</t>
  </si>
  <si>
    <t>Jumlah kantor kelurahan yang memiliki kondisi fisik dan layanan sangat baik.</t>
  </si>
  <si>
    <t>Jumlah Kantor Pemerintahan Kelurahan yang Baik</t>
  </si>
  <si>
    <t>Jumlah kantor kelurahan yang memiliki kondisi fisik dan layanan baik.</t>
  </si>
  <si>
    <t>Jumlah Kantor Pemerintahan Kelurahan yang Kurang Baik</t>
  </si>
  <si>
    <t>Jumlah kantor kelurahan yang memiliki kondisi fisik dan layanan kurang baik.</t>
  </si>
  <si>
    <t>Data Kinerja Dinas Pekerjaan Umum, Perumahan dan Kawasan Permukiman</t>
  </si>
  <si>
    <t>Hasil evaluasi kinerja Dinas PUPKP berdasarkan Sistem Akuntabilitas Kinerja Instansi Pemerintah (SAKIP).</t>
  </si>
  <si>
    <t>84,54</t>
  </si>
  <si>
    <t>Persentase capaian reformasi birokrasi yang dinilai melalui RB.</t>
  </si>
  <si>
    <t>87,475</t>
  </si>
  <si>
    <t>Indeks kinerja penyelenggaraan prasarana umum di wilayah kota (jalan, drainase, irigasi).</t>
  </si>
  <si>
    <t>92,38</t>
  </si>
  <si>
    <t>Tingkat pencapaian pelaksanaan pembangunan, perbaikan, dan pemeliharaan jalan di wilayah kota.</t>
  </si>
  <si>
    <t>94,00%</t>
  </si>
  <si>
    <t>Tingkat pencapaian pengelolaan sumber daya air dan sistem drainase di wilayah kota.</t>
  </si>
  <si>
    <t>90,53%</t>
  </si>
  <si>
    <t>Tingkat pencapaian pengelolaan, pembangunan, dan perbaikan bangunan gedung di kota.</t>
  </si>
  <si>
    <t>95,96%</t>
  </si>
  <si>
    <t>Tingkat pencapaian pengembangan tenaga kerja dan jasa konstruksi di wilayah kota.</t>
  </si>
  <si>
    <t>99,58%</t>
  </si>
  <si>
    <t>Tingkat pencapaian penyediaan penerangan jalan umum dengan energi ramah lingkungan.</t>
  </si>
  <si>
    <t>81,53%</t>
  </si>
  <si>
    <t>Indeks kinerja penyelenggaraan perumahan dan permukiman (prasarana, pengelolaan air limbah, air minum).</t>
  </si>
  <si>
    <t>Tingkat pencapaian pembangunan, pemeliharaan, dan perbaikan kawasan permukiman.</t>
  </si>
  <si>
    <t>Tingkat pencapaian penataan bangunan dan lingkungan permukiman.</t>
  </si>
  <si>
    <t>Tingkat pencapaian pembangunan dan pengembangan perumahan.</t>
  </si>
  <si>
    <t>96,14%</t>
  </si>
  <si>
    <t>Tingkat pencapaian pengelolaan dan pengembangan sistem air limbah permukiman (SPALD-S/T).</t>
  </si>
  <si>
    <t>Tingkat pencapaian pengelolaan dan penyediaan air minum untuk rumah tangga.</t>
  </si>
  <si>
    <t>32,97%</t>
  </si>
  <si>
    <t>Persentase pemenuhan drainase kondisi baik</t>
  </si>
  <si>
    <t>Persentase drainase yang memenuhi standar ramah lingkungan dibanding total drainase yang ada.</t>
  </si>
  <si>
    <t>88,44%</t>
  </si>
  <si>
    <t>Persentase gedung pemerintah yang berada dalam kondisi baik.</t>
  </si>
  <si>
    <t>91,92%</t>
  </si>
  <si>
    <t>Jumlah gedung pemerintah yang berada dalam kondisi baik.</t>
  </si>
  <si>
    <t>Persentase kegiatan konsultasi permohonan Perizinan Bangunan Gedung (PBG) dan Sertifikat Laik Fungsi (SLF) yang telah dilaksanakan.</t>
  </si>
  <si>
    <t>Jumlah Berita Acara terkait konsultasi permohonan PBG dan SLF yang diterbitkan.</t>
  </si>
  <si>
    <t>Jumlah kegiatan konsultasi terkait PBG dan SLF yang telah dilaksanakan.</t>
  </si>
  <si>
    <t>Persentase tenaga kerja dan badan usaha yang mengikuti pelatihan dan pembinaan jasa konstruksi serta memperoleh sertifikasi dibanding total target.</t>
  </si>
  <si>
    <t>Jumlah tenaga kerja konstruksi yang telah mengikuti pelatihan dan memperoleh sertifikasi resmi.</t>
  </si>
  <si>
    <t>Jumlah badan usaha jasa konstruksi yang telah menerima pembinaan dan memperoleh sertifikasi resmi.</t>
  </si>
  <si>
    <t>Jumlah seluruh target peserta yang direncanakan mengikuti pelatihan jasa konstruksi dalam periode tertentu.</t>
  </si>
  <si>
    <t>Jumlah seluruh badan usaha yang menjadi target pembinaan jasa konstruksi dalam periode tertentu.</t>
  </si>
  <si>
    <t>Persentase rumah korban bencana yang telah ditangani atau direlokasi sesuai program dibanding total rumah terdampak.</t>
  </si>
  <si>
    <t>Jumlah rumah korban bencana yang telah ditangani dan/atau direlokasi sesuai program pemerintah.</t>
  </si>
  <si>
    <t>Total rumah korban bencana yang menjadi sasaran program penanganan dan relokasi.</t>
  </si>
  <si>
    <t>Persentase realisasi penerimaan retribusi sewa rumah susun dibanding target yang ditetapkan.</t>
  </si>
  <si>
    <t>92,27%</t>
  </si>
  <si>
    <t>Jumlah retribusi sewa rumah susun yang diterima dalam periode tertentu.</t>
  </si>
  <si>
    <t>1.103.718.650</t>
  </si>
  <si>
    <t>Jumlah target penerimaan retribusi sewa rumah susun yang direncanakan untuk periode berjalan.</t>
  </si>
  <si>
    <t>1.196.160.000</t>
  </si>
  <si>
    <t>Persentase titik PJU yang menggunakan teknologi ramah lingkungan dibanding total titik PJU.</t>
  </si>
  <si>
    <t>Jumlah titik PJU (Penerangan Jalan Umum) yang menggunakan lampu hemat energi atau ramah lingkungan.</t>
  </si>
  <si>
    <t>Jumlah seluruh titik penerangan jalan umum di wilayah tertentu.</t>
  </si>
  <si>
    <t>Jumlah Pelanggaran Perda dan Perkada</t>
  </si>
  <si>
    <t>Jumlah pelanggaran Peraturan Daerah yang tercatat dalam periode tertentu.</t>
  </si>
  <si>
    <t>Jumlah Penyelesaian Penegakan Perda</t>
  </si>
  <si>
    <t>Jumlah pelanggaran Perda yang telah diselesaikan melalui tindakan penegakan hukum atau administratif.</t>
  </si>
  <si>
    <t>Unit/Kali</t>
  </si>
  <si>
    <t>Persentase Penyelesaian Pelanggaran Perda dan Perkada</t>
  </si>
  <si>
    <t>Persentase pelanggaran Perda/Peraturan Kepala Daerah yang berhasil diselesaikan dibanding total pelanggaran.</t>
  </si>
  <si>
    <t>Jumlah Total Pelanggaran Perda dan Perkada</t>
  </si>
  <si>
    <t>Jumlah seluruh pelanggaran Perda dan Perkada yang tercatat.</t>
  </si>
  <si>
    <t>Pelanggaran</t>
  </si>
  <si>
    <t>Jumlah Penyelesaian Pelanggaran Perda dan Perkada</t>
  </si>
  <si>
    <t>Jumlah pelanggaran Perda dan Perkada yang telah ditindaklanjuti dan diselesaikan.</t>
  </si>
  <si>
    <t>Aparat dan Sarana Keamanan</t>
  </si>
  <si>
    <t>Jumlah Aparat Satuan Pamong Praja</t>
  </si>
  <si>
    <t>Jumlah personel Satpol PP yang bertugas di wilayah kota.</t>
  </si>
  <si>
    <t>Jumlah Patroli Petugas Satpol PP Pemantauan dan Penyelesaian Pelanggaran K3 Dalam 24 Jam</t>
  </si>
  <si>
    <t>Jumlah patroli Satpol PP terkait ketertiban, ketentraman, dan keamanan (K3) yang dilaksanakan dalam waktu 24 jam.</t>
  </si>
  <si>
    <t>Jumlah Linmas</t>
  </si>
  <si>
    <t>Jumlah personel Perlindungan Masyarakat (Linmas) di wilayah tertentu.</t>
  </si>
  <si>
    <t>Orang/Kali</t>
  </si>
  <si>
    <t>Data Jumlah Petugas Linmas Kota Yogyakarta Tegalrejo</t>
  </si>
  <si>
    <t>Jumlah petugas Linmas yang tercatat di masing-masing kecamatan</t>
  </si>
  <si>
    <t>Data Jumlah Petugas Linmas Kota Yogyakarta Jetis</t>
  </si>
  <si>
    <t>Data Jumlah Petugas Linmas Kota Yogyakarta Gondokusuman</t>
  </si>
  <si>
    <t>Data Jumlah Petugas Linmas Kota Yogyakarta Danurejan</t>
  </si>
  <si>
    <t>Data Jumlah Petugas Linmas Kota Yogyakarta Gedongtengen</t>
  </si>
  <si>
    <t>Data Jumlah Petugas Linmas Kota Yogyakarta Ngampilan</t>
  </si>
  <si>
    <t>Data Jumlah Petugas Linmas Kota Yogyakarta Wirobrajan</t>
  </si>
  <si>
    <t>Data Jumlah Petugas Linmas Kota Yogyakarta Mantrijeron</t>
  </si>
  <si>
    <t>Data Jumlah Petugas Linmas Kota Yogyakarta Kraton</t>
  </si>
  <si>
    <t>Data Jumlah Petugas Linmas Kota Yogyakarta Gondomanan</t>
  </si>
  <si>
    <t>Data Jumlah Petugas Linmas Kota Yogyakarta Pakualaman</t>
  </si>
  <si>
    <t>Data Jumlah Petugas Linmas Kota Yogyakarta Mergangsan</t>
  </si>
  <si>
    <t>Data Jumlah Petugas Linmas Kota Yogyakarta Umbulharjo</t>
  </si>
  <si>
    <t>Data Jumlah Petugas Linmas Kota Yogyakarta Kotagede</t>
  </si>
  <si>
    <t>Cakupan Petugas Perlindungan Masyarakat (Linmas)</t>
  </si>
  <si>
    <t>Persentase kecamatan atau wilayah yang memiliki Linmas aktif sesuai standar pemerintah.</t>
  </si>
  <si>
    <t>Persentase penyelesaian kasus pelanggaran ketertiban, ketentraman, dan keamanan dibanding total kasus yang tercatat.</t>
  </si>
  <si>
    <t>Jumlah Pelanggaran K3 (ketertiban, ketentraman, keindahan)</t>
  </si>
  <si>
    <t>Jumlah seluruh pelanggaran ketertiban, ketentraman, dan keindahan (K3) yang tercatat.</t>
  </si>
  <si>
    <t>Jumlah Penyelesaian Pelanggaran K3 (ketertiban, ketentraman, keindahan)</t>
  </si>
  <si>
    <t>Jumlah pelanggaran K3 yang telah diselesaikan melalui tindakan penegakan.</t>
  </si>
  <si>
    <t>Kasus/Kali</t>
  </si>
  <si>
    <t>Persentase penyelesaian gangguan ketertiban, ketentraman, dan perlindungan masyarakat dibanding total gangguan tercatat.</t>
  </si>
  <si>
    <t>Persentase Kampung yang Melaksanakan Perlindungan Masyarakat</t>
  </si>
  <si>
    <t>Persentase kampung/kelurahan yang memiliki program perlindungan masyarakat aktif dibanding total kampung/kelurahan.</t>
  </si>
  <si>
    <t>91,81%</t>
  </si>
  <si>
    <t>Persentase gangguan ketertiban umum dan ketentraman masyarakat yang berhasil dikendalikan oleh aparat terkait.</t>
  </si>
  <si>
    <t>Jumlah kampung yang memiliki anggota Linmas sesuai ketentuan kuota minimal 10 personel per kampung.</t>
  </si>
  <si>
    <t>Jumlah sekolah dan kampung yang menjadi target pembentukan Panca Tertib (ketertiban, ketentraman, kebersihan, keamanan, lingkungan).</t>
  </si>
  <si>
    <t>Jumlah kampung dan sekolah yang telah berhasil dibentuk sesuai program Panca Tertib.</t>
  </si>
  <si>
    <t>Jumlah kampung yang telah dibentuk sesuai standar Panca Tertib.</t>
  </si>
  <si>
    <t>Jumlah sekolah yang telah dibentuk sesuai standar Panca Tertib.</t>
  </si>
  <si>
    <t>Jumlah kampung dan sekolah yang menjadi target penumbuhan Panca Tertib pada periode tertentu.</t>
  </si>
  <si>
    <t>Jumlah kampung dan sekolah yang berhasil ditumbuhkan sesuai target Panca Tertib.</t>
  </si>
  <si>
    <t>19,78%</t>
  </si>
  <si>
    <t>Jumlah kampung yang berhasil ditumbuhkan sesuai target Panca Tertib.</t>
  </si>
  <si>
    <t>Jumlah sekolah yang berhasil ditumbuhkan sesuai target Panca Tertib.</t>
  </si>
  <si>
    <t>Jumlah potensi gangguan ketertiban dan ketentraman yang berhasil dikendalikan oleh aparat.</t>
  </si>
  <si>
    <t>Total potensi gangguan ketertiban dan ketentraman masyarakat yang tercatat di wilayah Kota Yogyakarta.</t>
  </si>
  <si>
    <t>Data Kinerja Satuan Polisi Pamong Praja</t>
  </si>
  <si>
    <t>Persentase peningkatan kapasitas dan kompetensi SDM Pol PP melalui pelatihan, bimbingan, dan pengembangan kompetensi dibanding target.</t>
  </si>
  <si>
    <t>205</t>
  </si>
  <si>
    <t>Jumlah kegiatan bimbingan intelektual atau konseling yang dilaksanakan untuk peningkatan SDM Pol PP dalam periode tertentu.</t>
  </si>
  <si>
    <t>Jumlah hasil kajian peraturan perundang-undangan yang telah memenuhi kepastian hukum sesuai standar pemerintah.</t>
  </si>
  <si>
    <t>Jumlah anggota Pol PP yang berhasil memahami peraturan dibanding target yang telah ditetapkan.</t>
  </si>
  <si>
    <t>96,34</t>
  </si>
  <si>
    <t>Jumlah anggota Pol PP yang lulus uji Samapta dibanding target yang ditetapkan.</t>
  </si>
  <si>
    <t>94,12</t>
  </si>
  <si>
    <t>88,39</t>
  </si>
  <si>
    <t>Hasil evaluasi Sistem Akuntabilitas Kinerja Instansi Pemerintah (SAKIP) untuk satuan Pol PP yang dilakukan Inspektorat.</t>
  </si>
  <si>
    <t>Kerusakan Kawasan Akibat Bencana</t>
  </si>
  <si>
    <t>Kerusakan Kawasan Akibat Longsor</t>
  </si>
  <si>
    <t>Luas atau jumlah kawasan yang mengalami kerusakan akibat longsor dalam periode tertentu.</t>
  </si>
  <si>
    <t>Kerusakan Kawasan Akibat Banjir</t>
  </si>
  <si>
    <t>Luas atau jumlah kawasan yang mengalami kerusakan akibat banjir.</t>
  </si>
  <si>
    <t>Kerusakan Kawasan Akibat Angin Ribut</t>
  </si>
  <si>
    <t>Luas atau jumlah kawasan yang mengalami kerusakan akibat angin kencang/ribut.</t>
  </si>
  <si>
    <t>Kerusakan Kawasan Akibat Gempa Bumi</t>
  </si>
  <si>
    <t>Luas atau jumlah kawasan yang mengalami kerusakan akibat gempa bumi.</t>
  </si>
  <si>
    <t>Kerusakan Kawasan Akibat Gunung Meletus</t>
  </si>
  <si>
    <t>Luas atau jumlah kawasan yang mengalami kerusakan akibat letusan gunung berapi.</t>
  </si>
  <si>
    <t>Kerusakan Kawasan Akibat Tsunami</t>
  </si>
  <si>
    <t>Luas atau jumlah kawasan yang mengalami kerusakan akibat tsunami.</t>
  </si>
  <si>
    <t>Kerusakan Kawasan Akibat Badai</t>
  </si>
  <si>
    <t>Luas atau jumlah kawasan yang mengalami kerusakan akibat badai.</t>
  </si>
  <si>
    <t>Kerusakan Kawasan Akibat Kekeringan</t>
  </si>
  <si>
    <t>Luas atau jumlah kawasan yang mengalami kerusakan akibat kekeringan.</t>
  </si>
  <si>
    <t>Kerusakan Bencana Alam Kota Yogyakarta Talud/Brojong/Tebing (SAH/bantaran sungai retak, tergerus, longsor, ambrol, berlubang)</t>
  </si>
  <si>
    <t>Kerusakan fasilitas talud, brojong, atau tebing di bantaran sungai akibat bencana alam seperti longsor atau erosi.</t>
  </si>
  <si>
    <t>Kerusakan Bencana Alam Kota Yogyakarta Jalan/Tanah Ambles</t>
  </si>
  <si>
    <t>Kerusakan jalan atau tanah ambles akibat bencana alam.</t>
  </si>
  <si>
    <t>Kerusakan Bencana Alam Kota Yogyakarta Aspal (Berlubang/Mengelupas)</t>
  </si>
  <si>
    <t>Kerusakan permukaan aspal jalan akibat bencana alam seperti banjir atau tanah bergerak.</t>
  </si>
  <si>
    <t>Kerusakan Bencana Alam Kota Yogyakarta Sumur Ambrol</t>
  </si>
  <si>
    <t>Kerusakan sumur akibat longsor atau bencana lainnya.</t>
  </si>
  <si>
    <t>Kerusakan Bencana Alam Kota Yogyakarta Pohon Tumbang/ Dahan Patah (Cuaca Ekstrim/ Usia/Terbakar)</t>
  </si>
  <si>
    <t>Jumlah atau luas area yang terdampak oleh pohon tumbang atau dahan patah karena cuaca ekstrim, usia pohon, atau kebakaran.</t>
  </si>
  <si>
    <t>Kerusakan Bencana Alam Kota Yogyakarta Atap Bangunan (Rusak/Roboh/ Terbang)</t>
  </si>
  <si>
    <t>Kerusakan atap bangunan akibat angin kencang, badai, atau gempa bumi.</t>
  </si>
  <si>
    <t>Kerusakan Bencana Alam Kota Yogyakarta Rumah/Bangunan (Roboh/runtuh/ambles)</t>
  </si>
  <si>
    <t>Kerusakan rumah atau bangunan akibat bencana alam yang menyebabkan roboh atau amblas.</t>
  </si>
  <si>
    <t>Kerusakan Bencana Alam Kota Yogyakarta Arus pendek/Tiang PJU patah</t>
  </si>
  <si>
    <t>Kerusakan fasilitas listrik publik akibat bencana, seperti tiang PJU patah atau arus pendek.</t>
  </si>
  <si>
    <t>Kawasan Rawan Bencana Alam</t>
  </si>
  <si>
    <t>Jumlah Kawasan Rawan Longsor</t>
  </si>
  <si>
    <t>Jumlah atau luas kawasan yang berpotensi mengalami longsor.</t>
  </si>
  <si>
    <t>Jumlah Kawasan Rawan banjir</t>
  </si>
  <si>
    <t>Jumlah atau luas kawasan yang berpotensi mengalami banjir.</t>
  </si>
  <si>
    <t>Jumlah Kawasan Rawan Angin Ribut</t>
  </si>
  <si>
    <t>Jumlah atau luas kawasan yang berpotensi terdampak angin kencang/ribut.</t>
  </si>
  <si>
    <t>Jumlah Kawasan Rawan Gempa Bumi</t>
  </si>
  <si>
    <t>Jumlah atau luas kawasan yang berada di zona risiko gempa bumi.</t>
  </si>
  <si>
    <t>Jumlah Kawasan Rawan Gunung Meletus</t>
  </si>
  <si>
    <t>Jumlah atau luas kawasan yang berpotensi terdampak letusan gunung berapi.</t>
  </si>
  <si>
    <t>Jumlah Kawasan Rawan Tsunami</t>
  </si>
  <si>
    <t>Jumlah atau luas kawasan yang berada di zona risiko tsunami.</t>
  </si>
  <si>
    <t>Jumlah Kawasan Rawan Kekeringan</t>
  </si>
  <si>
    <t>Jumlah atau luas kawasan yang berpotensi terdampak kekeringan.</t>
  </si>
  <si>
    <t>Frekuensi Terjadinya Bencana</t>
  </si>
  <si>
    <t>Frekuensi Terjadinya Longsor</t>
  </si>
  <si>
    <t>Jumlah kejadian longsor yang tercatat dalam periode tertentu.</t>
  </si>
  <si>
    <t>Kali/Tahun</t>
  </si>
  <si>
    <t>Frekuensi Terjadinya Banjir</t>
  </si>
  <si>
    <t>Jumlah kejadian banjir yang tercatat dalam periode tertentu.</t>
  </si>
  <si>
    <t>Frekuensi Terjadinya Angin Ribut</t>
  </si>
  <si>
    <t>Jumlah kejadian angin ribut yang tercatat.</t>
  </si>
  <si>
    <t>Frekuensi Terjadinya Gempa Bumi</t>
  </si>
  <si>
    <t>Jumlah kejadian gempa bumi yang tercatat.</t>
  </si>
  <si>
    <t>Frekuensi Terjadinya Gunung Meletus</t>
  </si>
  <si>
    <t>Jumlah kejadian letusan gunung berapi yang tercatat.</t>
  </si>
  <si>
    <t>Frekuensi Terjadinya Tsunami</t>
  </si>
  <si>
    <t>Jumlah kejadian tsunami yang tercatat.</t>
  </si>
  <si>
    <t>Frekuensi Terjadinya Badai</t>
  </si>
  <si>
    <t>Jumlah kejadian badai yang tercatat.</t>
  </si>
  <si>
    <t>Frekuensi Terjadinya Kekeringan</t>
  </si>
  <si>
    <t>Jumlah kejadian kekeringan yang tercatat.</t>
  </si>
  <si>
    <t>Korban Bencana Alam</t>
  </si>
  <si>
    <t>Jumlah Pengungsi Akibat Bencana</t>
  </si>
  <si>
    <t>Jumlah penduduk yang mengungsi akibat bencana alam dalam periode tertentu.</t>
  </si>
  <si>
    <t>Jumlah Pengungsi Akibat Bencana Banjir</t>
  </si>
  <si>
    <t>Jumlah penduduk yang mengungsi akibat banjir.</t>
  </si>
  <si>
    <t>Jumlah Pengungsi Akibat Bencana Gunung Meletus</t>
  </si>
  <si>
    <t>Jumlah penduduk yang mengungsi akibat letusan gunung berapi.</t>
  </si>
  <si>
    <t>Jumlah Pengungsi Akibat Bencana Longsor</t>
  </si>
  <si>
    <t>Jumlah penduduk yang mengungsi akibat longsor.</t>
  </si>
  <si>
    <t>Jumlah Pengungsi Akibat Bencana Gempa</t>
  </si>
  <si>
    <t>Jumlah penduduk yang mengungsi akibat gempa bumi.</t>
  </si>
  <si>
    <t>Jumlah Pengungsi Akibat Bencana Tsunami</t>
  </si>
  <si>
    <t>Jumlah penduduk yang mengungsi akibat tsunami.</t>
  </si>
  <si>
    <t>Jumlah Pengungsi Akibat Bencana Lainnya</t>
  </si>
  <si>
    <t>Jumlah penduduk yang mengungsi akibat bencana lain (badai, kekeringan, dll).</t>
  </si>
  <si>
    <t>Jumlah Korban bencana Alam</t>
  </si>
  <si>
    <t>Total korban yang terdampak bencana alam (meninggal, luka-luka, hilang).</t>
  </si>
  <si>
    <t>Jumlah Korban bencana Alam Meninggal</t>
  </si>
  <si>
    <t>Jumlah korban jiwa akibat bencana alam.</t>
  </si>
  <si>
    <t>Jumlah Korban bencana Alam Hilang</t>
  </si>
  <si>
    <t>Jumlah korban yang hilang akibat bencana alam.</t>
  </si>
  <si>
    <t>Jumlah Korban bencana Alam Luka-Luka</t>
  </si>
  <si>
    <t>Jumlah korban yang terluka akibat bencana alam.</t>
  </si>
  <si>
    <t>Korban Jiwa Akibat Bencana Alam</t>
  </si>
  <si>
    <t>Total korban jiwa yang meninggal akibat bencana alam.</t>
  </si>
  <si>
    <t>Korban Jiwa Akibat Bencana Alam Tanah Longsor</t>
  </si>
  <si>
    <t>Jumlah korban jiwa akibat tanah longsor.</t>
  </si>
  <si>
    <t>Korban Jiwa Akibat Bencana Alam Banjir</t>
  </si>
  <si>
    <t>Jumlah korban jiwa akibat banjir.</t>
  </si>
  <si>
    <t>Korban Jiwa Akibat Bencana Alam Banjir Bandang</t>
  </si>
  <si>
    <t>Jumlah korban jiwa akibat banjir bandang.</t>
  </si>
  <si>
    <t>Korban Jiwa Akibat Bencana Alam Gempa Bumi</t>
  </si>
  <si>
    <t>Jumlah korban jiwa akibat gempa bumi.</t>
  </si>
  <si>
    <t>Korban Jiwa Akibat Bencana Alam Angin Puting Beliung</t>
  </si>
  <si>
    <t>Jumlah korban jiwa akibat angin puting beliung.</t>
  </si>
  <si>
    <t>Korban Jiwa Akibat Bencana Alam Gunung Meletus</t>
  </si>
  <si>
    <t>Jumlah korban jiwa akibat letusan gunung berapi.</t>
  </si>
  <si>
    <t>Korban Jiwa Akibat Bencana Alam Lainnya</t>
  </si>
  <si>
    <t>Jumlah korban jiwa akibat kekeringan.</t>
  </si>
  <si>
    <t>Data Jumlah Korban Bencana Alam</t>
  </si>
  <si>
    <t>Jumlah korban bencana alam yang tercatat berdasarkan jenis kerusakan atau kejadian.</t>
  </si>
  <si>
    <t>Data Jumlah Korban Bencana Alam Kota Yogyakarta Talud/Brojong/Tebing (SAH/bantaran sungai retak, tergerus, longsor, ambrol, berlubang)</t>
  </si>
  <si>
    <t>Data korban yang terdampak kerusakan talud, brojong, atau tebing di bantaran sungai akibat bencana.</t>
  </si>
  <si>
    <t>Data Jumlah Korban Bencana Alam Kota Yogyakarta Jalan/Tanah Ambles</t>
  </si>
  <si>
    <t>Data korban yang terdampak jalan atau tanah ambles akibat bencana alam.</t>
  </si>
  <si>
    <t>Data Jumlah Korban Bencana Alam Kota Yogyakarta Aspal (Berlubang/Mengelupas)</t>
  </si>
  <si>
    <t>Data korban yang terdampak kerusakan aspal akibat bencana alam.</t>
  </si>
  <si>
    <t>Data Jumlah Korban Bencana Alam Kota Yogyakarta Sumur Ambrol</t>
  </si>
  <si>
    <t>Data korban yang terdampak sumur ambrol akibat bencana alam.</t>
  </si>
  <si>
    <t>Data Jumlah Korban Bencana Alam Kota Yogyakarta Pohon Tumbang/ Dahan Patah (Cuaca Ekstrim/ Usia/Terbakar)</t>
  </si>
  <si>
    <t>Data korban yang terdampak pohon tumbang/dahan patah akibat cuaca ekstrem atau faktor lain.</t>
  </si>
  <si>
    <t>Data Jumlah Korban Bencana Alam Kota Yogyakarta Atap Bangunan (Rusak/Roboh/ Terbang)</t>
  </si>
  <si>
    <t>Data korban yang terdampak atap bangunan rusak/roboh/terbang akibat bencana.</t>
  </si>
  <si>
    <t>Data Jumlah Korban Bencana Alam Kota Yogyakarta Rumah/Bangunan (Roboh/runtuh/ambles)</t>
  </si>
  <si>
    <t>Data korban yang terdampak rumah/bangunan roboh/runtuh/ambles akibat bencana.</t>
  </si>
  <si>
    <t>Data Jumlah Korban Bencana Alam Kota Yogyakarta Arus pendek/Tiang PJU patah</t>
  </si>
  <si>
    <t>Data korban yang terdampak kerusakan fasilitas listrik akibat arus pendek atau tiang PJU patah.</t>
  </si>
  <si>
    <t>Data Kinerja Badan Penanggulangan Bencana Daerah</t>
  </si>
  <si>
    <t>Jumlah Kampung Tangguh Bencana</t>
  </si>
  <si>
    <t>Jumlah kampung yang telah memiliki program mitigasi, kesiapsiagaan, dan respons bencana sesuai standar pemerintah.</t>
  </si>
  <si>
    <t>Jumlah Kelurahan Tangguh Bencana</t>
  </si>
  <si>
    <t>Jumlah kelurahan yang memiliki sistem kesiapsiagaan dan mitigasi bencana yang terorganisir.</t>
  </si>
  <si>
    <t>Jumlah Sarana dan Prasarana Alat Bencana yang tersedia untuk penanggulangan bencana.</t>
  </si>
  <si>
    <t>Persentase tingkat kesiapsiagaan daerah dalam menghadapi bencana, dihitung dari kesiapan sarana, prasarana, dan prosedur operasional.</t>
  </si>
  <si>
    <t>82,06%</t>
  </si>
  <si>
    <t>Persentase korban bencana yang berhasil dievakuasi menggunakan fasilitas tanggap darurat yang lengkap.</t>
  </si>
  <si>
    <t>Jumlah korban yang mendapatkan layanan evakuasi dengan sarana dan prasarana tanggap darurat lengkap.</t>
  </si>
  <si>
    <t>Persentase kerusakan akibat bencana yang telah ditangani melalui program rehabilitasi dan rekonstruksi.</t>
  </si>
  <si>
    <t>165</t>
  </si>
  <si>
    <t>Jumlah kerusakan yang telah ditangani dengan bantuan rehabilitasi dan rekonstruksi.</t>
  </si>
  <si>
    <t>Jumlah kerusakan yang memenuhi syarat untuk bantuan rehabilitasi dan rekonstruksi menurut hasil JITUPASNA.</t>
  </si>
  <si>
    <t>Jumlah dokumen yang mencakup data dan informasi bencana secara terpadu.</t>
  </si>
  <si>
    <t>Indeks kapasitas daerah dalam penanggulangan bencana</t>
  </si>
  <si>
    <t>Indeks yang mengukur kapasitas daerah dalam mitigasi, kesiapsiagaan, tanggap darurat, dan rehabilitasi bencana.</t>
  </si>
  <si>
    <t>91,03</t>
  </si>
  <si>
    <t>87,91</t>
  </si>
  <si>
    <t>Hasil evaluasi Sistem Akuntabilitas Kinerja Instansi Pemerintah untuk BPBD oleh Inspektorat.</t>
  </si>
  <si>
    <t>Bencana Kebakaran</t>
  </si>
  <si>
    <t>Kerusakan Kawasan Akibat Bencana Kebakaran</t>
  </si>
  <si>
    <t>Luas atau jumlah kawasan yang mengalami kerusakan akibat kebakaran.</t>
  </si>
  <si>
    <t>Jumlah Kawasan Rawan Kebakaran</t>
  </si>
  <si>
    <t>Jumlah atau luas kawasan yang berpotensi terjadi kebakaran.</t>
  </si>
  <si>
    <t>Luas potensi ancaman kebakaran</t>
  </si>
  <si>
    <t>Luas area yang memiliki potensi terjadinya kebakaran.</t>
  </si>
  <si>
    <t>Frekuensi Terjadinya Bencana Kebakaran</t>
  </si>
  <si>
    <t>Jumlah kejadian kebakaran dalam periode tertentu.</t>
  </si>
  <si>
    <t>Jumlah Kebakaran menurut Benda yang Terbakar</t>
  </si>
  <si>
    <t>Jumlah kejadian kebakaran berdasarkan jenis benda yang terbakar.</t>
  </si>
  <si>
    <t>kali</t>
  </si>
  <si>
    <t>Jumlah Kebakaran menurut Benda yang Terbakar berupa BP (Bangunan Perumahan)</t>
  </si>
  <si>
    <t>Jumlah kebakaran yang melibatkan bangunan perumahan.</t>
  </si>
  <si>
    <t>Jumlah Kebakaran menurut Benda yang Terbakar berupa BU (Bangunan Umum)</t>
  </si>
  <si>
    <t>Jumlah kebakaran yang melibatkan bangunan umum.</t>
  </si>
  <si>
    <t>Jumlah Kebakaran menurut Benda yang Terbakar berupa BI (Bangunan Industri)</t>
  </si>
  <si>
    <t>Jumlah kebakaran yang melibatkan bangunan industri.</t>
  </si>
  <si>
    <t>Jumlah Kebakaran menurut Benda yang Terbakar berupa Kd (Kendaraan)</t>
  </si>
  <si>
    <t>Jumlah kebakaran yang melibatkan kendaraan.</t>
  </si>
  <si>
    <t>Jumlah Kebakaran menurut Benda yang Terbakar berupa Ln (Lainnya)</t>
  </si>
  <si>
    <t>Jumlah kebakaran yang melibatkan benda lain selain bangunan dan kendaraan.</t>
  </si>
  <si>
    <t>Jumlah Kebakaran menurut Penyebab Kebakaran</t>
  </si>
  <si>
    <t>Jumlah kejadian kebakaran diklasifikasikan menurut penyebabnya.</t>
  </si>
  <si>
    <t>Jumlah Kebakaran menurut Penyebab Kebakaran Kp (Kompor)</t>
  </si>
  <si>
    <t>Jumlah kebakaran yang disebabkan oleh kompor.</t>
  </si>
  <si>
    <t>Jumlah Kebakaran menurut Penyebab Kebakaran Lm (Lampu)</t>
  </si>
  <si>
    <t>Jumlah kebakaran yang disebabkan oleh lampu.</t>
  </si>
  <si>
    <t>Jumlah Kebakaran menurut Penyebab Kebakaran Ls (Listrik)</t>
  </si>
  <si>
    <t>Jumlah kebakaran yang disebabkan oleh listrik.</t>
  </si>
  <si>
    <t>Jumlah Kebakaran menurut Penyebab Kebakaran Rk (Rokok)</t>
  </si>
  <si>
    <t>Jumlah kebakaran yang disebabkan oleh rokok.</t>
  </si>
  <si>
    <t>Jumlah Kebakaran menurut Penyebab Kebakaran Ln (Lainnya)</t>
  </si>
  <si>
    <t>Jumlah kebakaran yang disebabkan oleh faktor lain.</t>
  </si>
  <si>
    <t>Cakupan Pelayanan Bencana Kebakaran Kota</t>
  </si>
  <si>
    <t>Tingkat cakupan pelayanan tanggap darurat kebakaran di wilayah kota.</t>
  </si>
  <si>
    <t>Jumlah Kejadian</t>
  </si>
  <si>
    <t>Jumlah kejadian bencana kebakaran.</t>
  </si>
  <si>
    <t>Jumlah kejadian kebakaran dengan waktu tanggap (Response Time Rate ) ≤ 15 menit</t>
  </si>
  <si>
    <t>Jumlah kejadian kebakaran yang ditanggapi dalam waktu ≤ 15 menit.</t>
  </si>
  <si>
    <t>Tingkat Waktu Tanggap (Response Time Rate) Daerah Layanan Wilayah Manajemen Kebakaran (WMK)</t>
  </si>
  <si>
    <t>Persentase kejadian kebakaran yang mendapat respon dalam standar waktu layanan WMK.</t>
  </si>
  <si>
    <t>Luas Wilayah Manajemen Kebakaran (WMK)</t>
  </si>
  <si>
    <t>Luas area yang menjadi tanggung jawab manajemen kebakaran.</t>
  </si>
  <si>
    <t>Waktu Tanggap (Response Time Rate) Daerah Layanan Wilayah Manajemen Kebakaran (WMK)</t>
  </si>
  <si>
    <t>Rata-rata waktu tanggap pelayanan kebakaran di WMK.</t>
  </si>
  <si>
    <t>Menit</t>
  </si>
  <si>
    <t>Jumlah Korban Jiwa</t>
  </si>
  <si>
    <t>Jumlah korban jiwa akibat kebakaran atau bencana terkait.</t>
  </si>
  <si>
    <t>Jumlah Korban Jiwa Mati</t>
  </si>
  <si>
    <t>Jumlah korban meninggal akibat kebakaran/bencana.</t>
  </si>
  <si>
    <t>Jumlah Korban Jiwa Luka</t>
  </si>
  <si>
    <t>Jumlah korban luka akibat kebakaran/bencana.</t>
  </si>
  <si>
    <t>Bantuan Logistik untuk Korban Bencana Kebakaran</t>
  </si>
  <si>
    <t>Jumlah bantuan logistik yang disalurkan kepada korban kebakaran.</t>
  </si>
  <si>
    <t>Data Kinerja Dinas Pemadam Kebakaran dan Penyelamatan</t>
  </si>
  <si>
    <t>Indeks yang mengukur kapasitas wilayah dalam pencegahan, penanggulangan, dan keselamatan kebakaran.</t>
  </si>
  <si>
    <t>Persentase rekomendasi proteksi kebakaran yang diberikan tepat waktu.</t>
  </si>
  <si>
    <t>Kegiatan pembelajaran dan sosialisasi pencegahan dan penanggulangan kebakaran.</t>
  </si>
  <si>
    <t>Jumlah kejadian yang berhasil ditanggulangi sesuai standar respon ≤ 15 menit di kota.</t>
  </si>
  <si>
    <t>86,21%</t>
  </si>
  <si>
    <t>Persentase pencapaian target edukasi kebakaran terhadap rencana.</t>
  </si>
  <si>
    <t>Jumlah penyuluhan yang dilaksanakan di titik rawan kebakaran.</t>
  </si>
  <si>
    <t>18 Kali</t>
  </si>
  <si>
    <t>Total rencana dan realisasi penyuluhan di titik rawan kebakaran.</t>
  </si>
  <si>
    <t>Jumlah anak TK yang mendapatkan edukasi kebakaran.</t>
  </si>
  <si>
    <t>36 kali</t>
  </si>
  <si>
    <t>Total permohonan pendidikan kebakaran untuk anak TK.</t>
  </si>
  <si>
    <t>36 Kali</t>
  </si>
  <si>
    <t>Jumlah kegiatan edukasi bagi SD dan SMP yang dilaksanakan.</t>
  </si>
  <si>
    <t>14 Kali</t>
  </si>
  <si>
    <t>Total rencana edukasi bagi SD dan SMP.</t>
  </si>
  <si>
    <t>Persentase kejadian kebakaran dan penyelamatan yang ditanggulangi sesuai respon ≤ 15 menit di kota.</t>
  </si>
  <si>
    <t>Jumlah layanan pemadaman kebakaran yang selesai dalam 15 menit.</t>
  </si>
  <si>
    <t>Jumlah kejadian kebakaran yang terjadi dalam kota.</t>
  </si>
  <si>
    <t>Persentase kejadian kebakaran atau penyelamatan di luar kota yang ditangani.</t>
  </si>
  <si>
    <t>Jumlah kejadian di luar kota yang ditangani oleh petugas.</t>
  </si>
  <si>
    <t>Total permohonan layanan kebakaran dan penyelamatan di luar kota.</t>
  </si>
  <si>
    <t>Persentase operasi penyelamatan non-kebakaran yang berhasil melindungi manusia.</t>
  </si>
  <si>
    <t>Jumlah operasi penyelamatan di luar kebakaran dalam kota.</t>
  </si>
  <si>
    <t>Jumlah operasi penyelamatan di luar kebakaran di luar kota.</t>
  </si>
  <si>
    <t>Total kejadian penyelamatan di luar kebakaran baik dalam maupun luar kota.</t>
  </si>
  <si>
    <t>Hasil evaluasi SAKIP untuk Dinas Pemadam Kebakaran oleh Inspektorat.</t>
  </si>
  <si>
    <t>Data Tindak Kriminal</t>
  </si>
  <si>
    <t>Jumlah Tindak Kriminal Kasus Narkoba</t>
  </si>
  <si>
    <t>Polresta Kota Yogyakarta</t>
  </si>
  <si>
    <t>Jumlah kasus pidana terkait narkotika, psikotropika, dan zat adiktif lainnya yang tercatat di wilayah kota.</t>
  </si>
  <si>
    <t>Perkara</t>
  </si>
  <si>
    <t>Jumlah Tindak Kriminal Kasus Pembunuhan</t>
  </si>
  <si>
    <t>Jumlah kasus pidana yang mengakibatkan kematian seseorang dengan sengaja (homicide/murder).</t>
  </si>
  <si>
    <t>Jumlah Tindak Kriminal Kasus Seksual</t>
  </si>
  <si>
    <t>Jumlah kasus kejahatan seksual termasuk pelecehan, pemerkosaan, dan eksploitasi seksual anak.</t>
  </si>
  <si>
    <t>Data Tindak Pidana</t>
  </si>
  <si>
    <t>Jumlah Tindak Pidana Konvensional</t>
  </si>
  <si>
    <t>Jumlah kasus pidana yang termasuk kategori konvensional seperti pencurian, penganiayaan, perzinahan, dan pelanggaran kesusilaan.</t>
  </si>
  <si>
    <t>Jumlah Tindak Pidana Konvensional Pencurian Pemberatan</t>
  </si>
  <si>
    <t>Jumlah kasus pencurian dengan pemberatan (dengan ancaman kekerasan atau kerugian besar).</t>
  </si>
  <si>
    <t>Jumlah Tindak Pidana Konvensional Pencurian Kekerasan</t>
  </si>
  <si>
    <t>Jumlah kasus pencurian yang disertai kekerasan terhadap korban.</t>
  </si>
  <si>
    <t>Jumlah Tindak Pidana Konvensional Curanmor</t>
  </si>
  <si>
    <t>Jumlah kasus pencurian kendaraan bermotor.</t>
  </si>
  <si>
    <t>Jumlah Tindak Pidana Konvensional Pencurian Biasa</t>
  </si>
  <si>
    <t>Jumlah kasus pencurian tanpa kekerasan dan kerugian besar.</t>
  </si>
  <si>
    <t>Jumlah Tindak Pidana Konvensional Aniaya Ringan</t>
  </si>
  <si>
    <t>Jumlah kasus penganiayaan ringan tanpa menyebabkan luka serius atau kematian.</t>
  </si>
  <si>
    <t>Jumlah Tindak Pidana Konvensional Aniaya Berat</t>
  </si>
  <si>
    <t>Jumlah kasus penganiayaan yang menyebabkan luka serius atau cacat permanen.</t>
  </si>
  <si>
    <t>Jumlah Tindak Pidana Konvensional Penelantaran Anak Istri</t>
  </si>
  <si>
    <t>Jumlah kasus penelantaran anggota keluarga sesuai hukum pidana.</t>
  </si>
  <si>
    <t>Jumlah Tindak Pidana Konvensional Perkosaan</t>
  </si>
  <si>
    <t>Jumlah kasus perkosaan yang dilaporkan secara resmi.</t>
  </si>
  <si>
    <t>Jumlah Tindak Pidana Konvensional Perzinahan</t>
  </si>
  <si>
    <t>Jumlah kasus perzinahan yang ditindak sesuai hukum.</t>
  </si>
  <si>
    <t>Jumlah Tindak Pidana Konvensional Kesusilaan/ Cabul</t>
  </si>
  <si>
    <t>Jumlah kasus pelanggaran kesusilaan, termasuk tindakan cabul terhadap orang lain.</t>
  </si>
  <si>
    <t>Jumlah Tindak Pidana Konvensional Melarikan Gadis</t>
  </si>
  <si>
    <t>Jumlah kasus penculikan atau perbuatan melarikan perempuan tanpa izin.</t>
  </si>
  <si>
    <t>Jumlah Tindak Pidana Konvensional Pemerasan/Pengancaman</t>
  </si>
  <si>
    <t>Jumlah kasus pemerasan atau ancaman kekerasan.</t>
  </si>
  <si>
    <t>Jumlah Tindak Pidana Konvensional Penggelapan/Fidusa</t>
  </si>
  <si>
    <t>Jumlah kasus penggelapan atau penyalahgunaan kepercayaan (fidusia).</t>
  </si>
  <si>
    <t>Jumlah Tindak Pidana Konvensional Penipuan/ Kecurangan</t>
  </si>
  <si>
    <t>Jumlah kasus penipuan atau kecurangan termasuk manipulasi data dan dokumen.</t>
  </si>
  <si>
    <t>Jumlah Tindak Pidana Konvensional KDRT</t>
  </si>
  <si>
    <t>Jumlah kasus kekerasan dalam rumah tangga yang tercatat secara resmi.</t>
  </si>
  <si>
    <t>Jumlah Tindak Pidana Konvensional Pemalsuan Surat/Materai</t>
  </si>
  <si>
    <t>Jumlah kasus pemalsuan dokumen resmi atau materai.</t>
  </si>
  <si>
    <t>Jumlah Tindak Pidana Konvensional Pembakaran</t>
  </si>
  <si>
    <t>Jumlah kasus pembakaran dengan sengaja (arson).</t>
  </si>
  <si>
    <t>Jumlah Tindak Pidana Konvensional Perjudian</t>
  </si>
  <si>
    <t>Jumlah kasus perjudian ilegal.</t>
  </si>
  <si>
    <t>Jumlah Tindak Pidana Konvensional Pengrusakan</t>
  </si>
  <si>
    <t>Jumlah kasus perusakan properti.</t>
  </si>
  <si>
    <t>Jumlah Tindak Pidana Konvensional Pengeroyokan</t>
  </si>
  <si>
    <t>Jumlah kasus pengeroyokan (beberapa pelaku menyerang korban).</t>
  </si>
  <si>
    <t>Jumlah Tindak Pidana Konvensional Penculikan</t>
  </si>
  <si>
    <t>Jumlah kasus penculikan yang tercatat.</t>
  </si>
  <si>
    <t>Jumlah Tindak Pidana Konvensional Membawa Sajam</t>
  </si>
  <si>
    <t>Jumlah kasus kepemilikan atau penggunaan senjata tajam tanpa izin.</t>
  </si>
  <si>
    <t>Jumlah Tindak Pidana Konvensional Pembunuhan</t>
  </si>
  <si>
    <t>Jumlah kasus yang mengganggu ketertiban umum tapi tidak termasuk tindak pidana berat.</t>
  </si>
  <si>
    <t>Jumlah Tindak Pidana Konvensional Lainnya</t>
  </si>
  <si>
    <t>Jumlah kasus penyebaran informasi palsu atau fitnah.</t>
  </si>
  <si>
    <t>Jumlah Penemuan Mayat</t>
  </si>
  <si>
    <t>Jumlah kasus penemuan mayat di wilayah kota.</t>
  </si>
  <si>
    <t>Jumlah Orang Meninggal Dunia</t>
  </si>
  <si>
    <t>Jumlah kematian akibat tindak pidana atau kejadian terkait kriminalitas.</t>
  </si>
  <si>
    <t>Jumlah Bunuh Diri/Gantung Diri</t>
  </si>
  <si>
    <t>Jumlah kasus kematian akibat bunuh diri atau gantung diri.</t>
  </si>
  <si>
    <t>Jumlah Kebakaran</t>
  </si>
  <si>
    <t>Jumlah kasus kebakaran yang tercatat.</t>
  </si>
  <si>
    <t>Jumlah Laka Kerja</t>
  </si>
  <si>
    <t>Jumlah kecelakaan kerja yang tercatat di wilayah kota.</t>
  </si>
  <si>
    <t>Jumlah Orang hilang</t>
  </si>
  <si>
    <t>Jumlah kasus orang hilang yang dilaporkan secara resmi.</t>
  </si>
  <si>
    <t>Jumlah Orang tersengat listrik</t>
  </si>
  <si>
    <t>Jumlah kejadian tersengat listrik yang menyebabkan cedera atau kematian.</t>
  </si>
  <si>
    <t>Jumlah Kasus Miras</t>
  </si>
  <si>
    <t>Jumlah kasus terkait konsumsi atau peredaran minuman keras ilegal.</t>
  </si>
  <si>
    <t>Jumlah Anak Tenggelam</t>
  </si>
  <si>
    <t>Jumlah kasus anak tenggelam di wilayah kota.</t>
  </si>
  <si>
    <t>Jumlah Orang Jatuh ke dalam sumur</t>
  </si>
  <si>
    <t>Jumlah kejadian jatuh ke sumur yang dilaporkan.</t>
  </si>
  <si>
    <t>Jumlah Tindak Pidana Transnasional</t>
  </si>
  <si>
    <t>Jumlah kasus tindak pidana lintas negara.</t>
  </si>
  <si>
    <t>Jumlah Tindak Pidana Transnasional Teroris</t>
  </si>
  <si>
    <t>Jumlah kasus terorisme lintas negara.</t>
  </si>
  <si>
    <t>Jumlah Tindak Pidana Transnasional Narkoba</t>
  </si>
  <si>
    <t>Jumlah kasus narkoba lintas negara.</t>
  </si>
  <si>
    <t>Jumlah Tindak Pidana Transnasional Perdagangan Manusia</t>
  </si>
  <si>
    <t>Jumlah kasus perdagangan manusia lintas negara.</t>
  </si>
  <si>
    <t>Jumlah Tindak Pidana Transnasional Cyber Crime</t>
  </si>
  <si>
    <t>Jumlah kasus kejahatan siber lintas negara.</t>
  </si>
  <si>
    <t>Jumlah Tindak Pidana Transnasional lainnya</t>
  </si>
  <si>
    <t>Jumlah kasus transnasional lain selain yang disebut di atas.</t>
  </si>
  <si>
    <t>Jumlah Tindak Pidana Tindak Pidana Terhadap Kekayaan Negara</t>
  </si>
  <si>
    <t>Jumlah kasus yang merugikan negara atau aset negara.</t>
  </si>
  <si>
    <t>Jumlah Tindak Pidana Tindak Pidana Terhadap Kekayaan Negara Ilegal Logging</t>
  </si>
  <si>
    <t>Jumlah kasus penebangan liar atau ilegal.</t>
  </si>
  <si>
    <t>Jumlah Tindak Pidana Tindak Pidana Terhadap Kekayaan Negara Ilegal Fishing</t>
  </si>
  <si>
    <t>Jumlah kasus penangkapan ikan ilegal.</t>
  </si>
  <si>
    <t>Jumlah Tindak Pidana Tindak Pidana Terhadap Kekayaan Negara Ilegal Mining</t>
  </si>
  <si>
    <t>Jumlah kasus pertambangan ilegal.</t>
  </si>
  <si>
    <t>Jumlah Tindak Pidana Tindak Pidana Terhadap Kekayaan Negara Korupsi</t>
  </si>
  <si>
    <t>Jumlah kasus korupsi yang merugikan negara.</t>
  </si>
  <si>
    <t>Jumlah Tindak Pidana Tindak Pidana Terhadap Kekayaan Negara Migas / BBM</t>
  </si>
  <si>
    <t>Jumlah kasus ilegal terkait migas atau BBM.</t>
  </si>
  <si>
    <t>Jumlah Tindak Pidana Tindak Pidana Terhadap Kekayaan Negara Uang Palsu</t>
  </si>
  <si>
    <t>Jumlah kasus peredaran uang palsu.</t>
  </si>
  <si>
    <t>Jumlah Tindak Pidana Tindak Pidana Terhadap Kekayaan Negara lainnya</t>
  </si>
  <si>
    <t>Jumlah kasus lain yang merugikan kekayaan negara.</t>
  </si>
  <si>
    <t>Jumlah Tindak Pidana yang Berimplikasi Kontinjensi</t>
  </si>
  <si>
    <t>Jumlah tindak pidana yang berpotensi menimbulkan gangguan massal/kontinjensi.</t>
  </si>
  <si>
    <t>Jumlah Tindak Pidana yang Berimplikasi Kontinjensi Unjuk Rasa Anarkis</t>
  </si>
  <si>
    <t>Jumlah kasus tindak pidana saat unjuk rasa anarkis.</t>
  </si>
  <si>
    <t>Jumlah Tindak Pidana yang Berimplikasi Kontinjensi Rusuh Masal</t>
  </si>
  <si>
    <t>Jumlah kasus yang terkait kerusuhan massal.</t>
  </si>
  <si>
    <t>Jumlah Tindak Pidana yang Berimplikasi Kontinjensi Sara</t>
  </si>
  <si>
    <t>Jumlah kasus yang terkait isu SARA dengan implikasi keamanan.</t>
  </si>
  <si>
    <t>Jumlah Tindak Pidana yang Berimplikasi Kontinjensi lainnya</t>
  </si>
  <si>
    <t>Jumlah kasus kontinjensi lain selain kategori di atas.</t>
  </si>
  <si>
    <t>Jumlah Tindak Pidana Pelanggaran HAM</t>
  </si>
  <si>
    <t>Jumlah kasus pelanggaran HAM yang tercatat secara resmi.</t>
  </si>
  <si>
    <t>Jumlah Tindak Pidana Pelanggaran HAM Berat</t>
  </si>
  <si>
    <t>Jumlah kasus pelanggaran HAM berat seperti penyiksaan, pembunuhan sistematis.</t>
  </si>
  <si>
    <t>Jumlah Tindak Pidana Pelanggaran HAM Terhadap ANAK</t>
  </si>
  <si>
    <t>Jumlah kasus pelanggaran HAM yang menimpa anak-anak.</t>
  </si>
  <si>
    <t>Jumlah Tindak Pidana Pelanggaran HAM lainnya</t>
  </si>
  <si>
    <t>Jumlah kasus pelanggaran HAM lain yang tidak termasuk kategori di atas.</t>
  </si>
  <si>
    <t>Kasus Pertikaian</t>
  </si>
  <si>
    <t>Jumlah kejadian pertikaian antar warga atau kelompok yang dilaporkan ke aparat berwenang.</t>
  </si>
  <si>
    <t>Kasus Pertikaian Antar Etnis</t>
  </si>
  <si>
    <t>Jumlah kasus pertikaian yang terjadi antar kelompok etnis berbeda.</t>
  </si>
  <si>
    <t>Kasus Pertikaian Antar Wilayah Desa</t>
  </si>
  <si>
    <t>Jumlah kasus pertikaian yang terjadi antar wilayah desa atau kelurahan.</t>
  </si>
  <si>
    <t>Kasus Pertikaian Antar Agama</t>
  </si>
  <si>
    <t>Jumlah kasus pertikaian yang melibatkan perbedaan agama.</t>
  </si>
  <si>
    <t>Kasus Pertikaian Antar Simpatisan Parpol</t>
  </si>
  <si>
    <t>Jumlah kasus pertikaian yang melibatkan simpatisan partai politik.</t>
  </si>
  <si>
    <t>Kasus Pertikaian Antar Pelajar</t>
  </si>
  <si>
    <t>Jumlah kasus pertikaian yang melibatkan pelajar atau mahasiswa.</t>
  </si>
  <si>
    <t>Korban Pertikaian</t>
  </si>
  <si>
    <t>Jumlah individu yang menjadi korban pertikaian antar warga.</t>
  </si>
  <si>
    <t>Korban Pertikaian Meninggal Dunia</t>
  </si>
  <si>
    <t>Jumlah korban pertikaian yang meninggal dunia.</t>
  </si>
  <si>
    <t>Korban Pertikaian Luka-luka</t>
  </si>
  <si>
    <t>Jumlah korban pertikaian yang mengalami luka fisik.</t>
  </si>
  <si>
    <t>Kerugian Material Akibat Pertikaian Antar Warga/Unjuk Rasa</t>
  </si>
  <si>
    <t>Jumlah kerugian materi yang timbul akibat pertikaian atau unjuk rasa.</t>
  </si>
  <si>
    <t>Rp (Ribu)</t>
  </si>
  <si>
    <t>Jumlah Pengungsi Akibat Pertikaian Antar Warga/ Unjuk Rasa</t>
  </si>
  <si>
    <t>Jumlah orang yang mengungsi akibat pertikaian antar warga atau unjuk rasa.</t>
  </si>
  <si>
    <t>Kejadian Unjuk Rasa</t>
  </si>
  <si>
    <t>Jumlah kejadian demonstrasi atau aksi massa di wilayah kota.</t>
  </si>
  <si>
    <t>Kejadian Unjuk Rasa Anarkis</t>
  </si>
  <si>
    <t>Jumlah kejadian unjuk rasa yang berujung pada tindakan anarkis.</t>
  </si>
  <si>
    <t>Kejadian Unjuk Rasa Damai</t>
  </si>
  <si>
    <t>Jumlah kejadian unjuk rasa yang berlangsung damai.</t>
  </si>
  <si>
    <t>Kejadian Unjuk Rasa Bidang Politik</t>
  </si>
  <si>
    <t>Jumlah kejadian unjuk rasa yang berkaitan dengan isu politik.</t>
  </si>
  <si>
    <t>Kejadian Unjuk Rasa Bidang Ekonomi &amp; lainnya</t>
  </si>
  <si>
    <t>Jumlah unjuk rasa terkait isu ekonomi atau isu lain selain politik.</t>
  </si>
  <si>
    <t>Kejadian Unjuk Rasa Bidang lainnya</t>
  </si>
  <si>
    <t>Jumlah unjuk rasa terkait isu lain di luar politik dan ekonomi.</t>
  </si>
  <si>
    <t>Persentase Penyelesaian Tindak Pidana</t>
  </si>
  <si>
    <t>Persentase kasus tindak pidana yang berhasil diselesaikan oleh aparat penegak hukum.</t>
  </si>
  <si>
    <t>Jumlah Tindak Pidana</t>
  </si>
  <si>
    <t>Jumlah kasus tindak pidana yang dilaporkan atau tercatat.</t>
  </si>
  <si>
    <t>Pidana</t>
  </si>
  <si>
    <t>Jumlah Penyelesaian Tindak Pidana</t>
  </si>
  <si>
    <t>Jumlah kasus tindak pidana yang telah ditangani hingga selesai.</t>
  </si>
  <si>
    <t>Angka Kriminalitas yang Tertangani</t>
  </si>
  <si>
    <t>Jumlah kasus kriminalitas yang berhasil ditangani oleh aparat keamanan.</t>
  </si>
  <si>
    <t>Jumlah Laporan Tindak Kriminalitas</t>
  </si>
  <si>
    <t>Jumlah laporan resmi terkait tindak kriminalitas yang diterima polisi.</t>
  </si>
  <si>
    <t>Jumlah Penyelesaian Tindak Kriminalitas</t>
  </si>
  <si>
    <t>Jumlah laporan tindak kriminalitas yang telah diselesaikan.</t>
  </si>
  <si>
    <t>Angka Kriminalitas Narkoba yang Tertangani</t>
  </si>
  <si>
    <t>Jumlah kasus narkoba yang berhasil ditangani aparat penegak hukum.</t>
  </si>
  <si>
    <t>Jumlah Laporan Tindak Kriminalitas Narkoba</t>
  </si>
  <si>
    <t>Jumlah laporan kasus narkoba yang diterima aparat hukum.</t>
  </si>
  <si>
    <t>Jumlah Penyelesaian Tindak Kriminalitas Narkoba</t>
  </si>
  <si>
    <t>Jumlah laporan narkoba yang telah diselesaikan.</t>
  </si>
  <si>
    <t>Angka Kriminalitas yang Tertangani per 10.000 Penduduk</t>
  </si>
  <si>
    <t>Rasio jumlah kriminalitas yang tertangani per 10.000 penduduk.</t>
  </si>
  <si>
    <t>Jumlah Tindak Kriminalitas yang Tertangani</t>
  </si>
  <si>
    <t>Jumlah kasus kriminalitas yang ditangani oleh kepolisian.</t>
  </si>
  <si>
    <t>Cakupan Perempuan dan Anak Korban Kekerasan yang Mendapatkan Layanan Bantuan Hukum</t>
  </si>
  <si>
    <t>Persentase korban perempuan dan anak yang menerima bantuan hukum.</t>
  </si>
  <si>
    <t>Jumlah korban yang membutuhkan bantuan hukum</t>
  </si>
  <si>
    <t>Jumlah korban yang melaporkan atau memerlukan layanan bantuan hukum.</t>
  </si>
  <si>
    <t>Jumlah korban mendapat layanan bantuan hukum</t>
  </si>
  <si>
    <t>Jumlah korban yang benar-benar menerima layanan bantuan hukum.</t>
  </si>
  <si>
    <t>Data Kecelakaan dan Pelanggaran Lalu Lintas</t>
  </si>
  <si>
    <t>Data Kecelakaan Lalu Lintas</t>
  </si>
  <si>
    <t>Catatan resmi mengenai kejadian kecelakaan lalu lintas di wilayah kota.</t>
  </si>
  <si>
    <t>Kecelakaan</t>
  </si>
  <si>
    <t>Jumlah Kecelakaan Lalu Lintas</t>
  </si>
  <si>
    <t>Jumlah kejadian kecelakaan lalu lintas yang tercatat.</t>
  </si>
  <si>
    <t>Jumlah Korban Kecelakaan Lalu Lintas</t>
  </si>
  <si>
    <t>Jumlah orang yang menjadi korban kecelakaan lalu lintas.</t>
  </si>
  <si>
    <t>Jumlah Korban Kecelakaan Lalu Lintas Meninggal</t>
  </si>
  <si>
    <t>Jumlah korban kecelakaan lalu lintas yang meninggal dunia.</t>
  </si>
  <si>
    <t>Jumlah Korban Kecelakaan Lalu Lintas Luka Berat</t>
  </si>
  <si>
    <t>Jumlah korban kecelakaan lalu lintas yang mengalami luka berat.</t>
  </si>
  <si>
    <t>Jumlah Korban Kecelakaan Lalu Lintas Luka Ringan</t>
  </si>
  <si>
    <t>Jumlah korban kecelakaan lalu lintas yang mengalami luka ringan.</t>
  </si>
  <si>
    <t>Jumlah Kerugian Kecelakaan Lalu Lintas</t>
  </si>
  <si>
    <t>Jumlah kerugian materi akibat kecelakaan lalu lintas.</t>
  </si>
  <si>
    <t>Data Pelanggaran Lalu Lintas</t>
  </si>
  <si>
    <t>Catatan resmi pelanggaran lalu lintas yang terjadi di wilayah kota.</t>
  </si>
  <si>
    <t>Jumlah Pelanggaran Lalu Lintas</t>
  </si>
  <si>
    <t>Jumlah kejadian pelanggaran lalu lintas yang tercatat.</t>
  </si>
  <si>
    <t>Jumlah Denda Lalu Lintas</t>
  </si>
  <si>
    <t>Total denda yang dikenakan atas pelanggaran lalu lintas.</t>
  </si>
  <si>
    <t>Jumlah Aparat Kepolisian</t>
  </si>
  <si>
    <t>Jumlah personel kepolisian yang bertugas di wilayah kota.</t>
  </si>
  <si>
    <t>Polresta Yogyakarta</t>
  </si>
  <si>
    <t>Satuan Polisi Resort Kota Yogyakarta.</t>
  </si>
  <si>
    <t>Jumlah Anggota Polki</t>
  </si>
  <si>
    <t>Jumlah anggota polisi pria di masing-masing unit Polsek/Polresta.</t>
  </si>
  <si>
    <t>Jumlah Anggota Polwan</t>
  </si>
  <si>
    <t>Jumlah anggota polisi wanita di masing-masing unit Polsek/Polresta.</t>
  </si>
  <si>
    <t>Jumlah Polsek</t>
  </si>
  <si>
    <t>Jumlah kantor polisi sektor di wilayah kota.</t>
  </si>
  <si>
    <t>Polsek Gondomanan</t>
  </si>
  <si>
    <t>Polsek yang membawahi wilayah Gondomanan.</t>
  </si>
  <si>
    <t>Polsek Wirobrajan</t>
  </si>
  <si>
    <t>Polsek yang membawahi wilayah Wirobrajan.</t>
  </si>
  <si>
    <t>Polsek Kotagede</t>
  </si>
  <si>
    <t>Polsek yang membawahi wilayah Kotagede.</t>
  </si>
  <si>
    <t>Polsek Pakualaman</t>
  </si>
  <si>
    <t>Polsek yang membawahi wilayah Pakualaman.</t>
  </si>
  <si>
    <t>Anggota Polwan</t>
  </si>
  <si>
    <t>Jumlah anggota polisi wanita di masing-masing unit Polsek/Polresta</t>
  </si>
  <si>
    <t>Polsek Gondokusuman</t>
  </si>
  <si>
    <t>Polsek yang membawahi wilayah Gondokusuman.</t>
  </si>
  <si>
    <t>Polsek Tegalrejo</t>
  </si>
  <si>
    <t>Polsek yang membawahi wilayah Tegalrejo.</t>
  </si>
  <si>
    <t>Polsek Ngampilan</t>
  </si>
  <si>
    <t>Polsek yang membawahi wilayah Ngampilan.</t>
  </si>
  <si>
    <t>Polsek Keraton</t>
  </si>
  <si>
    <t>Polsek yang membawahi wilayah Keraton.</t>
  </si>
  <si>
    <t>Polsek Mantrijeron</t>
  </si>
  <si>
    <t>Polsek yang membawahi wilayah Mantrijeron.</t>
  </si>
  <si>
    <t>Polsek Mergangsan</t>
  </si>
  <si>
    <t>Polsek yang membawahi wilayah Mergangsan.</t>
  </si>
  <si>
    <t>Polsek Umbulharjo</t>
  </si>
  <si>
    <t>Polsek yang membawahi wilayah Umbulharjo.</t>
  </si>
  <si>
    <t>Polsek Danurejan</t>
  </si>
  <si>
    <t>Polsek yang membawahi wilayah Danurejan.</t>
  </si>
  <si>
    <t>Polsek Gedongtengen</t>
  </si>
  <si>
    <t>Polsek yang membawahi wilayah Gedongtengen.</t>
  </si>
  <si>
    <t>Polsek Jetis</t>
  </si>
  <si>
    <t>Polsek yang membawahi wilayah Jetis.</t>
  </si>
  <si>
    <t>Jumlah Pos Keamanan (Polisi)</t>
  </si>
  <si>
    <t>Jumlah pos polisi/pos keamanan yang beroperasi di wilayah kota.</t>
  </si>
  <si>
    <t>Penyandang Masalah Kesejahteraan Sosial dan Sarana Kesejahteraan Sosial</t>
  </si>
  <si>
    <t>Penyandang Masalah Kesejahteraan Sosial (PMKS)/Pemerlu Pelayanan Kesejahteraan Sosial (PPKS)</t>
  </si>
  <si>
    <t>Jumlah PMKS (Penyandang Masalah Kesejahteraan Sosial adalah seseorang atau keluarga yang karena suatu hambatan, kesulitan atau gangguan tidak dapat melaksanakan fungsi sosialnya dan karenanya tidak dapat menjalin hubungan yang serasi dan kreatif dengan lingkungannya sehingga tidak dapat memenuhi kebutuhan hidupnya (jasmani, rohani, dan sosial) secara memadai dan wajar), yaitu gelandangan, pengemis, psikotik, atau Orang Dengan Gangguan Jiwa (ODGJ), anak jalanan, dan wanita rawan sosial di wilayah DIY pada tahun berkenaan.</t>
  </si>
  <si>
    <t>Jumlah PPKS di Kecamatan</t>
  </si>
  <si>
    <t>Rumah singgah</t>
  </si>
  <si>
    <t>Jumlah rumah singgah (tempat perantara yang sifatnya sementara, bagi para para anak jalanan yang erat hubungannya dengan pihak pihak yang mau menolong mereka) di wilayah DIY pada tahun berkenaan.</t>
  </si>
  <si>
    <t>Jumlah keluarga miskin yang mendapatkan bantuan tunai bersyarat/ PKH Graduasi</t>
  </si>
  <si>
    <t>Keluarga miskin adalah keluarga yang tercatat dalam DTSEN desil 1 s.d 5 yang ditetapkan melalui mekanisme verifikasi dan validasi data, yang memiliki keterbatasan ekonomi dan termasuk dalam sasaran program penanggulangan kemiskinan. 
Jumlah keluarga miskin yang mendapatkan bantuan tunai bersyarat/ PKH Graduasi adalah jumlah keluarga miskin yang ditetapkan sebagai penerima bantuan tunai bersyarat (PKH) maupun bantuan PKH Graduasi (keluarga miskin yang masih dalam kategori miskin dan rentan miskin, tetapi sudah graduasi karena syarat komponennya tidak terpenuhi)</t>
  </si>
  <si>
    <t>Pemulangan Orang Telantar</t>
  </si>
  <si>
    <t>Jumlah orang terlantar (perseorangan, keluarga, kelompok masyarakat yang oleh karena sesuatu sebab tertentu mengalami kesulitan yang bersifat sosial, ekonomi atau psikologis, serta tidak memiliki kemampuan untuk mengatasi kesulitannya) yang sudah bisa dipulangkan ke daerah asal di wilayah DIY pada tahun berkenaan.</t>
  </si>
  <si>
    <t>Jumlah Anak Yatim Piatu dalam Panti</t>
  </si>
  <si>
    <t>Anak Yatim Piatu dalam Panti adalah anak yang telah kehilangan kedua orang tuanya (yatim karena kehilangan ayah, piatu karena kehilangan ibu, dan yatim piatu karena kehilangan keduanya), sehingga tidak memiliki penanggung jawab utama dalam keluarga, dan kemudian mendapatkan pengasuhan, pemeliharaan, perlindungan, serta pembinaan di sebuah panti sosial/panti asuhan yang dikelola pemerintah, lembaga sosial, atau masyarakat.</t>
  </si>
  <si>
    <t>Bantuan/Jaminan Sosial</t>
  </si>
  <si>
    <t>Persentase Korban Bencana yang mendapatkan intervensi dari Pemerintah Kota Yogyakarta</t>
  </si>
  <si>
    <t>ukuran persentase dari jumlah total korban bencana yang menerima bantuan, dukungan, atau tindakan penanganan (intervensi) yang disediakan oleh Pemerintah Kota Yogyakarta dalam suatu peristiwa bencana. Ini diukur dengan membandingkan jumlah korban yang menerima intervensi dengan jumlah total korban bencana, lalu dikalikan 100%</t>
  </si>
  <si>
    <t>Jumlah korban bencana yang seharusnya menerima bantuan sosial</t>
  </si>
  <si>
    <t>Korban bencana yang seharusnya mendapatkan penanganan dan bantuan sesuai hasil asesmen</t>
  </si>
  <si>
    <t>Jumlah korban bencana yang mendapatkan intervensi dari Pemerintah Kota Yogyakarta</t>
  </si>
  <si>
    <t>Korban bencana yang telah mendapatkan penanganan dan bantuan sesuai hasil asesmen</t>
  </si>
  <si>
    <t>Persentase penyandang cacat fisik dan mental, serta lansia tidak potensial yang telah menerima jaminan sosial dalam 1 tahun</t>
  </si>
  <si>
    <t>Jumlah penyandang cacat fisik dan mental, serta lansia tidak potensial yang telah menerima jaminan sosial dalam 1 tahun</t>
  </si>
  <si>
    <t>indikator statistik yang mengukur banyaknya individu penyandang disabilitas fisik dan mental, serta lanjut usia yang tidak berdaya dan telah mendapatkan bantuan sosial atau perlindungan dalam periode satu tahun tertentu</t>
  </si>
  <si>
    <t>Jumlah penyandang cacat fisik dan mental, serta lansia tidak potensial yang seharusnya menerima jaminan sosial dalam 1 tahun</t>
  </si>
  <si>
    <t>total individu penyandang disabilitas (fisik atau mental) dan orang lanjut usia yang tidak berdaya (lansia tidak potensial) yang secara ideal, berdasarkan kebutuhan dan hak mereka, berhak untuk mendapatkan bantuan atau perlindungan jaminan sosial dalam periode satu tahun</t>
  </si>
  <si>
    <t>Jumlah Korban Bencana Alam yang Mendapatkan Bantuan (KK)</t>
  </si>
  <si>
    <t>jumlah kepala keluarga (KK) yang menjadi korban bencana alam dan telah menerima bantuan, seperti kebutuhan dasar (sandang pangan), tempat tinggal sementara, atau bantuan lainnya dari pemerintah atau lembaga terkait</t>
  </si>
  <si>
    <t>Jumlah Korban Bencana Alam yang Mendapatkan Bantuan (Jiwa)</t>
  </si>
  <si>
    <t>total orang atau anggota keluarga yang terdampak oleh bencana dan menerima bantuan, baik berupa pemenuhan kebutuhan dasar, evakuasi, maupun bantuan lainnya untuk pemulihan dari penderitaan dan kerugian yang disebabkan oleh bencana</t>
  </si>
  <si>
    <t>Jumlah PMKS</t>
  </si>
  <si>
    <t>Jumlah PMKS Yang Tertangani</t>
  </si>
  <si>
    <t>Jenis masalah pada Penyandang Masalah Kesejahteraan Sosial, yaitu gelandangan, pengemis, psikotik atau Orang Dengan Gangguan Jiwa (ODGJ), anak jalanan, dan wanita rawan sosial yang sudah tertangani di wilayah DIY pada tahun berkenaan.</t>
  </si>
  <si>
    <t>Jenis</t>
  </si>
  <si>
    <t>Jumlah PMKS Yang Seharusnya Menerima Bantuan</t>
  </si>
  <si>
    <t>Jumlah PMKS yang seharusnya menerima intervensi berupa layanan sosial di wilayah DIY pada tahun berkenaan.</t>
  </si>
  <si>
    <t>Jumlah PMKS Yang Diberikan Bantuan</t>
  </si>
  <si>
    <t>Jumlah PMKS yang telah diberikan menerima intervensi berupa layanan sosial di wilayah DIY pada tahun berkenaan.</t>
  </si>
  <si>
    <t>Persentase PMKS skala kota yang memperoleh bantuan sosial</t>
  </si>
  <si>
    <t>ukuran perbandingan antara jumlah Penyandang Masalah Kesejahteraan Sosial (PMKS) yang terdata pada level kota dan telah menerima bantuan sosial dengan total jumlah PMKS skala kota yang terdata, dalam periode tertentu, yang dinyatakan dalam bentuk persentase.</t>
  </si>
  <si>
    <t>Jumlah PMKS dalam 1 tahun yang seharusnya memperoleh bantuan sosial</t>
  </si>
  <si>
    <t>total individu atau keluarga Penyandang Masalah Kesejahteraan Sosial (PMKS) yang memenuhi kriteria dan berhak menerima bantuan sosial dalam periode satu tahun untuk memenuhi kebutuhan dasar mereka, di mana jumlah ini merupakan penyebut (denominator) dalam perhitungan indikator cakupan bantuan sosia</t>
  </si>
  <si>
    <t>Jumlah PMKS yang memperoleh bantuan sosial dalam 1 tahun</t>
  </si>
  <si>
    <t>total angka individu atau kelompok yang teridentifikasi sebagai Penyandang Masalah Kesejahteraan Sosial (PMKS) dan menerima bantuan sosial selama periode satu tahun tersebut</t>
  </si>
  <si>
    <t>Persentase PMKS yang menerima program pemberdayaan sosial melalui kelompok usaha bersama (KUBE) atau kelompok sosial ekonomi sejenis lainnya</t>
  </si>
  <si>
    <t>ukuran perbandingan antara jumlah Penyandang Masalah Kesejahteraan Sosial (PMKS) yang mendapatkan intervensi program pemberdayaan sosial berbasis kelompok usaha (KUBE atau kelompok ekonomi produktif lainnya) dengan total jumlah PMKS sasaran, dalam periode tertentu, yang dinyatakan dalam bentuk persentase.</t>
  </si>
  <si>
    <t>Jumlah PMKS dalam 1 (satu) tahun yang seharusnya menjadi peserta program pemberdayaan masyarakat melalui KUBE atau kelompok sosial ekonomi sejenis</t>
  </si>
  <si>
    <t>Jumlah Penyandang Masalah Kesejahteraan Sosial (PMKS) dalam 1 (satu) tahun yang menjadi peserta program pemberdayaan masyarakat melalui Kelompok Usaha Bersama (KUBE) atau kelompok sosial ekonomi sejenis, baik yang masuk kategori Aktif, Pasif atau Tidak Aktif.</t>
  </si>
  <si>
    <t>Jumlah PMKS dalam 1 (satu) tahun yang menjadi peserta program pemberdayaan masyarakat melalui KUBE atau kelompok sosial ekonomi sejenis</t>
  </si>
  <si>
    <t>Jumlah Penyandang Masalah Kesejahteraan Sosial (PMKS) dalam 1 (satu) tahun yang menjadi peserta program pemberdayaan masyarakat melalui Kelompok Usaha Bersama (KUBE) atau kelompok sosial ekonomi sejenis, yang masuk kategori Aktif.</t>
  </si>
  <si>
    <t>Persentase WKSBM yang menyediakan sarana prasarana pelayanan kesejahteraan sosial</t>
  </si>
  <si>
    <t>ukuran perbandingan antara jumlah Wahana Kesejahteraan Sosial Berbasis Masyarakat (WKSBM) yang memiliki dan menyediakan sarana serta prasarana pendukung pelayanan kesejahteraan sosial, dengan total jumlah WKSBM yang ada pada periode tertentu, yang dinyatakan dalam bentuk persentase.</t>
  </si>
  <si>
    <t>Jumlah WKSBM dalam 1 tahun yang seharusnya menyediakan sarana prasarana pelayanan kesos</t>
  </si>
  <si>
    <t>Jumlah WKSBM yang seharusnya menyediakan sarana prasarana pelayanan kesos</t>
  </si>
  <si>
    <t>Jumlah WKSBM dalam 1 th yang menyediakan sarana dan prasarana pelayanan kesos</t>
  </si>
  <si>
    <t>Persentase jumlah Karangtaruna yang aktif melakukan kegiatan kesejahteraan sosial dibandingkan jumlah keseluruhan Karangtaruna yang terdaftar di wilayah.</t>
  </si>
  <si>
    <t>91,99%</t>
  </si>
  <si>
    <t>Persentase Potensi dan Sumber Kesejahteraan Sosial (PSKS) yang aktif - Karangtaruna</t>
  </si>
  <si>
    <t>Jumlah seluruh Karangtaruna yang terdaftar.</t>
  </si>
  <si>
    <t>76,09%</t>
  </si>
  <si>
    <t>Jumlah yang aktif (Karangtaruna)</t>
  </si>
  <si>
    <t>Jumlah Karangtaruna yang aktif melakukan kegiatan kesejahteraan sosial.</t>
  </si>
  <si>
    <t>Jumlah keseluruhan (Karangtaruna)</t>
  </si>
  <si>
    <t>Persentase Potensi dan Sumber Kesejahteraan Sosial (PSKS) yang aktif - WKSBM</t>
  </si>
  <si>
    <t>Persentase jumlah WKSBM (Wilayah/Kelompok Sistem Bina Masyarakat) yang aktif melakukan kegiatan kesejahteraan sosial dibandingkan jumlah keseluruhan WKSBM.</t>
  </si>
  <si>
    <t>75,86%</t>
  </si>
  <si>
    <t>Jumlah yang aktif (WKSBM)</t>
  </si>
  <si>
    <t>Jumlah WKSBM yang aktif melakukan kegiatan kesejahteraan sosial.</t>
  </si>
  <si>
    <t>Jumlah keseluruhan (WKSBM)</t>
  </si>
  <si>
    <t>Jumlah seluruh WKSBM yang terdaftar</t>
  </si>
  <si>
    <t>Persentase Potensi dan Sumber Kesejahteraan Sosial (PSKS) yang aktif - LKS</t>
  </si>
  <si>
    <t>Persentase LKS (Lembaga Kesejahteraan Sosial) yang aktif dibanding jumlah keseluruhan LKS.</t>
  </si>
  <si>
    <t>Jumlah yang aktif (LKS)</t>
  </si>
  <si>
    <t>Jumlah LKS yang aktif melakukan kegiatan kesejahteraan sosial.</t>
  </si>
  <si>
    <t>Jumlah keseluruhan (LKS)</t>
  </si>
  <si>
    <t>Jumlah seluruh LKS yang terdaftar.</t>
  </si>
  <si>
    <t>Persentase Potensi dan Sumber Kesejahteraan Sosial (PSKS) yang aktif - TKSK</t>
  </si>
  <si>
    <t>Persentase TKSK (Tenaga Kesejahteraan Sosial Kecamatan) yang aktif dibanding jumlah keseluruhan TKSK.</t>
  </si>
  <si>
    <t>Jumlah yang aktif (TKSK)</t>
  </si>
  <si>
    <t>Jumlah TKSK yang aktif bekerja di wilayahnya.</t>
  </si>
  <si>
    <t>Jumlah keseluruhan (TKSK)</t>
  </si>
  <si>
    <t>Jumlah seluruh TKSK yang terdaftar.</t>
  </si>
  <si>
    <t>Persentase Potensi dan Sumber Kesejahteraan Sosial (PSKS) yang aktif - PSM</t>
  </si>
  <si>
    <t>Persentase PSM (Pekerja Sosial Masyarakat) yang aktif dibanding jumlah keseluruhan PSM.</t>
  </si>
  <si>
    <t>Jumlah yang aktif (PSM)</t>
  </si>
  <si>
    <t>Jumlah PSM yang aktif melakukan kegiatan kesejahteraan sosial.</t>
  </si>
  <si>
    <t>Jumlah keseluruhan (PSM)</t>
  </si>
  <si>
    <t>Jumlah seluruh PSM yang terdaftar.</t>
  </si>
  <si>
    <t>Persentase Potensi dan Sumber Kesejahteraan Sosial (PSKS) yang aktif - IPSM</t>
  </si>
  <si>
    <t>Persentase IPSM (Instruktur Pekerja Sosial Masyarakat) yang aktif dibanding jumlah keseluruhan IPSM.</t>
  </si>
  <si>
    <t>Jumlah yang aktif (IPSM)</t>
  </si>
  <si>
    <t>Jumlah IPSM yang aktif melakukan kegiatan pembinaan sosial.</t>
  </si>
  <si>
    <t>Jumlah keseluruhan (IPSM)</t>
  </si>
  <si>
    <t>Jumlah seluruh IPSM yang terdaftar.</t>
  </si>
  <si>
    <t>Persentase anak terlantar yang menerima layanan rehabilitasi sosial dasar di luar panti dibanding jumlah anak terlantar yang seharusnya tertangani.</t>
  </si>
  <si>
    <t>Jumlah anak terlantar yang telah menerima layanan rehabilitasi sosial dasar.</t>
  </si>
  <si>
    <t>Jumlah seluruh anak terlantar yang seharusnya menerima layanan.</t>
  </si>
  <si>
    <t>Persentase gelandangan dan pengemis yang menerima layanan rehabilitasi sosial dasar dibanding jumlah yang seharusnya tertangani.</t>
  </si>
  <si>
    <t>Jumlah gelandangan dan pengemis yang menerima layanan.</t>
  </si>
  <si>
    <t>Jumlah seluruh gelandangan dan pengemis yang perlu mendapatkan layanan.</t>
  </si>
  <si>
    <t>Persentase lansia terlantar yang menerima layanan rehabilitasi sosial dasar di luar panti.</t>
  </si>
  <si>
    <t>Jumlah lansia terlantar yang menerima layanan.</t>
  </si>
  <si>
    <t>Jumlah seluruh lansia terlantar yang perlu layanan.</t>
  </si>
  <si>
    <t>Persentase penyandang disabilitas terlantar yang menerima layanan rehabilitasi sosial dasar di luar panti.</t>
  </si>
  <si>
    <t>Jumlah individu penyandang disabilitas terlantar beserta keluarganya yang menerima layanan pemulihan, penguatan kapasitas, dan dukungan sosial dari pemerintah atau lembaga sosial di luar panti.</t>
  </si>
  <si>
    <t>Jumlah seluruh penyandang disabilitas terlantar yang perlu layanan.</t>
  </si>
  <si>
    <t>Persentase Kelompok Usaha Bersama (KUBE) dan Unit Usaha Sosial Ekonomi Produktif (USEP) yang sudah mandiri dibanding jumlah keseluruhan yang berdiri minimal 3 tahun.</t>
  </si>
  <si>
    <t>46,11%</t>
  </si>
  <si>
    <t>Jumlah KUBE dan USEP yang mandiri.</t>
  </si>
  <si>
    <t>Jumlah KUBE dan USEP yang telah berdiri ≥3 tahun.</t>
  </si>
  <si>
    <t>Persentase PPKS yang menerima layanan darurat dibanding PPKS yang seharusnya menerima layanan.</t>
  </si>
  <si>
    <t>Jumlah PPKS yang mendapatkan layanan kedaruratan sosial</t>
  </si>
  <si>
    <t>Jumlah PPKS yang telah menerima layanan darurat sosial.</t>
  </si>
  <si>
    <t>Jumlah PPKS yang seharusnya mendapatkan layanan kedaruratan sosial</t>
  </si>
  <si>
    <t>Jumlah PPKS yang seharusnya menerima layanan.</t>
  </si>
  <si>
    <t>Persentase PPKS penerima bantuan sembako dibanding jumlah yang seharusnya menerima.</t>
  </si>
  <si>
    <t>92,91%</t>
  </si>
  <si>
    <t>Persentase Pemerlu Pelayanan Kesejahteraan Sosial (PPKS) yang memperoleh perlindungan dan jaminan sosial - Program Sembako</t>
  </si>
  <si>
    <t>93,88%</t>
  </si>
  <si>
    <t>Jumlah penerima (Program Sembako)</t>
  </si>
  <si>
    <t>Jumlah penerima bantuan sembako.</t>
  </si>
  <si>
    <t>Jumlah yang seharusnya menerima (Program Sembako)</t>
  </si>
  <si>
    <t>Jumlah seluruh PPKS yang berhak menerima bantuan sembako.</t>
  </si>
  <si>
    <t>Persentase Pemerlu Pelayanan Kesejahteraan Sosial (PPKS) yang memperoleh perlindungan dan jaminan sosial - PKH</t>
  </si>
  <si>
    <t>Persentase PPKS penerima PKH dibanding jumlah yang seharusnya menerima.</t>
  </si>
  <si>
    <t>Jumlah penerima (PKH)</t>
  </si>
  <si>
    <t>Jumlah penerima PKH.</t>
  </si>
  <si>
    <t>Jumlah yang seharusnya menerima (PKH)</t>
  </si>
  <si>
    <t>Jumlah PPKS yang berhak menerima PKH.</t>
  </si>
  <si>
    <t>Persentase Pemerlu Pelayanan Kesejahteraan Sosial (PPKS) yang memperoleh perlindungan dan jaminan sosial - Lansia Terlantar (ASLUM)</t>
  </si>
  <si>
    <t>Persentase lansia terlantar yang menerima layanan ASLUM dibanding yang seharusnya menerima.</t>
  </si>
  <si>
    <t>84,86%</t>
  </si>
  <si>
    <t>Jumlah penerima (Lansia Terlantar/ASLUM)</t>
  </si>
  <si>
    <t>Jumlah lansia terlantar yang menerima ASLUM.</t>
  </si>
  <si>
    <t>Jumlah yang seharusnya menerima (Lansia Terlantar/ASLUM)</t>
  </si>
  <si>
    <t>Jumlah lansia terlantar yang berhak menerima ASLUM.</t>
  </si>
  <si>
    <t>Persentase Pemerlu Pelayanan Kesejahteraan Sosial (PPKS) yang memperoleh perlindungan dan jaminan sosial - UEP Graduasi PKH</t>
  </si>
  <si>
    <t>Persentase PPKS penerima UEP Graduasi PKH dibanding jumlah yang seharusnya menerima.</t>
  </si>
  <si>
    <t>Jumlah penerima (UEP Graduasi PKH)</t>
  </si>
  <si>
    <t>Jumlah PPKS yang menerima UEP Graduasi PKH.</t>
  </si>
  <si>
    <t>Jumlah yang seharusnya menerima (UEP Graduasi PKH)</t>
  </si>
  <si>
    <t>Jumlah PPKS yang berhak menerima UEP Graduasi PKH.</t>
  </si>
  <si>
    <t>Persentase korban bencana yang menerima perlindungan sosial saat dan pasca tanggap darurat dibanding jumlah korban yang seharusnya tertangani.</t>
  </si>
  <si>
    <t>Jumlah korban bencana yang mendapatkan layanan perlindungan dan jaminan sosial.</t>
  </si>
  <si>
    <t>Jumlah seluruh korban bencana yang berhak menerima layanan.</t>
  </si>
  <si>
    <t>Jumlah ABH yang menerima layanan rehabilitasi, pendampingan, atau perlindungan hukum.</t>
  </si>
  <si>
    <t>80</t>
  </si>
  <si>
    <t xml:space="preserve">Data Kinerja Dinas Sosial </t>
  </si>
  <si>
    <t>Indeks komposit yang mengukur efektivitas penanganan masalah kesejahteraan sosial di wilayah.</t>
  </si>
  <si>
    <t>Statistik Ketenagakerjaan</t>
  </si>
  <si>
    <t>Penduduk Usia Kerja (PUK)(&gt; 15 tahun)</t>
  </si>
  <si>
    <t>BPS Kota Yogyakarta</t>
  </si>
  <si>
    <t>Penduduk yang berusia 15 tahun ke atas, baik yang sedang bekerja, menganggur, maupun sementara tidak bekerja.</t>
  </si>
  <si>
    <t>Penduduk Usia Kerja (PUK)(&gt; 15 tahun) Angkatan Kerja</t>
  </si>
  <si>
    <t>Penduduk usia kerja yang bekerja atau sedang mencari pekerjaan (termasuk sementara tidak bekerja).</t>
  </si>
  <si>
    <t>Penduduk Usia Kerja (PUK)(&gt; 15 tahun) Angkatan Kerja yang Bekerja</t>
  </si>
  <si>
    <t>Penduduk usia kerja yang selama seminggu sebelum pencacahan melakukan kegiatan ekonomi paling sedikit satu jam secara berurutan.</t>
  </si>
  <si>
    <t>Penduduk Usia Kerja (PUK)(&gt; 15 tahun) Angkatan Kerja yang Pengangguran</t>
  </si>
  <si>
    <t>Penduduk usia kerja yang tidak bekerja tetapi sedang mencari pekerjaan atau mempersiapkan usaha baru.</t>
  </si>
  <si>
    <t>Penduduk Usia Kerja (PUK)(&gt; 15 tahun) Bukan Angkatan Kerja</t>
  </si>
  <si>
    <t>Penduduk usia kerja yang tidak termasuk angkatan kerja, yaitu yang bersekolah, mengurus rumah tangga, atau kegiatan lain di luar pasar kerja.</t>
  </si>
  <si>
    <t>Penduduk Usia Kerja (PUK)(&gt; 15 tahun) Bukan Angkatan Kerja yang Sekolah</t>
  </si>
  <si>
    <t>Penduduk usia kerja yang sedang menempuh pendidikan dan tidak sedang bekerja maupun mencari pekerjaan.</t>
  </si>
  <si>
    <t>Penduduk Usia Kerja (PUK)(&gt; 15 tahun) Bukan Angkatan Kerja yang Mengurus Rumah Tangga</t>
  </si>
  <si>
    <t>Penduduk usia kerja yang kegiatannya mengurus rumah tangga dan tidak sedang bekerja atau mencari pekerjaan.</t>
  </si>
  <si>
    <t>Penduduk Usia Kerja (PUK)(&gt; 15 tahun) Bukan Angkatan Kerja Lainnya</t>
  </si>
  <si>
    <t>Penduduk usia kerja yang tidak bekerja, tidak mencari pekerjaan, tidak bersekolah, dan tidak mengurus rumah tangga.</t>
  </si>
  <si>
    <t>Penduduk Usia Kerja (PUK)(&gt; 15 tahun) Bukan Angkatan Kerja Menurut Status Pekerjaan Utama</t>
  </si>
  <si>
    <t>Klasifikasi penduduk bukan angkatan kerja berdasarkan status dalam kegiatan utama, seperti berusaha sendiri, buruh, atau tidak dibayar.</t>
  </si>
  <si>
    <t>Penduduk Usia Kerja (PUK)(&gt; 15 tahun) Bukan Angkatan Kerja yang Berusaha Sendiri</t>
  </si>
  <si>
    <t>Penduduk bukan angkatan kerja yang memiliki kegiatan usaha sendiri tanpa dibantu orang lain.</t>
  </si>
  <si>
    <t>Penduduk Usia Kerja (PUK)(&gt; 15 tahun) Bukan Angkatan Kerja yang Berusaha dibantu buruh tidak tetap</t>
  </si>
  <si>
    <t>Penduduk bukan angkatan kerja yang berusaha sendiri dengan bantuan buruh tidak tetap/tidak dibayar.</t>
  </si>
  <si>
    <t>Penduduk Usia Kerja (PUK)(&gt; 15 tahun) Bukan Angkatan Kerja yang Berusaha dibantu buruh tetap</t>
  </si>
  <si>
    <t>Penduduk bukan angkatan kerja yang memiliki usaha sendiri dengan bantuan buruh tetap/dibayar.</t>
  </si>
  <si>
    <t>Penduduk Usia Kerja (PUK)(&gt; 15 tahun) Bukan Angkatan Kerja yang Buruh/Karyawan</t>
  </si>
  <si>
    <t>Penduduk bukan angkatan kerja yang pernah bekerja sebagai buruh atau karyawan tetapi saat ini tidak aktif bekerja.</t>
  </si>
  <si>
    <t>Penduduk Usia Kerja (PUK)(&gt; 15 tahun) Bukan Angkatan Kerja yang Pekerja Bebas Di Pertanian dan Non Pertanian</t>
  </si>
  <si>
    <t>Penduduk bukan angkatan kerja yang bekerja secara lepas di sektor pertanian atau nonpertanian tanpa ikatan kerja tetap.</t>
  </si>
  <si>
    <t>Penduduk Usia Kerja (PUK)(&gt; 15 tahun) Bukan Angkatan Kerja yang Pekerja tak Dibayar</t>
  </si>
  <si>
    <t>Penduduk bukan angkatan kerja yang bekerja membantu usaha rumah tangga atau keluarga tanpa menerima upah.</t>
  </si>
  <si>
    <t>Tingkat Partisipasi Angkatan Kerja (TPAK)</t>
  </si>
  <si>
    <t>Persentase angkatan kerja terhadap penduduk usia kerja. (TPAK = (Angkatan Kerja / Penduduk Usia Kerja) × 100%).</t>
  </si>
  <si>
    <t>7186</t>
  </si>
  <si>
    <t>Penduduk yang Bekerja</t>
  </si>
  <si>
    <t>Penduduk yang melakukan kegiatan ekonomi dengan maksud memperoleh pendapatan atau keuntungan paling sedikit 1 jam berturut-turut selama seminggu sebelum pencacahan.</t>
  </si>
  <si>
    <t>Tingkat Pengangguran Terbuka (TPT)</t>
  </si>
  <si>
    <t>Persentase jumlah penganggur terhadap total angkatan kerja. (TPT = (Penganggur / Angkatan Kerja) × 100%).</t>
  </si>
  <si>
    <t>913</t>
  </si>
  <si>
    <t>Data Sektoral Ketenagakerjaan</t>
  </si>
  <si>
    <t>Pencari Kerja Terdaftar</t>
  </si>
  <si>
    <t>Pencari Kerja Terdaftar adalah bagian dari pencari kerja yang terdaftar dan / atau didaftarkan dalam sistem informasi dan aplikasi pelayanan ketenagakerjaan yang dilakukan oleh perseorangan, pelaksana penempatan tenaga kerja dan/atau pemberi kerja.</t>
  </si>
  <si>
    <t>Pencari Kerja Terdaftar Tidak Tamat SD</t>
  </si>
  <si>
    <t>Jumlah pencari kerja yang mendaftarkan diri pada layanan penempatan tenaga kerja dan memiliki tingkat pendidikan terakhir di bawah Sekolah Dasar (SD) atau tidak menyelesaikan pendidikan SD.</t>
  </si>
  <si>
    <t>Pencari Kerja Terdaftar Tidak Tamat SD Laki-Laki</t>
  </si>
  <si>
    <t>Jumlah pencari kerja yang mendaftarkan diri pada layanan penempatan tenaga kerja dan memiliki tingkat pendidikan terakhir di bawah Sekolah Dasar (SD) atau tidak menyelesaikan pendidikan SD berjenis kelamin laki-laki</t>
  </si>
  <si>
    <t>Pencari Kerja Terdaftar Tidak Tamat SD Perempuan</t>
  </si>
  <si>
    <t>Jumlah pencari kerja yang mendaftarkan diri pada layanan penempatan tenaga kerja dan memiliki tingkat pendidikan terakhir di bawah Sekolah Dasar (SD) atau tidak menyelesaikan pendidikan SD berjenis kelamin perempuan</t>
  </si>
  <si>
    <t>Pencari Kerja Terdaftar SD / Sederajat</t>
  </si>
  <si>
    <t>Jumlah pencari kerja yang telah tercatat pada layanan penempatan tenaga kerja dengan tingkat pendidikan terakhir lulus Sekolah Dasar (SD) atau satuan pendidikan yang dinyatakan sederajat (misalnya Paket A)</t>
  </si>
  <si>
    <t>Pencari Kerja Terdaftar SD / Sederajat Laki-Laki</t>
  </si>
  <si>
    <t>Jumlah pencari kerja yang telah tercatat pada layanan penempatan tenaga kerja dengan tingkat pendidikan terakhir lulus Sekolah Dasar (SD) atau satuan pendidikan yang dinyatakan sederajat (misalnya Paket A) berjenis kelamin laki-laki</t>
  </si>
  <si>
    <t>Pencari Kerja Terdaftar SD / Sederajat Perempuan</t>
  </si>
  <si>
    <t>Jumlah pencari kerja yang telah tercatat pada layanan penempatan tenaga kerja dengan tingkat pendidikan terakhir lulus Sekolah Dasar (SD) atau satuan pendidikan yang dinyatakan sederajat (misalnya Paket A) berjenis kelamin perempuan</t>
  </si>
  <si>
    <t>Pencari Kerja Terdaftar SMP / Sederajat</t>
  </si>
  <si>
    <t>Jumlah pencari kerja yang telah tercatat pada layanan penempatan tenaga kerja dengan tingkat pendidikan terakhir lulus Sekolah Menengah Pertama (SMP) atau satuan pendidikan yang dinyatakan sederajat (misalnya Paket B atau Madrasah Tsanawiyah)</t>
  </si>
  <si>
    <t>Pencari Kerja Terdaftar SMP / Sederajat Laki-Laki</t>
  </si>
  <si>
    <t>Jumlah pencari kerja yang telah tercatat pada layanan penempatan tenaga kerja dengan tingkat pendidikan terakhir lulus Sekolah Menengah Pertama (SMP) atau satuan pendidikan yang dinyatakan sederajat (misalnya Paket B atau Madrasah Tsanawiyah) berjenis kelamin laki-laki</t>
  </si>
  <si>
    <t>Pencari Kerja Terdaftar SMP / Sederajat Perempuan</t>
  </si>
  <si>
    <t>Jumlah pencari kerja yang telah tercatat pada layanan penempatan tenaga kerja dengan tingkat pendidikan terakhir lulus Sekolah Menengah Pertama (SMP) atau satuan pendidikan yang dinyatakan sederajat (misalnya Paket B atau Madrasah Tsanawiyah) berjenis kelamin perempuan</t>
  </si>
  <si>
    <t>Pencari Kerja Terdaftar SMU / Sederajat</t>
  </si>
  <si>
    <t>Jumlah pencari kerja yang telah tercatat pada layanan penempatan tenaga kerja dengan tingkat pendidikan terakhir lulus Sekolah Menengah Umum (SMU/SMA) atau satuan pendidikan yang dinyatakan sederajat (misalnya Paket C atau Madrasah Aliyah)</t>
  </si>
  <si>
    <t>Pencari Kerja Terdaftar SMU / Sederajat Laki-Laki</t>
  </si>
  <si>
    <t>Jumlah pencari kerja yang telah tercatat pada layanan penempatan tenaga kerja dengan tingkat pendidikan terakhir lulus Sekolah Menengah Umum (SMU/SMA) atau satuan pendidikan yang dinyatakan sederajat (misalnya Paket C atau Madrasah Aliyah) berjenis kelamin laki-laki</t>
  </si>
  <si>
    <t>Pencari Kerja Terdaftar SMU / Sederajat Perempuan</t>
  </si>
  <si>
    <t>Jumlah pencari kerja yang telah tercatat pada layanan penempatan tenaga kerja dengan tingkat pendidikan terakhir lulus Sekolah Menengah Umum (SMU/SMA) atau satuan pendidikan yang dinyatakan sederajat (misalnya Paket C atau Madrasah Aliyah) berjenis kelamin perempuan</t>
  </si>
  <si>
    <t>Pencari Kerja Terdaftar D - 1/ D - 2 /D - 3</t>
  </si>
  <si>
    <t>Jumlah pencari kerja yang telah tercatat pada layanan penempatan tenaga kerja dengan tingkat pendidikan terakhir Diploma 1 (D-1), Diploma 2 (D-2), atau Diploma 3 (D-3)/Ahli Madya dari perguruan tinggi atau lembaga pendidikan tinggi yang diakui.</t>
  </si>
  <si>
    <t>Pencari Kerja Terdaftar D - 1/ D - 2 /D - 3 Laki-Laki</t>
  </si>
  <si>
    <t>Jumlah pencari kerja yang telah tercatat pada layanan penempatan tenaga kerja dengan tingkat pendidikan terakhir Diploma 1 (D-1), Diploma 2 (D-2), atau Diploma 3 (D-3)/Ahli Madya dari perguruan tinggi atau lembaga pendidikan tinggi yang diakui berjenis kelamin laki-laki</t>
  </si>
  <si>
    <t>Pencari Kerja Terdaftar D - 1/ D - 2 /D - 3 Perempuan</t>
  </si>
  <si>
    <t>Jumlah pencari kerja yang telah tercatat pada layanan penempatan tenaga kerja dengan tingkat pendidikan terakhir Diploma 1 (D-1), Diploma 2 (D-2), atau Diploma 3 (D-3)/Ahli Madya dari perguruan tinggi atau lembaga pendidikan tinggi yang diakui berjenis kelamin perempuan</t>
  </si>
  <si>
    <t>Pencari Kerja Terdaftar S1 / Sederajat</t>
  </si>
  <si>
    <t>Jumlah pencari kerja yang telah tercatat pada layanan penempatan tenaga kerja dengan tingkat pendidikan terakhir Strata 1 (S1) atau setara, termasuk Sarjana Terapan (Diploma IV) dari perguruan tinggi atau lembaga pendidikan tinggi yang diakui</t>
  </si>
  <si>
    <t>Pencari Kerja Terdaftar S1 / Sederajat Laki-Laki</t>
  </si>
  <si>
    <t>Jumlah pencari kerja yang telah tercatat pada layanan penempatan tenaga kerja dengan tingkat pendidikan terakhir Strata 1 (S1) atau setara, termasuk Sarjana Terapan (Diploma IV) dari perguruan tinggi atau lembaga pendidikan tinggi yang diakui berjenis kelamin laki-laki</t>
  </si>
  <si>
    <t>Pencari Kerja Terdaftar S1 / Sederajat Perempuan</t>
  </si>
  <si>
    <t>Jumlah pencari kerja yang telah tercatat pada layanan penempatan tenaga kerja dengan tingkat pendidikan terakhir Strata 1 (S1) atau setara, termasuk Sarjana Terapan (Diploma IV) dari perguruan tinggi atau lembaga pendidikan tinggi yang diakui berjenis kelamin perempuan</t>
  </si>
  <si>
    <t>Pencari Kerja Terdaftar S2 / Sederajat</t>
  </si>
  <si>
    <t>Jumlah pencari kerja yang telah tercatat pada layanan penempatan tenaga kerja dengan tingkat pendidikan terakhir Strata 2 (S2) atau setara, termasuk Magister Terapan dari perguruan tinggi atau lembaga pendidikan tinggi yang diakui</t>
  </si>
  <si>
    <t>Pencari Kerja Terdaftar S2 / Sederajat Laki-Laki</t>
  </si>
  <si>
    <t>Jumlah pencari kerja yang telah tercatat pada layanan penempatan tenaga kerja dengan tingkat pendidikan terakhir Strata 2 (S2) atau setara, termasuk Magister Terapan dari perguruan tinggi atau lembaga pendidikan tinggi yang diakui berjenis kelamin laki-laki</t>
  </si>
  <si>
    <t>Pencari Kerja Terdaftar S2 / Sederajat Perempuan</t>
  </si>
  <si>
    <t>Jumlah pencari kerja yang telah tercatat pada layanan penempatan tenaga kerja dengan tingkat pendidikan terakhir Strata 2 (S2) atau setara, termasuk Magister Terapan dari perguruan tinggi atau lembaga pendidikan tinggi yang diakui berjenis kelamin perempuan</t>
  </si>
  <si>
    <t>Besaran Pencari Kerja yang Terdaftar yang Ditempatkan</t>
  </si>
  <si>
    <t>Jumlah pencari kerja yang terdaftar pada dinas tenaga kerja dan berhasil ditempatkan pada lowongan pekerjaan yang tersedia.</t>
  </si>
  <si>
    <t>460</t>
  </si>
  <si>
    <t>Pencari kerja yang mendaftar</t>
  </si>
  <si>
    <t>Jumlah individu yang mendaftarkan diri sebagai pencari kerja di Dinas Tenaga Kerja.</t>
  </si>
  <si>
    <t>Jumlah Pencari Kerja Yang Ditempatkan</t>
  </si>
  <si>
    <t>Tenaga Kerja yang Ditempatkan adalah bagian dari pencari kerja terdaftar yang di tempatkan untuk mengisi lowongan pekerjaan dalam layanan Bursa Kerja Khusus (BKK) sebagai bagian dari sistem informasi dan aplikasi pelayanan ketenagakerjaan</t>
  </si>
  <si>
    <t>Jumlah Pencari Kerja Yang Ditempatkan Antar Kerja Lokal (AKL)</t>
  </si>
  <si>
    <t>Jumlah Jumlah antar kerja lokal (AKL) di wilayah Kab/Kota pada tahun berkenaan.</t>
  </si>
  <si>
    <t>Jumlah Pencari Kerja Yang Ditempatkan Antar Kerja Lokal (AKL) Laki-Laki</t>
  </si>
  <si>
    <t>Jumlah Jumlah antar kerja lokal (AKL) berjeinis kelamin laki-laki di wilayah Kab/Kota pada tahun berkenaan.</t>
  </si>
  <si>
    <t>Jumlah Pencari Kerja Yang Ditempatkan Antar Kerja Lokal (AKL) Perempuan</t>
  </si>
  <si>
    <t>Jumlah Jumlah antar kerja lokal (AKL) berjenis kelamin perempuan di wilayah Kab/Kota pada tahun berkenaan.</t>
  </si>
  <si>
    <t>Jumlah Pencari Kerja Yang Ditempatkan Antar Kerja Antar Daerah (AKAD)</t>
  </si>
  <si>
    <t>Jumlah Jumlah antar kerja antar daerah (AKAD) di wilayah Kab/Kota pada tahun berkenaan.</t>
  </si>
  <si>
    <t>Jumlah Pencari Kerja Yang Ditempatkan Antar Kerja Antar Daerah (AKAD) Laki-Laki</t>
  </si>
  <si>
    <t>Jumlah Jumlah antar kerja antar daerah (AKAD) berjenis kelamin laki-laki di wilayah Kab/Kota pada tahun berkenaan.</t>
  </si>
  <si>
    <t>Jumlah Pencari Kerja Yang Ditempatkan Antar Kerja Antar Daerah (AKAD) Perempuan</t>
  </si>
  <si>
    <t>Jumlah Jumlah antar kerja antar daerah (AKAD) berjenis kelamin perempuan di wilayah Kab/Kota pada tahun berkenaan.</t>
  </si>
  <si>
    <t>Jumlah Pencari Kerja Yang Ditempatkan Antar Kerja Antar Negara (AKAN)</t>
  </si>
  <si>
    <t>Jumlah Jumlah antar kerja antar negara (AKAN) di wilayah Kab/Kota pada tahun berkenaan.</t>
  </si>
  <si>
    <t>Jumlah Pencari Kerja Yang Ditempatkan Antar Kerja Antar Negara (AKAN) Laki-Laki</t>
  </si>
  <si>
    <t>Jumlah Jumlah antar kerjaantar negara (AKAN) berjenis kelamin laki-laki di wilayah Kab/Kota pada tahun berkenaan.</t>
  </si>
  <si>
    <t>Jumlah Pencari Kerja Yang Ditempatkan Antar Kerja Antar Negara (AKAN) Perempuan</t>
  </si>
  <si>
    <t>Jumlah Jumlah antar kerja antar Negara (AKAN) berjenis kelamin perempuan di wilayah Kab/Kota pada tahun berkenaan.</t>
  </si>
  <si>
    <t>Pencari kerja yang belum ditempatkan</t>
  </si>
  <si>
    <t>Jumlah pencari kerja yang telah terdaftar pada layanan penempatan tenaga kerja, namun sampai dengan periode tertentu belum memperoleh pekerjaan melalui mekanisme penempatan kerja.</t>
  </si>
  <si>
    <t>Pencari kerja yang belum ditempatkan Laki-Laki</t>
  </si>
  <si>
    <t>Jumlah pencari kerja yang telah terdaftar pada layanan penempatan tenaga kerja, namun sampai dengan periode tertentu belum memperoleh pekerjaan melalui mekanisme penempatan kerja berjenis kelamin laki-laki</t>
  </si>
  <si>
    <t>Pencari kerja yang belum ditempatkan Perempuan</t>
  </si>
  <si>
    <t>Jumlah pencari kerja yang telah terdaftar pada layanan penempatan tenaga kerja, namun sampai dengan periode tertentu belum memperoleh pekerjaan melalui mekanisme penempatan kerja berjenis kelamin perempuan</t>
  </si>
  <si>
    <t>Jumlah penempatan Pekerja Migran Indonesia</t>
  </si>
  <si>
    <t>Total warga negara Indonesia yang ditempatkan untuk bekerja di luar negeri melalui mekanisme penempatan resmi dalam suatu wilayah dan periode tertentu</t>
  </si>
  <si>
    <t>Kasus PHK</t>
  </si>
  <si>
    <t>banyaknya peristiwa atau laporan yang berkaitan dengan pengakhiran hubungan kerja antara pekerja/buruh dengan pengusaha dalam suatu periode tertentu, baik yang dilakukan secara sepihak, berdasarkan kesepakatan, maupun melalui mekanisme hukum/administratif.</t>
  </si>
  <si>
    <t>Orang Terkena Kasus PHK</t>
  </si>
  <si>
    <t>Jumlah tenaga kerja yang mengalami Pemutusan Hubungan Kerja (PHK) dalam periode tertentu.</t>
  </si>
  <si>
    <t>Penyelesaian Perselisihan Hubungan Industrial</t>
  </si>
  <si>
    <t>proses menyelesaikan perbedaan pendapat atau pertentangan antara pengusaha dan pekerja/buruh atau antar serikat pekerja, yang mencakup perselisihan hak, kepentingan, pemutusan hubungan kerja (PHK), dan perselisihan antar serikat pekerja dalam satu perusahaan, melalui musyawarah mufakat atau mekanisme hukum di luar maupun di dalam pengadilan</t>
  </si>
  <si>
    <t>Penyelesaian Perselisihan Hubungan Industrial berupa Perjanjian Bersama</t>
  </si>
  <si>
    <t>Jumlah kasus Perselisihan HI yang diselesaikan melalui Perjanjian Bersama Perjanjian Bersama adalah hasil kesepakatan bersama penyelesaian perselisihan hubungan industrial yang ditandatangani oleh para pihak</t>
  </si>
  <si>
    <t>Penyelesaian Perselisihan Hubungan Industrial berupa Anjuran</t>
  </si>
  <si>
    <t>Jumlah kasus perselisihan hubungan industrial yang diselesaikan melalui anjuran dari mediator.</t>
  </si>
  <si>
    <t>Tingkat penyelesaian kasus</t>
  </si>
  <si>
    <t>ukuran yang menunjukkan perbandingan antara jumlah kasus yang berhasil diselesaikan dengan jumlah kasus yang masuk atau ditangani dalam periode tertentu, yang dinyatakan dalam bentuk persentase.</t>
  </si>
  <si>
    <t>Jumlah Kasus yang Diselesaikan dengan PB di Kota Yogyakarta</t>
  </si>
  <si>
    <t>kesepakatan yang timbul dari perundingan antara pengusaha dengan pekerja atau serikat pekerja/buruh untuk menyelesaikan perselisihan hubungan industrial, yang kemudian dicatat dan didaftarkan pada instansi ketenagakerjaan yang berwenang. Perjanjian ini merupakan hasil musyawarah untuk mencapai mufakat dan bersifat mengikat bagi kedua belah pihak.</t>
  </si>
  <si>
    <t>Jumlah Kasus yang tercatat</t>
  </si>
  <si>
    <t>Jumlah total kasus yang terdata dalam periode tertentu oleh instansi terkait.</t>
  </si>
  <si>
    <t>Penyelesaian perselisihan buruh dan pengusaha</t>
  </si>
  <si>
    <t>proses penyelesaian perbedaan pendapat atau konflik antara pekerja/buruh dengan pengusaha yang berkaitan dengan hubungan kerja, hak, kewajiban, atau syarat-syarat kerja, melalui mekanisme yang diatur dalam peraturan perundang-undangan ketenagakerjaan.</t>
  </si>
  <si>
    <t>Jumlah penyelesaian perselisihan</t>
  </si>
  <si>
    <t>Perselisihan Hubungan Industrial adalah Perbedaan pendapat yang mengakibatkan pertentangan antara pengusaha atau gabungan pengusaha dengan pekerja/buruh atau serikat pekerja/serikat buruh karena adanya perselisihan mengenai perselisihan hak, perselisihan kepentingan, dan perselisihan pemutusan hubungan kerja serat perselisihan antar serikat pekerja/serikat buruh hanya dalam satu perusahaan</t>
  </si>
  <si>
    <t>Jumlah kejadian perselisihan</t>
  </si>
  <si>
    <t>Jumlah peristiwa perselisihan hubungan industrial antara pekerja dan pengusaha.</t>
  </si>
  <si>
    <t>Angka Sengketa Pengusaha-Pekerja Per Tahun</t>
  </si>
  <si>
    <t>jumlah kasus perselisihan yang terjadi antara pengusaha dan pekerja/buruh dalam kurun waktu satu tahun, baik yang berkaitan dengan hak, kepentingan, pemutusan hubungan kerja (PHK), maupun perselisihan antar serikat pekerja dalam satu perusahaan, yang tercatat oleh instansi berwenang.</t>
  </si>
  <si>
    <t>Jumlah Perusahaan</t>
  </si>
  <si>
    <t>Data jumlah perusahaan yang berdasarkan data wajib lapor ketenagakerjaan perusahaan (WLKP)</t>
  </si>
  <si>
    <t>Jumlah sengketa pengusaha pekerja</t>
  </si>
  <si>
    <t>Jumlah pengaduan perselisihan hubungan industrial yang masuk ke Dinas</t>
  </si>
  <si>
    <t>Upah Minimum (UMK)</t>
  </si>
  <si>
    <t>Upah bulanan terendah yang ditetapkan oleh pemerintah daerah dan wajib dibayarkan oleh perusahaan kepada pekerja.</t>
  </si>
  <si>
    <t>Persentase perusahaan yang telah menetapkan struktur dan skala upah sesuai ketentuan perundangan.</t>
  </si>
  <si>
    <t>7,36%</t>
  </si>
  <si>
    <t>Jumlah perusahaan yang telah menerapkan sistem pengupahan berdasarkan struktur dan skala upah.</t>
  </si>
  <si>
    <t>Total jumlah perusahaan aktif di wilayah administrasi tertentu.</t>
  </si>
  <si>
    <t>Jumlah Perusahaan yang Tutup</t>
  </si>
  <si>
    <t>banyaknya perusahaan dalam suatu wilayah yang menghentikan seluruh kegiatan usaha/operasinya pada periode tertentu, baik secara permanen maupun sementara, yang tercatat oleh instansi berwenang.</t>
  </si>
  <si>
    <t>Jumlah Karyawan yang Terkena PHK</t>
  </si>
  <si>
    <t>banyaknya pekerja/buruh yang mengalami pemutusan hubungan kerja (PHK) oleh perusahaan dalam periode tertentu, baik secara individu maupun massal, yang tercatat oleh instansi ketenagakerjaan atau dilaporkan secara resmi.</t>
  </si>
  <si>
    <t>Jumlah Bursa Kerja Khusus (BKK)</t>
  </si>
  <si>
    <t>Total unit Bursa Kerja Khusus yang terbentuk dan tercatat secara resmi di lembaga pendidikan menengah/kejuruan atau lembaga pelatihan, yang berfungsi sebagai lembaga intermediasi (antar kerja) untuk memberikan informasi pasar kerja, menyalurkan, serta memfasilitasi penempatan lulusan dan alumni.</t>
  </si>
  <si>
    <t>Rasio Kesempatan Kerja Terhadap Penduduk Usia 15 Tahun ke Atas</t>
  </si>
  <si>
    <t>Persentase jumlah penduduk yang bekerja dibandingkan dengan total penduduk usia 15 tahun ke atas dalam suatu wilayah dan periode tertentu</t>
  </si>
  <si>
    <t>0707</t>
  </si>
  <si>
    <t>Jumlah Kesempatan Kerja</t>
  </si>
  <si>
    <t>Total peluang atau posisi pekerjaan yang tersedia dan dapat diisi oleh pencari kerja dalam suatu wilayah dan periode tertentu, baik di sektor formal maupun informal</t>
  </si>
  <si>
    <t>Besaran Tenaga Kerja yang Mendapatkan Pelatihan Berbasis Kompetensi</t>
  </si>
  <si>
    <t>Jumlah peserta pelatihan kerja berbasis kompetensi di lembaga pelatihan pemerintah maupun swasta.</t>
  </si>
  <si>
    <t>Jumlah tenaga kerja yang dilatih</t>
  </si>
  <si>
    <t>banyaknya tenaga kerja yang telah mengikuti kegiatan pelatihan peningkatan kompetensi</t>
  </si>
  <si>
    <t>Jumlah pendaftar pelatihan berbasis kompetensi</t>
  </si>
  <si>
    <t>banyaknya individu/tenaga kerja yang mendaftarkan diri untuk mengikuti program pelatihan berbasis kompetensi</t>
  </si>
  <si>
    <t>Jumlah Lembaga Pendidikan Ketrampilan (LPK)</t>
  </si>
  <si>
    <t>Jumlah lembaga pendidikan keterampilan yang memiliki izin operasional dari pemerintah daerah.</t>
  </si>
  <si>
    <t>Lembaga Pelatihan Kerja Swasta (LPKS)</t>
  </si>
  <si>
    <t>Lembaga Pelatihan kerja yang didirikan dan dikelola oleh pihak swasta (Individu, perusahaan, organisasi non pemerintah) yang beralamat dan berdomisili di Kota Yogyakarta.</t>
  </si>
  <si>
    <t>Lembaga Pelatihan kerja Swasta (LPKS) Terakreditasi</t>
  </si>
  <si>
    <t>Lembaga pelatihan swasta yang terakreditasi adalah LPK yang dikelola pihak swasta yang telah mendapat 
 pengakuan formal yang menyatakan bahwa lembaga tersebut telah memenuhi persyaratan untuk melakukan kegiatan pelatihan kerja</t>
  </si>
  <si>
    <t>Jumlah Siswa Lembaga Pendidikan Ketrampilan</t>
  </si>
  <si>
    <t>Jumlah peserta didik yang mengikuti pelatihan di LPK.</t>
  </si>
  <si>
    <t>Jumlah Siswa Lembaga Pendidikan Ketrampilan berjenis kelamin Laki-laki</t>
  </si>
  <si>
    <t>Jumlah peserta didik laki-laki di LPK.</t>
  </si>
  <si>
    <t>Jumlah Siswa Lembaga Pendidikan Ketrampilan berjenis kelamin Perempuan</t>
  </si>
  <si>
    <t>Jumlah peserta didik perempuan di LPK.</t>
  </si>
  <si>
    <t>Persentase peserta pelatihan berbasis kompetensi yang berhasil bekerja di sektor formal dan nonformal.</t>
  </si>
  <si>
    <t>88,42%</t>
  </si>
  <si>
    <t>Persentase tenaga kerja yang ditempatkan dibandingkan total pencari kerja yang terdaftar.</t>
  </si>
  <si>
    <t>53,13%</t>
  </si>
  <si>
    <t>Jumlah kesempatan kerja yang tercatat di dinas tenaga kerja atau portal resmi.</t>
  </si>
  <si>
    <t>Jumlah tenaga kerja yang berhasil memperoleh pekerjaan sesuai penempatan dinas tenaga kerja.</t>
  </si>
  <si>
    <t>Persentase perusahaan yang sudah mempunyai sarana hubungan industrial</t>
  </si>
  <si>
    <t>Persentase perusahaan yang telah memiliki sarana hubungan industrial seperti LKS Bipartit.</t>
  </si>
  <si>
    <t>43,42%</t>
  </si>
  <si>
    <t>Jumlah perusahaan dengan sarana hubungan industrial aktif.</t>
  </si>
  <si>
    <t>Jumlah Peserta Pelatihan setelah 6 bulan pasca pelatihan</t>
  </si>
  <si>
    <t>Jumlah peserta yang mengikuti program pelatihan kerja di lembaga pelatihan.</t>
  </si>
  <si>
    <t>Jumlah Peserta Pelatihan Bekerja di Sektor Formal setelah 6 bulan pasca pelatihan</t>
  </si>
  <si>
    <t>Jumlah peserta pelatihan yang bekerja di sektor formal setelah pelatihan.</t>
  </si>
  <si>
    <t>Jumlah Peserta Pelatihan Bekerja di Sektor Non Formal setelah 6 bulan pasca pelatihan</t>
  </si>
  <si>
    <t>Jumlah peserta pelatihan yang bekerja di sektor nonformal setelah pelatihan.</t>
  </si>
  <si>
    <t>Pemberdayaan Perempuan dan Perlindungan Anak</t>
  </si>
  <si>
    <t>Rasio KDRT</t>
  </si>
  <si>
    <t>tingkat kejadian KDRT per sejumlah rumah tangga</t>
  </si>
  <si>
    <t>01</t>
  </si>
  <si>
    <t>Kekerasan Dalam Rumah Tangga (KDRT)</t>
  </si>
  <si>
    <t>Tindakan kekerasan yang terjadi dalam lingkup rumah tangga, mencakup kekerasan fisik, psikis, seksual, dan penelantaran rumah tangga sebagaimana diatur dalam UU No. 23 Tahun 2004.</t>
  </si>
  <si>
    <t>Jumlah Kota Layak Anak berkategori Nindya ke atas</t>
  </si>
  <si>
    <t>Jumlah Kabupaten/Kota di DIY yang sudah mendapatkan kategori layak anak (kota layak anak Secara umum harus memiliki empat hak dasar anak, yaitu hak untuk hidup, hak untuk tumbuh dan berkembang, hak untuk mendapatkan perlindungan, serta hak untuk berpartisipasi) berkategori nindya ke atas (pencapaian yang sangat baik).</t>
  </si>
  <si>
    <t>Kab/Kota</t>
  </si>
  <si>
    <t>Jumlah Desa Prima</t>
  </si>
  <si>
    <t>Jumlah kelompok Desa Prima (Desa Prima adalah program meningkatkan partisipasi kaum perempuan dalam suatu wilayah melalui peningkatan produktivitas ekonomi agar tercipta kehidupan yang lebih baik. Program ini bertujuan untuk mewujudkan perempuan Indonesia yang maju dan mandiri di bidang ekonomi melalui pengembangan kegiatan ekonomi produktif untuk kesejahteraan keluarga masyarakat maupun bangsa.) yang telah dibentuk dan dibina baik oleh provinsi DIY.</t>
  </si>
  <si>
    <t>Prevalensi Kekerasan terhadap anak perempuan dan laki-laki 0-17 th</t>
  </si>
  <si>
    <t>Proporsi perempuan dan anak perempuan menagalami kekerasan Dalam Rumah Tangga (KDRT)</t>
  </si>
  <si>
    <t>Proporsi perempuan dan anak perempuan mengalami KDRT adalah Jumlah korban KDRT (segala bentuk ancaman, pelecehan, dan kekerasan antara dua orang yang terikat dalam hubungan pernikahan atau anggota keluarga lain) perempuan dan anak perempuan dibagi keseluruhan Jumlah penduduk perempuan di Wilayah DIY pada tahun berkenaan.</t>
  </si>
  <si>
    <t>0067</t>
  </si>
  <si>
    <t>Persentase korban kekerasan terhadap perempuan yang mendapat layanan komprehensif</t>
  </si>
  <si>
    <t>Persentase perempuan korban kekerasan yang mendapatkan seluruh layanan (pengaduan, medis, hukum, sosial, dan psikologis) dari total korban kekerasan yang tercatat.</t>
  </si>
  <si>
    <t>Tersedianya pusat layanan korban kekerasan perempuan dan anak</t>
  </si>
  <si>
    <t>Jumlah pusat layanan korban kekerasan terhadap perempuan dan anak yang berada di wilayah DIY pada tahun berkenaan.</t>
  </si>
  <si>
    <t>Cakupan Perempuan dan Anak Korban Kekerasan yang Mendapatkan Penanganan Pengaduan oleh Petugas Terlatih di Dalam UPT</t>
  </si>
  <si>
    <t>Persentase perempuan dan anak korban kekerasan yang memperoleh layanan penanganan pengaduan oleh petugas terlatih di Unit Pelaksana Teknis (UPT).</t>
  </si>
  <si>
    <t>Jumlah pengaduan/laporan yang ditindaklanjuti oleh unit pelayanan terpadu</t>
  </si>
  <si>
    <t>Jumlah korban perempuan &amp; anak yang melaporkan / mengadu ke unit pelayanan terpadu, dan dilayani (ditangani) kemudian ditindaklanjuti (dibuka kasus investigasi, dirujuk ke layanan, dilakukan mediasi, dsb)</t>
  </si>
  <si>
    <t>Jumlah laporan/pengaduan yang masuk ke unit pelayanan terpadu</t>
  </si>
  <si>
    <t>Semua pengaduan atau laporan kasus kekerasan (termasuk KDRT) yang diterima unit pelayanan terpadu dalam periode</t>
  </si>
  <si>
    <t>Proporsi perempuan usia ≥15 tahun yang pernah mengalami kekerasan (fisik, seksual, psikis, ekonomi) dalam periode tertentu terhadap total perempuan dalam kelompok umur sama.</t>
  </si>
  <si>
    <t>1,16</t>
  </si>
  <si>
    <t>Jumlah perempuan yang mengalami kekerasan dan dilaporkan ke lembaga layanan atau instansi terkait dalam periode tertentu.</t>
  </si>
  <si>
    <t>Persentase anak usia &lt;18 tahun yang pernah mengalami kekerasan (fisik, psikis, atau seksual) dalam kurun waktu tertentu terhadap total anak.</t>
  </si>
  <si>
    <t>1,01</t>
  </si>
  <si>
    <t>Jumlah anak korban kekerasan yang dilaporkan dan ditangani oleh lembaga layanan atau aparat penegak hukum.</t>
  </si>
  <si>
    <t>Persentase lembaga/instansi yang menjalankan fungsi PUG secara aktif (melaksanakan program dan melaporkan hasilnya) terhadap total lembaga yang memiliki kelembagaan PUG.</t>
  </si>
  <si>
    <t>93,41%</t>
  </si>
  <si>
    <t>Banyaknya unit atau lembaga PUG yang beroperasi dan menjalankan program kesetaraan gender.</t>
  </si>
  <si>
    <t>Jumlah total lembaga, instansi, atau perangkat daerah di Kota Yogyakarta yang memiliki struktur kelembagaan PUG.</t>
  </si>
  <si>
    <t>Persentase kasus KDRT dengan korban perempuan yang sudah diselesaikan melalui jalur hukum atau mediasi dibandingkan total kasus yang dilaporkan.</t>
  </si>
  <si>
    <t>88,53%</t>
  </si>
  <si>
    <t>Jumlah kasus kekerasan terhadap perempuan yang sudah ditindaklanjuti dan dinyatakan selesai.</t>
  </si>
  <si>
    <t>Persentase anak korban KDRT yang memperoleh layanan penanganan (hukum, medis, psikososial) dibandingkan total anak korban yang terlapor.</t>
  </si>
  <si>
    <t>Jumlah anak korban kekerasan yang mendapatkan intervensi atau penanganan dari lembaga layanan.</t>
  </si>
  <si>
    <t>Jumlah anak korban kekerasan yang melapor pada periode yang sama</t>
  </si>
  <si>
    <t>Jumlah anak yang melapor sebagai korban kekerasan pada periode tertentu, baik melalui UPTD, kepolisian, atau lembaga layanan.</t>
  </si>
  <si>
    <t>Jumlah kelahiran hidup per 1.000 penduduk dalam satu tahun kalender. (Sumber: BPS)</t>
  </si>
  <si>
    <t>5,17</t>
  </si>
  <si>
    <t>Cakupan Perempuan dan Anak Korban Kekerasan yang Mendapatkan Layanan Kesehatan oleh Tenaga Kesehatan Terlatih di Puskesmas Mampu Tatalaksana KtP/A dan PPT/PKT di Rumah Sakit</t>
  </si>
  <si>
    <t>Persentase korban kekerasan perempuan dan anak (KtP/A) yang memperoleh layanan medis dari tenaga kesehatan terlatih di fasilitas kesehatan yang berkompeten.</t>
  </si>
  <si>
    <t>Jumlah korban KtP/A yang memperoleh layanan kesehatan oleh tenaga kesehatan terlatih di puskesmas mampu tatalaksana KtP/A atau PPT/PKT di RS di suatu wilayah kerja tertentu dan kurun waktu tertentu</t>
  </si>
  <si>
    <t>Banyaknya korban kekerasan perempuan dan anak (KtP/A) yang mendapatkan pelayanan kesehatan di fasilitas layanan terlatih dalam periode tertentu.</t>
  </si>
  <si>
    <t>Jumlah seluruh korban KtP/A yang terdata datang ke puskesmas mampu tatalaksana KtP/A atau PPT/PKT di RS di suatu wilayah kerja tertentu dan kurun waktu tertentu</t>
  </si>
  <si>
    <t>Total seluruh korban kekerasan perempuan dan anak yang tercatat mendatangi fasilitas layanan terlatih pada periode tertentu.</t>
  </si>
  <si>
    <t>Jumlah kelahiran hidup yang dilahirkan oleh perempuan berusia 15–19 tahun dalam satu tahun kalender.</t>
  </si>
  <si>
    <t>Persentase Partisipasi Perempuan di Lembaga Pemerintah</t>
  </si>
  <si>
    <t>persentase perempuan yang bekerja sebagai aparatur / pegawai / staf di instansi / lembaga pemerintah</t>
  </si>
  <si>
    <t>Pekerja perempuan di lembaga pemerintah</t>
  </si>
  <si>
    <t>jumlah pekerja perempuan di lembaga pemerintah</t>
  </si>
  <si>
    <t>Jumlah pekerja perempuan</t>
  </si>
  <si>
    <t>Persentase Partisipasi Perempuan di Lembaga Swasta</t>
  </si>
  <si>
    <t>persentase perempuan yang bekerja sebagai aparatur / pegawai / staf di instansi / lembaga swasta</t>
  </si>
  <si>
    <t>Pekerja perempuan di lembaga swasta</t>
  </si>
  <si>
    <t>jumlah pekerja perempuan di lembaga swasta</t>
  </si>
  <si>
    <t>Data Kinerja Badan Pemberdayaan Perempuan dan Masyarakat</t>
  </si>
  <si>
    <t>Prosentase Penyelesaian Kasus Kekerasan Terhadap Perempuan dan Anak</t>
  </si>
  <si>
    <t>Persentase penyelesaian kasus kekerasan terhadap perempuan dan anak terhadap Jumlah total kasus yang terjadi di wilayah DIY pada tahun berkenaan.</t>
  </si>
  <si>
    <t>Rata-rata jumlah anak per keluarga (TFR)</t>
  </si>
  <si>
    <t>Total Fertility Rate (TFR) adalah rata-rata jumlah anak yang akan dilahirkan oleh seorang perempuan selama masa reproduksinya.</t>
  </si>
  <si>
    <t>Anak</t>
  </si>
  <si>
    <t>Nilai evaluasi pelaksanaan reformasi birokrasi instansi perangkat daerah berdasarkan hasil pemeriksaan Inspektorat.</t>
  </si>
  <si>
    <t>89,992</t>
  </si>
  <si>
    <t>Persentase pemenuhan indikator Kota Layak Anak (KLA) sesuai kriteria Kemen PPPA.</t>
  </si>
  <si>
    <t>Utama</t>
  </si>
  <si>
    <t>Kategori hasil evaluasi (Pratama, Madya, Nindya, Utama) dari Kementerian PPPA terhadap pelaksanaan KLA.</t>
  </si>
  <si>
    <t>Nilai akhir atau skor dari hasil evaluasi KLA oleh Kemen PPPA.</t>
  </si>
  <si>
    <t>Tingkat realisasi kegiatan fasilitasi advokasi dan penyediaan data kependudukan berbasis gender dibandingkan target program.</t>
  </si>
  <si>
    <t>92,87%</t>
  </si>
  <si>
    <t>Persentase data kependudukan dan pengendalian penduduk yang terpilah menurut jenis kelamin dan tersedia secara resmi.</t>
  </si>
  <si>
    <t>91,67%</t>
  </si>
  <si>
    <t>Jumlah fasilitas kesehatan dan kelurahan yang telah menginput data pengendalian penduduk berbasis gender ke sistem.</t>
  </si>
  <si>
    <t>Jumlah keseluruhan fasilitas kesehatan dan kelurahan yang menjadi cakupan wilayah pendataan.</t>
  </si>
  <si>
    <t>Persentase lembaga/instansi yang menggunakan data kependudukan berbasis gender dibanding total lembaga yang tersedia.</t>
  </si>
  <si>
    <t>93,67%</t>
  </si>
  <si>
    <t>Nama atau jumlah lembaga yang telah menggunakan data pengendalian penduduk berbasis gender.</t>
  </si>
  <si>
    <t>Total lembaga yang menjadi bagian dari jaringan kerja atau sistem pengendalian penduduk berbasis gender.</t>
  </si>
  <si>
    <t>Nilai Sistem Akuntabilitas Kinerja Instansi Pemerintah (SAKIP) dari hasil evaluasi Inspektorat pada dinas terkait.</t>
  </si>
  <si>
    <t>Jumlah Kekerasan Terhadap Perempuan Dan Anak Menurut Kelompok Umur dan Lokasi</t>
  </si>
  <si>
    <t>Jumlah Kekerasan Terhadap Laki-laki berdasarkan Kelompok Umur</t>
  </si>
  <si>
    <t>Jumlah kasus kekerasan yang dialami laki-laki menurut kategori umur korban yang dilaporkan dalam satu periode.</t>
  </si>
  <si>
    <t>Jumlah Kekerasan Terhadap Laki-laki Kelompok Umur 0 - 17 Th</t>
  </si>
  <si>
    <t>Jumlah kasus kekerasan yang terjadi pada anak laki-laki pada kelompok umur 0-17 tahun di wilayah Kabupaten Kulon Progo pada tahun berkenaan.</t>
  </si>
  <si>
    <t>Jumlah Kekerasan Terhadap Laki-laki Kelompok Umur 18 - 25 Th</t>
  </si>
  <si>
    <t>Jumlah kasus kekerasan yang terjadi pada anak laki-laki pada kelompok umur 18-25 di wilayah Kabupaten Kulon Progo pada tahun berkenaan.</t>
  </si>
  <si>
    <t>Jumlah Kekerasan Terhadap Laki-laki Kelompok Umur 25 Th Keatas</t>
  </si>
  <si>
    <t>Jumlah kasus kekerasan yang terjadi pada laki-laki pada kelompok umur 25 Tahun keatas di wilayah Kabupaten Kulon Progo pada tahun berkenaan.</t>
  </si>
  <si>
    <t>Jumlah Kekerasan Terhadap Laki-laki berdasarkan Tempat Kejadian</t>
  </si>
  <si>
    <t>Jumlah kejadian kekerasan (termasuk KDRT atau kekerasan lain) dimana korban adalah laki-laki, diurutkan berdasarkan lokasi kejadian</t>
  </si>
  <si>
    <t>Jumlah Kekerasan Terhadap Laki-laki Tempat Kejadian Rumah Tangga</t>
  </si>
  <si>
    <t>Jumlah kasus kekerasan yang terjadi dalam rumah tangga pada laki laki di Kulon Progo pada tahun berkenaan.</t>
  </si>
  <si>
    <t>Jumlah Kekerasan Terhadap Laki-laki Tempat Kejadian Tempat Kerja</t>
  </si>
  <si>
    <t>Jumlah kasus kekerasan yang terjadi di tempat kerja pada laki laki di Kulon Progo pada tahun berkenaan.</t>
  </si>
  <si>
    <t>Jumlah Kekerasan Terhadap Laki-laki Tempat Kejadian Lainnya</t>
  </si>
  <si>
    <t>Jumlah kasus kekerasan yang terjadi di tempat lain selain rumah tinggal dan tempat kerja pada laki laki di Kulon Progo pada tahun berkenaan.</t>
  </si>
  <si>
    <t>Jumlah Kekerasan Terhadap Perempuan berdasarkan Kelompok Umur</t>
  </si>
  <si>
    <t>Jumlah kejadian kekerasan (termasuk KDRT atau kekerasan lain) dimana korban adalah perempuan, diurutkan menurut kelompok umur</t>
  </si>
  <si>
    <t>Jumlah Kekerasan Terhadap Perempuan Kelompok Umur 0 - 17 Th</t>
  </si>
  <si>
    <t>Jumlah Kasus kekerasan yang terjadi terhadap anak perempuan pada kelompok umur 0-17 tahun di wilayah Kabupaten Kulon Progo pada tahun berkenaan.</t>
  </si>
  <si>
    <t>Jumlah Kekerasan Terhadap Perempuan Kelompok Umur 18 - 25 Th</t>
  </si>
  <si>
    <t>Jumlah Kasus kekerasan yang terjadi terhadap anak perempuan pada kelompok umur 18-25 di wilayah Kabupaten Kulon Progo pada tahun berkenaan.</t>
  </si>
  <si>
    <t>Jumlah Kekerasan Terhadap Perempuan Kelompok Umur 25 Th Keatas</t>
  </si>
  <si>
    <t>Jumlah kasus kekerasan yang dialami perempuan berusia ≥25 tahun yang tercatat pada lembaga layanan atau aparat hukum.</t>
  </si>
  <si>
    <t>Jumlah Kekerasan Terhadap Perempuan berdasarkan Tempat Kejadian</t>
  </si>
  <si>
    <t>Jumlah kejadian kekerasan (termasuk KDRT atau kekerasan lain) dimana korban adalah perempuan, diurutkan berdasarkan lokasi kejadian</t>
  </si>
  <si>
    <t>Jumlah Kekerasan Terhadap Perempuan Tempat Kejadian Rumah Tangga</t>
  </si>
  <si>
    <t>Jumlah kasus kekerasan yang terjadi di rumah tangga pada perempuan di Kulon Progo pada tahun berkenaan.</t>
  </si>
  <si>
    <t>Jumlah Kekerasan Terhadap Perempuan Tempat Kejadian Tempat Kerja</t>
  </si>
  <si>
    <t>Jumlah kasus kekerasan yang terjadi di tempat kerja pada perempuan di Kulon Progo pada tahun berkenaan.</t>
  </si>
  <si>
    <t>Jumlah Kekerasan Terhadap Perempuan Tempat Kejadian Lainnya</t>
  </si>
  <si>
    <t>Jumlah kasus kekerasan yang terjadi di tempat lain selain rumah tinggal dan tempat kerja pada perempuan di Kulon Progo pada tahun berkenaan.</t>
  </si>
  <si>
    <t>PANGAN</t>
  </si>
  <si>
    <t>Jumlah Konsumsi</t>
  </si>
  <si>
    <t>Jumlah Konsumsi Beras</t>
  </si>
  <si>
    <t>Banyaknya beras yang dikonsumsi oleh penduduk dalam satu periode (biasanya per kapita per tahun), dihitung berdasarkan hasil Survei Sosial Ekonomi Nasional (Susenas) BPS.</t>
  </si>
  <si>
    <t>Jumlah Konsumsi Gula</t>
  </si>
  <si>
    <t>Jumlah gula pasir yang dikonsumsi penduduk dalam satu tahun menurut hasil Susenas (BPS).</t>
  </si>
  <si>
    <t>Kg/Kap/Tahun</t>
  </si>
  <si>
    <t>Jumlah Konsumsi Jagung</t>
  </si>
  <si>
    <t>Total konsumsi jagung untuk pangan dalam satu tahun, dihitung dari rata-rata konsumsi per kapita dikalikan jumlah penduduk (BPS).</t>
  </si>
  <si>
    <t>Jumlah Konsumsi Kacang Kedelai</t>
  </si>
  <si>
    <t>Banyaknya kedelai (termasuk olahannya seperti tempe dan tahu) yang dikonsumsi oleh penduduk dalam satu tahun (BPS).</t>
  </si>
  <si>
    <t>Jumlah Konsumsi Kacang Hijau</t>
  </si>
  <si>
    <t>Jumlah kacang hijau yang dikonsumsi untuk pangan oleh rumah tangga dalam periode tertentu (BPS).</t>
  </si>
  <si>
    <t>Jumlah Konsumsi Kacang Tanah</t>
  </si>
  <si>
    <t>Banyaknya kacang tanah yang digunakan sebagai bahan pangan dan dikonsumsi penduduk (BPS).</t>
  </si>
  <si>
    <t>Jumlah Konsumsi Ubi Kayu</t>
  </si>
  <si>
    <t>Total ubi kayu (singkong) yang dikonsumsi oleh penduduk per tahun menurut hasil Susenas (BPS).</t>
  </si>
  <si>
    <t>Jumlah Konsumsi Ubi Jalar</t>
  </si>
  <si>
    <t>Banyaknya ubi jalar yang dikonsumsi sebagai bahan pangan pokok atau tambahan (BPS).</t>
  </si>
  <si>
    <t>Jumlah Konsumsi Buah Mangga</t>
  </si>
  <si>
    <t>Total konsumsi buah mangga oleh penduduk selama satu tahun (BPS).</t>
  </si>
  <si>
    <t>Jumlah Konsumsi Buah Jeruk</t>
  </si>
  <si>
    <t>Banyaknya buah jeruk yang dikonsumsi oleh penduduk dalam satu tahun (BPS).</t>
  </si>
  <si>
    <t>Jumlah Konsumsi Buah Pepaya</t>
  </si>
  <si>
    <t>Banyaknya pepaya yang dikonsumsi sebagai buah segar atau olahan (BPS).</t>
  </si>
  <si>
    <t>Jumlah Konsumsi Buah Pisang</t>
  </si>
  <si>
    <t>Total konsumsi pisang sebagai pangan segar maupun olahan (BPS).</t>
  </si>
  <si>
    <t>Jumlah Konsumsi Buah Durian</t>
  </si>
  <si>
    <t>Banyaknya buah durian yang dikonsumsi oleh rumah tangga (BPS).</t>
  </si>
  <si>
    <t>Jumlah Konsumsi Buah Dukuh/Langsat</t>
  </si>
  <si>
    <t>Jumlah konsumsi buah dukuh/langsat dalam periode tertentu (BPS).</t>
  </si>
  <si>
    <t>Jumlah Konsumsi Buah Salak</t>
  </si>
  <si>
    <t>Banyaknya buah salak yang dikonsumsi penduduk (BPS).</t>
  </si>
  <si>
    <t>Jumlah Konsumsi Buah Rambutan</t>
  </si>
  <si>
    <t>Banyaknya buah rambutan yang dikonsumsi penduduk (BPS).</t>
  </si>
  <si>
    <t>Jumlah Konsumsi Bawang Merah</t>
  </si>
  <si>
    <t>Total konsumsi bawang merah untuk keperluan rumah tangga (BPS).</t>
  </si>
  <si>
    <t>Jumlah Konsumsi Kentang</t>
  </si>
  <si>
    <t>Banyaknya kentang yang dikonsumsi sebagai bahan pangan (BPS).</t>
  </si>
  <si>
    <t>Jumlah Konsumsi Cabai</t>
  </si>
  <si>
    <t>Jumlah cabai (merah dan rawit) yang dikonsumsi oleh rumah tangga (BPS).</t>
  </si>
  <si>
    <t>Jumlah Konsumsi Bawang Putih</t>
  </si>
  <si>
    <t>Total konsumsi bawang putih sebagai bumbu makanan (BPS).</t>
  </si>
  <si>
    <t>Jumlah Konsumsi Terigu</t>
  </si>
  <si>
    <t>Banyaknya tepung terigu dan produk olahannya yang dikonsumsi (BPS).</t>
  </si>
  <si>
    <t>Jumlah Konsumsi Ikan dan Hasil Peternakan</t>
  </si>
  <si>
    <t>Jumlah Konsumsi Ikan</t>
  </si>
  <si>
    <t>Rata-rata ikan yang dikonsumsi per kapita per tahun (KKP &amp; BPS).</t>
  </si>
  <si>
    <t>Jumlah Konsumsi Hasil Peternakan</t>
  </si>
  <si>
    <t>Total konsumsi produk peternakan seperti daging, telur, dan susu oleh penduduk (BPS &amp; Ditjen Peternakan).</t>
  </si>
  <si>
    <t>Jumlah Konsumsi Daging Ruminasia</t>
  </si>
  <si>
    <t>Banyaknya daging sapi, kambing, atau kerbau yang dikonsumsi (BPS).</t>
  </si>
  <si>
    <t>Jumlah Konsumsi Daging Unggas</t>
  </si>
  <si>
    <t>Banyaknya daging ayam dan unggas lain yang dikonsumsi (BPS).</t>
  </si>
  <si>
    <t>Jumlah Konsumsi Telur</t>
  </si>
  <si>
    <t>Jumlah konsumsi telur ayam dan telur lainnya oleh penduduk (BPS).</t>
  </si>
  <si>
    <t>Jumlah Konsumsi Susu</t>
  </si>
  <si>
    <t>Total konsumsi susu segar dan olahan oleh rumah tangga (BPS).</t>
  </si>
  <si>
    <t>Skor pola pangan harapan (PPH)</t>
  </si>
  <si>
    <t>Pola Konsumsi</t>
  </si>
  <si>
    <t>Komposisi dan keragaman pangan yang dikonsumsi oleh penduduk yang menggambarkan keseimbangan gizi (Badan Ketahanan Pangan, PPH).</t>
  </si>
  <si>
    <t>Kkal/Kap</t>
  </si>
  <si>
    <t>Pola Konsumsi Padi-Padian (Skor PPH Standar 25,0)</t>
  </si>
  <si>
    <t>Skor kontribusi kelompok padi-padian terhadap Pola Pangan Harapan (PPH) dengan standar ideal 25 (BKP).</t>
  </si>
  <si>
    <t>Pola Konsumsi Umbi-Umbian (Skor PPH Standar 2,5)</t>
  </si>
  <si>
    <t>Skor ideal konsumsi umbi-umbian terhadap total energi pangan (BKP).</t>
  </si>
  <si>
    <t>Pola Konsumsi Pangan Hewani (Skor PPH Standar 24,0)</t>
  </si>
  <si>
    <t>Skor ideal konsumsi pangan hewani (daging, telur, ikan, susu) dalam PPH (BKP).</t>
  </si>
  <si>
    <t>Pola Konsumsi Minyak dan Lemak (Skor PPH Standar 5,0)</t>
  </si>
  <si>
    <t>Skor ideal kontribusi minyak dan lemak terhadap total energi (BKP).</t>
  </si>
  <si>
    <t>Pola Konsumsi Buah/Biji Berminyak (Skor PPH Standar 1,0)</t>
  </si>
  <si>
    <t>Skor ideal konsumsi biji-bijian berminyak (kacang mete, kelapa) dalam PPH (BKP).</t>
  </si>
  <si>
    <t>Pola Konsumsi Kacang-Kacangan (Skor PPH Standar 10,0)</t>
  </si>
  <si>
    <t>Skor ideal konsumsi kacang-kacangan terhadap total energi (BKP).</t>
  </si>
  <si>
    <t>Pola Konsumsi Gula (Skor PPH Standar 2,5)</t>
  </si>
  <si>
    <t>Skor ideal konsumsi gula sebagai sumber energi tambahan (BKP).</t>
  </si>
  <si>
    <t>Pola Konsumsi Sayur dan Buah (Skor PPH Standar 30,0)</t>
  </si>
  <si>
    <t>Skor ideal konsumsi sayur dan buah terhadap total energi (BKP).</t>
  </si>
  <si>
    <t>Pola Konsumsi Lain-Lain (Skor PPH Standar 0,0)</t>
  </si>
  <si>
    <t>Skor kategori bahan lain di luar kelompok utama pangan (BKP).</t>
  </si>
  <si>
    <t>Perhitungan Skor Pola Pangan Harapan (PPH) -%</t>
  </si>
  <si>
    <t>Indeks yang menggambarkan keragaman dan keseimbangan konsumsi pangan masyarakat berdasarkan kontribusi energi dari kelompok pangan dibandingkan pola ideal. (Sumber: Badan Pangan Nasional / BPS)</t>
  </si>
  <si>
    <t>Perhitungan Skor Pola Pangan Harapan (PPH) -% Padi-padian</t>
  </si>
  <si>
    <t>Persentase kontribusi energi yang berasal dari kelompok pangan padi-padian terhadap total energi konsumsi dibandingkan pola ideal PPH.</t>
  </si>
  <si>
    <t>519</t>
  </si>
  <si>
    <t>Perhitungan Skor Pola Pangan Harapan (PPH) -% Umbi-umbian</t>
  </si>
  <si>
    <t>Persentase kontribusi energi dari kelompok pangan umbi-umbian terhadap total konsumsi energi dibandingkan pola ideal PPH.</t>
  </si>
  <si>
    <t>13</t>
  </si>
  <si>
    <t>Perhitungan Skor Pola Pangan Harapan (PPH) -% Pangan Hewani</t>
  </si>
  <si>
    <t>Persentase kontribusi energi dari bahan pangan hewani terhadap total konsumsi energi dibandingkan pola ideal.</t>
  </si>
  <si>
    <t>173</t>
  </si>
  <si>
    <t>Perhitungan Skor Pola Pangan Harapan (PPH) -% Minyak dan Lemak</t>
  </si>
  <si>
    <t>Persentase kontribusi energi dari kelompok minyak dan lemak terhadap total energi konsumsi dibandingkan pola ideal.</t>
  </si>
  <si>
    <t>11</t>
  </si>
  <si>
    <t>Perhitungan Skor Pola Pangan Harapan (PPH) -% Buah/Biji Berminyak</t>
  </si>
  <si>
    <t>Persentase kontribusi energi dari kelompok buah/biji berminyak terhadap total energi konsumsi dibandingkan pola ideal.</t>
  </si>
  <si>
    <t>03</t>
  </si>
  <si>
    <t>Perhitungan Skor Pola Pangan Harapan (PPH) -% Kacang-kacangan</t>
  </si>
  <si>
    <t>Persentase kontribusi energi dari kacang-kacangan terhadap total energi konsumsi dibandingkan pola ideal.</t>
  </si>
  <si>
    <t>43</t>
  </si>
  <si>
    <t>Perhitungan Skor Pola Pangan Harapan (PPH) -% Gula</t>
  </si>
  <si>
    <t>Persentase kontribusi energi dari gula terhadap total energi konsumsi dibandingkan pola ideal.</t>
  </si>
  <si>
    <t>33</t>
  </si>
  <si>
    <t>Perhitungan Skor Pola Pangan Harapan (PPH) -% Sayur dan Buah</t>
  </si>
  <si>
    <t>Persentase kontribusi energi dari sayur dan buah terhadap total energi konsumsi dibandingkan pola ideal.</t>
  </si>
  <si>
    <t>82</t>
  </si>
  <si>
    <t>Perhitungan Skor Pola Pangan Harapan (PPH) -% Lain-lain</t>
  </si>
  <si>
    <t>Persentase kontribusi energi dari kelompok pangan lain-lain terhadap total konsumsi energi dibandingkan pola ideal.</t>
  </si>
  <si>
    <t>26</t>
  </si>
  <si>
    <t>Perhitungan Skor Pola Pangan Harapan (PPH) - % AKE</t>
  </si>
  <si>
    <t>Persentase capaian Angka Kecukupan Energi (AKE) dibandingkan kebutuhan energi ideal menurut PPH.</t>
  </si>
  <si>
    <t>% AKE</t>
  </si>
  <si>
    <t>Perhitungan Skor Pola Pangan Harapan (PPH) - % AKE Padi-padian</t>
  </si>
  <si>
    <t>Kontribusi energi dari kelompok padi-padian terhadap total AKE masyarakat dibandingkan standar ideal.</t>
  </si>
  <si>
    <t>Perhitungan Skor Pola Pangan Harapan (PPH) - % AKE Umbi-umbian</t>
  </si>
  <si>
    <t>Kontribusi energi dari kelompok umbi-umbian terhadap total AKE masyarakat dibandingkan standar ideal.</t>
  </si>
  <si>
    <t>Perhitungan Skor Pola Pangan Harapan (PPH) - % AKE Pangan Hewani</t>
  </si>
  <si>
    <t>Kontribusi energi dari kelompok pangan hewani terhadap total AKE dibandingkan standar ideal.</t>
  </si>
  <si>
    <t>Perhitungan Skor Pola Pangan Harapan (PPH) - % AKE Minyak dan Lemak</t>
  </si>
  <si>
    <t>Kontribusi energi dari kelompok minyak dan lemak terhadap total AKE dibandingkan standar ideal.</t>
  </si>
  <si>
    <t>Perhitungan Skor Pola Pangan Harapan (PPH) - % AKE Buah/Biji Berminyak</t>
  </si>
  <si>
    <t>Kontribusi energi dari kelompok buah/biji berminyak terhadap total AKE dibandingkan standar ideal.</t>
  </si>
  <si>
    <t>Perhitungan Skor Pola Pangan Harapan (PPH) - % AKE Kacang-kacangan</t>
  </si>
  <si>
    <t>Kontribusi energi dari kacang-kacangan terhadap total AKE dibandingkan standar ideal.</t>
  </si>
  <si>
    <t>Perhitungan Skor Pola Pangan Harapan (PPH) - % AKE Gula</t>
  </si>
  <si>
    <t>Kontribusi energi dari kelompok gula terhadap total AKE dibandingkan standar ideal.</t>
  </si>
  <si>
    <t>Perhitungan Skor Pola Pangan Harapan (PPH) - % AKE Sayur dan Buah</t>
  </si>
  <si>
    <t>Kontribusi energi dari kelompok sayur dan buah terhadap total AKE dibandingkan standar ideal.</t>
  </si>
  <si>
    <t>Perhitungan Skor Pola Pangan Harapan (PPH) - % AKE Lain-lain</t>
  </si>
  <si>
    <t>Kontribusi energi dari kelompok pangan lain-lain terhadap total AKE dibandingkan standar ideal.</t>
  </si>
  <si>
    <t>Perhitungan Skor Pola Pangan Harapan (PPH) - Bobot</t>
  </si>
  <si>
    <t>Nilai pembobot untuk masing-masing kelompok pangan berdasarkan kontribusi energi ideal terhadap total energi (standar PPH).</t>
  </si>
  <si>
    <t>Perhitungan Skor Pola Pangan Harapan (PPH) - Bobot Padi-padian</t>
  </si>
  <si>
    <t>Perhitungan Skor Pola Pangan Harapan (PPH) - Bobot Umbi-umbian</t>
  </si>
  <si>
    <t>Perhitungan Skor Pola Pangan Harapan (PPH) - Bobot Pangan Hewani</t>
  </si>
  <si>
    <t>Perhitungan Skor Pola Pangan Harapan (PPH) - Bobot Minyak dan Lemak</t>
  </si>
  <si>
    <t>Perhitungan Skor Pola Pangan Harapan (PPH) - Bobot Buah/Biji Berminyak</t>
  </si>
  <si>
    <t>Perhitungan Skor Pola Pangan Harapan (PPH) - Bobot Kacang-kacangan</t>
  </si>
  <si>
    <t>Perhitungan Skor Pola Pangan Harapan (PPH) - Bobot Gula</t>
  </si>
  <si>
    <t>Perhitungan Skor Pola Pangan Harapan (PPH) - Bobot Sayur dan Buah</t>
  </si>
  <si>
    <t>Perhitungan Skor Pola Pangan Harapan (PPH) - Bobot Lain-lain</t>
  </si>
  <si>
    <t>Perhitungan Skor Pola Pangan Harapan (PPH) - Skor Aktual</t>
  </si>
  <si>
    <t>Nilai skor aktual hasil perhitungan konsumsi nyata masyarakat berdasarkan kontribusi energi per kelompok pangan.</t>
  </si>
  <si>
    <t>Perhitungan Skor Pola Pangan Harapan (PPH) - Skor Aktual Padi-padian</t>
  </si>
  <si>
    <t>Perhitungan Skor Pola Pangan Harapan (PPH) - Skor Aktual Umbi-umbian</t>
  </si>
  <si>
    <t>Perhitungan Skor Pola Pangan Harapan (PPH) - Skor Aktual Pangan Hewani</t>
  </si>
  <si>
    <t>Perhitungan Skor Pola Pangan Harapan (PPH) - Skor Aktual Minyak dan Lemak</t>
  </si>
  <si>
    <t>Perhitungan Skor Pola Pangan Harapan (PPH) - Skor Aktual Buah/Biji Berminyak</t>
  </si>
  <si>
    <t>Perhitungan Skor Pola Pangan Harapan (PPH) - Skor Aktual Kacang-kacangan</t>
  </si>
  <si>
    <t>Perhitungan Skor Pola Pangan Harapan (PPH) - Skor Aktual Gula</t>
  </si>
  <si>
    <t>Perhitungan Skor Pola Pangan Harapan (PPH) - Skor Aktual Sayur dan Buah</t>
  </si>
  <si>
    <t>Perhitungan Skor Pola Pangan Harapan (PPH) - Skor Aktual Lain-lain</t>
  </si>
  <si>
    <t>Perhitungan Skor Pola Pangan Harapan (PPH) - Skor AKE</t>
  </si>
  <si>
    <t>Skor hasil perhitungan AKE masyarakat terhadap skor ideal pola pangan harapan.</t>
  </si>
  <si>
    <t>Perhitungan Skor Pola Pangan Harapan (PPH) - Skor AKE Padi-padian</t>
  </si>
  <si>
    <t>Perhitungan Skor Pola Pangan Harapan (PPH) - Skor AKE Umbi-umbian</t>
  </si>
  <si>
    <t>Perhitungan Skor Pola Pangan Harapan (PPH) - Skor AKE Pangan Hewani</t>
  </si>
  <si>
    <t>Perhitungan Skor Pola Pangan Harapan (PPH) - Skor AKE Minyak dan Lemak</t>
  </si>
  <si>
    <t>Perhitungan Skor Pola Pangan Harapan (PPH) - Skor AKE Buah/Biji Berminyak</t>
  </si>
  <si>
    <t>Perhitungan Skor Pola Pangan Harapan (PPH) - Skor AKE Kacang-kacangan</t>
  </si>
  <si>
    <t>Perhitungan Skor Pola Pangan Harapan (PPH) - Skor AKE Gula</t>
  </si>
  <si>
    <t>Perhitungan Skor Pola Pangan Harapan (PPH) - Skor AKE Sayur dan Buah</t>
  </si>
  <si>
    <t>Perhitungan Skor Pola Pangan Harapan (PPH) - Skor AKE Lain-lain</t>
  </si>
  <si>
    <t>Perhitungan Skor Pola Pangan Harapan (PPH) - Skor Maks</t>
  </si>
  <si>
    <t>Nilai maksimum skor PPH yang mungkin dicapai apabila konsumsi pangan telah sesuai dengan pola ideal (maksimum 100).</t>
  </si>
  <si>
    <t>Perhitungan Skor Pola Pangan Harapan (PPH) - Skor Maks Padi-padian</t>
  </si>
  <si>
    <t>Perhitungan Skor Pola Pangan Harapan (PPH) - Skor Maks Umbi-umbian</t>
  </si>
  <si>
    <t>Perhitungan Skor Pola Pangan Harapan (PPH) - Skor Maks Pangan Hewani</t>
  </si>
  <si>
    <t>Perhitungan Skor Pola Pangan Harapan (PPH) - Skor Maks Minyak dan Lemak</t>
  </si>
  <si>
    <t>Perhitungan Skor Pola Pangan Harapan (PPH) - Skor Maks Buah/Biji Berminyak</t>
  </si>
  <si>
    <t>Perhitungan Skor Pola Pangan Harapan (PPH) - Skor Maks Kacang-kacangan</t>
  </si>
  <si>
    <t>Perhitungan Skor Pola Pangan Harapan (PPH) - Skor Maks Gula</t>
  </si>
  <si>
    <t>Perhitungan Skor Pola Pangan Harapan (PPH) - Skor Maks Sayur dan Buah</t>
  </si>
  <si>
    <t>Perhitungan Skor Pola Pangan Harapan (PPH) - Skor Maks Lain-lain</t>
  </si>
  <si>
    <t>Ketersediaan Pangan</t>
  </si>
  <si>
    <t>Ketersediaan pangan per kapita</t>
  </si>
  <si>
    <t>Jumlah ketersediaan pangan (kg/kapita/tahun) yang diperoleh dari neraca bahan makanan. (Sumber: BPS/NBM)</t>
  </si>
  <si>
    <t>Ketersediaan Pangan Utama</t>
  </si>
  <si>
    <t>Jumlah bahan pangan pokok utama (seperti beras, jagung, kedelai) yang tersedia untuk dikonsumsi dalam periode tertentu.</t>
  </si>
  <si>
    <t>Kg/Jiwa</t>
  </si>
  <si>
    <t>Rata-rata jumlah ketersediaan pangan utama</t>
  </si>
  <si>
    <t>Rata-rata ketersediaan bahan pangan utama per kapita dalam satuan kilogram per tahun.</t>
  </si>
  <si>
    <t>Kg</t>
  </si>
  <si>
    <t>Ketersediaan Energi</t>
  </si>
  <si>
    <t>Jumlah energi yang tersedia dari seluruh pangan (kkal/kapita/hari) berdasarkan NBM.</t>
  </si>
  <si>
    <t>Kkal/Kap/Hari</t>
  </si>
  <si>
    <t>Ketersediaan Energi Perkapita Per Hari</t>
  </si>
  <si>
    <t>Energi yang tersedia per orang per hari dari total pangan yang tersedia.</t>
  </si>
  <si>
    <t>Kkal</t>
  </si>
  <si>
    <t>Konsumsi Ketersediaan Energi</t>
  </si>
  <si>
    <t>Jumlah energi yang benar-benar dikonsumsi masyarakat dibandingkan ketersediaannya.</t>
  </si>
  <si>
    <t>Ketersediaan Protein</t>
  </si>
  <si>
    <t>Jumlah protein dari seluruh bahan pangan yang tersedia (gram/kapita/hari).</t>
  </si>
  <si>
    <t>Gr/Kap/Hari</t>
  </si>
  <si>
    <t>Ketersediaan Protein Perkapita Per Hari</t>
  </si>
  <si>
    <t>Protein yang tersedia per orang per hari dari total pangan yang tersedia.</t>
  </si>
  <si>
    <t>Gram</t>
  </si>
  <si>
    <t>Konsumsi Ketersediaan Protein</t>
  </si>
  <si>
    <t>Jumlah protein yang benar-benar dikonsumsi dibandingkan ketersediaannya.</t>
  </si>
  <si>
    <t>Angka Kecukupan Gizi (AKG) Energi dan Protein Per Kapita Per Hari</t>
  </si>
  <si>
    <t>Rata-rata jumlah energi (kkal) dan protein (gram) yang harus dipenuhi per orang per hari sesuai standar gizi nasional (Permenkes).</t>
  </si>
  <si>
    <t>Kkal/gram</t>
  </si>
  <si>
    <t>Persentase daerah terkena atau termasuk rawan pangan yang sudah atau sedang ditangani sesuai standar yang berlaku</t>
  </si>
  <si>
    <t>Persentase wilayah rawan pangan yang telah mendapatkan intervensi sesuai pedoman penanganan rawan pangan nasional.</t>
  </si>
  <si>
    <t>Jumlah daerah terkena atau termasuk rawan pangan</t>
  </si>
  <si>
    <t>Jumlah wilayah administratif (kelurahan/desa) yang dikategorikan rawan pangan berdasarkan hasil pemetaan ketahanan pangan.</t>
  </si>
  <si>
    <t>Daerah</t>
  </si>
  <si>
    <t>Jumlah daerah terkena atau termasuk rawan pangan yang sudah atau sedang ditangani sesuai standar yang berlaku</t>
  </si>
  <si>
    <t>Banyaknya wilayah rawan pangan yang telah mendapatkan intervensi sesuai pedoman pemerintah.</t>
  </si>
  <si>
    <t>Persentase Pengawasan dan Pembinaan Keamanan Pangan</t>
  </si>
  <si>
    <t>Persentase kegiatan pengawasan dan pembinaan keamanan pangan terhadap total target pengawasan.</t>
  </si>
  <si>
    <t>Jumlah sampel pangan yang diambil</t>
  </si>
  <si>
    <t>Total contoh pangan yang diuji untuk menilai keamanan pangan.</t>
  </si>
  <si>
    <t>Jumlah sampel pangan yang aman diambil</t>
  </si>
  <si>
    <t>Jumlah sampel pangan yang memenuhi standar keamanan pangan berdasarkan hasil pengujian.</t>
  </si>
  <si>
    <t>Jumlah Kelurahan Rawan Pangan</t>
  </si>
  <si>
    <t>Jumlah kelurahan yang dikategorikan rawan pangan berdasarkan indikator ketahanan pangan.</t>
  </si>
  <si>
    <t>Cadangan Pangan Pemerintah</t>
  </si>
  <si>
    <t>Jumlah pangan pokok yang disiapkan pemerintah untuk menjamin ketersediaan pangan dalam keadaan darurat.</t>
  </si>
  <si>
    <t>Ton Beras</t>
  </si>
  <si>
    <t>Stok Beras sbg Bahan Makanan</t>
  </si>
  <si>
    <t>Jumlah beras yang tersedia di gudang pemerintah atau lembaga distribusi pangan sebagai bahan makanan pokok.</t>
  </si>
  <si>
    <t>Angka Konsumsi</t>
  </si>
  <si>
    <t>Rata-rata konsumsi pangan total per kapita per hari dalam satuan berat atau energi.</t>
  </si>
  <si>
    <t>92,12</t>
  </si>
  <si>
    <t>45,9</t>
  </si>
  <si>
    <t>6,88</t>
  </si>
  <si>
    <t>26,93</t>
  </si>
  <si>
    <t>0,54</t>
  </si>
  <si>
    <t>0,31</t>
  </si>
  <si>
    <t>9,22</t>
  </si>
  <si>
    <t>0,26</t>
  </si>
  <si>
    <t>9,88</t>
  </si>
  <si>
    <t>0,07</t>
  </si>
  <si>
    <t>36,00</t>
  </si>
  <si>
    <t>25,78</t>
  </si>
  <si>
    <t>8,51</t>
  </si>
  <si>
    <t>Data Kinerja Dinas Pertanian dan Pangan</t>
  </si>
  <si>
    <t>Persentase pengawasan dan pembinaan keamanan pangan</t>
  </si>
  <si>
    <t>Jumlah sampel pangan yang aman dikonsumsi di pedagang di Kota Yogyakarta sesuai standar yang berlaku</t>
  </si>
  <si>
    <t>Jumlah contoh atau sampel pangan yang diuji dan memenuhi standar keamanan pangan sesuai ketentuan BPOM atau SNI di wilayah Kota Yogyakarta.</t>
  </si>
  <si>
    <t>Jumlah total sampel pangan</t>
  </si>
  <si>
    <t>Total seluruh sampel pangan yang diambil untuk pengujian keamanan dan kualitas pangan dalam satu periode di suatu wilayah.</t>
  </si>
  <si>
    <t>Persentase penurunan jumlah kasus penyakit hewan menular strategis dibandingkan tahun sebelumnya, dihitung dari selisih kasus dua tahun berturut-turut. Sumber: Kementan.</t>
  </si>
  <si>
    <t>Jumlah kejadian penyakit hewan menular strategis yang tercatat pada tahun berjalan di suatu wilayah administrasi.</t>
  </si>
  <si>
    <t>Jumlah kejadian penyakit hewan menular strategis yang tercatat pada tahun sebelumnya (tahun ke-n-1).</t>
  </si>
  <si>
    <t>Persentase peningkatan jumlah wilayah (kelurahan atau area) yang dikembangkan menjadi kawasan pangan lestari dari tahun sebelumnya.</t>
  </si>
  <si>
    <t>37,78%</t>
  </si>
  <si>
    <t>Jumlah kelurahan yang ditetapkan dan dikembangkan menjadi kawasan pangan lestari dalam satu tahun tertentu.</t>
  </si>
  <si>
    <t>Total keseluruhan kelurahan yang ada di wilayah administrasi Kota Yogyakarta. Sumber: Kemendagri.</t>
  </si>
  <si>
    <t>Jumlah energi (kalori) yang tersedia dari seluruh jenis bahan makanan untuk dikonsumsi penduduk dalam satuan kilokalori per kapita per hari. Sumber: BPS melalui Neraca Bahan Makanan (NBM).</t>
  </si>
  <si>
    <t>2773,73</t>
  </si>
  <si>
    <t>Kajian mengenai keseimbangan antara ketersediaan dan kebutuhan bahan makanan, yang menggambarkan kecukupan pangan masyarakat suatu wilayah. Sumber: BPS / Badan Pangan Nasional.</t>
  </si>
  <si>
    <t>Persentase peningkatan jumlah cadangan pangan yang berhasil dipenuhi dan dikelola oleh pemerintah daerah dibanding tahun sebelumnya.</t>
  </si>
  <si>
    <t>54,21%</t>
  </si>
  <si>
    <t>Jumlah stok atau persediaan pangan strategis yang dikelola oleh Pemerintah Kota untuk kebutuhan darurat dan stabilisasi pangan.</t>
  </si>
  <si>
    <t>65,05</t>
  </si>
  <si>
    <t>Total cadangan pangan yang dimiliki Pemerintah Kota Yogyakarta dalam sistem ketahanan pangan daerah.</t>
  </si>
  <si>
    <t>Persentase atau jumlah pengurangan kelurahan atau wilayah yang dikategorikan sebagai rawan pangan prioritas 2 berdasarkan peta ketahanan dan kerentanan pangan.</t>
  </si>
  <si>
    <t>Representasi spasial kondisi kerentanan pangan yang menunjukkan wilayah dengan tingkat ketahanan pangan berbeda berdasarkan indikator ketersediaan, akses, dan pemanfaatan pangan. Sumber: Badan Pangan Nasional / BPS.</t>
  </si>
  <si>
    <t>Jumlah kelurahan yang dikategorikan sebagai wilayah rawan pangan prioritas 2 berdasarkan hasil pemetaan kerawanan pangan.</t>
  </si>
  <si>
    <t>Persentase peningkatan jumlah varietas tanaman buah yang telah memperoleh sertifikat resmi dari lembaga sertifikasi benih.</t>
  </si>
  <si>
    <t>3,54%</t>
  </si>
  <si>
    <t>Jumlah jenis varietas tanaman buah yang telah mendapatkan sertifikat resmi sesuai ketentuan Kementerian Pertanian.</t>
  </si>
  <si>
    <t>Jumlah varietas tanaman buah yang dikelola atau dimiliki oleh dinas terkait dalam pembinaan atau pengembangan.</t>
  </si>
  <si>
    <t>Persentase peningkatan jumlah pengecer obat hewan yang telah mendapatkan pembinaan dan pengawasan sesuai standar Kementerian Pertanian.</t>
  </si>
  <si>
    <t>76,67%</t>
  </si>
  <si>
    <t>Jumlah unit usaha pengecer obat hewan yang telah dilakukan pembinaan dan pengawasan oleh dinas terkait.</t>
  </si>
  <si>
    <t>Total pengecer obat hewan yang beroperasi di wilayah administrasi Kota Yogyakarta.</t>
  </si>
  <si>
    <t>Persentase peningkatan jumlah unit usaha di bidang kesehatan hewan (seperti klinik hewan, pet shop, laboratorium) yang telah dibina dan diawasi oleh dinas.</t>
  </si>
  <si>
    <t>Jumlah unit usaha di bidang kesehatan hewan yang telah mendapatkan pembinaan dan pengawasan resmi dari dinas.</t>
  </si>
  <si>
    <t>Seluruh jenis usaha yang bergerak di bidang pelayanan, pengolahan, atau penunjang kesehatan hewan di suatu wilayah.</t>
  </si>
  <si>
    <t>Persentase pelaku usaha pengolahan atau distribusi pangan asal hewan dan perikanan yang telah dilakukan pengawasan keamanan pangan.</t>
  </si>
  <si>
    <t>31,24%</t>
  </si>
  <si>
    <t>Jumlah pelaku usaha yang bergerak di bidang pangan asal hewan dan perikanan yang telah mendapatkan pengawasan dari dinas terkait.</t>
  </si>
  <si>
    <t>Total pelaku usaha yang bergerak di bidang pangan asal hewan dan perikanan di wilayah Kota Yogyakarta.</t>
  </si>
  <si>
    <t>Nilai hasil evaluasi atas implementasi Sistem Akuntabilitas Kinerja Instansi Pemerintah (SAKIP) oleh Inspektorat terhadap Dinas Pertanian dan Pangan.</t>
  </si>
  <si>
    <t>AA</t>
  </si>
  <si>
    <t>Nilai hasil evaluasi Reformasi Birokrasi (RB) yang disajikan dalam bentuk persentase tingkat capaian. Sumber: KemenPANRB / Inspektorat.</t>
  </si>
  <si>
    <t>90,258</t>
  </si>
  <si>
    <t>Persentase peningkatan jumlah pelaku usaha pangan segar asal tumbuhan yang telah dilakukan pengawasan keamanan pangan.</t>
  </si>
  <si>
    <t>35,40%</t>
  </si>
  <si>
    <t>Jumlah sampel produk dari pelaku usaha pangan segar asal tumbuhan yang telah dilakukan pengawasan oleh dinas terkait.</t>
  </si>
  <si>
    <t>Total seluruh sampel produk pangan segar asal tumbuhan yang diambil untuk pengawasan dan pengujian.</t>
  </si>
  <si>
    <t>Persentase kelompok pembudidaya ikan yang berizin</t>
  </si>
  <si>
    <t>Persentase peningkatan jumlah kelompok pembudidaya ikan yang telah memperoleh izin resmi sesuai ketentuan perikanan.</t>
  </si>
  <si>
    <t>15,79%</t>
  </si>
  <si>
    <t>Jumlah kelompok pembudidaya ikan yang memiliki izin usaha perikanan budidaya di wilayah Kota Yogyakarta.</t>
  </si>
  <si>
    <t>Total kelompok pembudidaya ikan yang terdata di wilayah administrasi Kota Yogyakarta.</t>
  </si>
  <si>
    <t>Persentase pelaku usaha pengolahan dan pemasaran hasil perikanan yang telah memiliki izin usaha resmi dari dinas terkait.</t>
  </si>
  <si>
    <t>57,14%</t>
  </si>
  <si>
    <t>Jumlah pelaku usaha pengolahan dan pemasaran hasil perikanan yang telah memiliki izin resmi.</t>
  </si>
  <si>
    <t>Total pelaku usaha pengolahan dan pemasaran hasil perikanan yang beroperasi di wilayah Kota Yogyakarta.</t>
  </si>
  <si>
    <t>PERTANAHAN</t>
  </si>
  <si>
    <t>Administrasi Pemerintahan</t>
  </si>
  <si>
    <t>Jumlah Kota</t>
  </si>
  <si>
    <t>Total wilayah administratif dengan status kota dalam suatu provinsi. Sumber: Kemendagri.</t>
  </si>
  <si>
    <t>Jumlah Kecamatan</t>
  </si>
  <si>
    <t>Total wilayah administratif tingkat kecamatan di dalam satu kota. Sumber: Kemendagri.</t>
  </si>
  <si>
    <t>Jumlah unit wilayah administrasi kelurahan yang berada di suatu kota. Sumber: Kemendagri.</t>
  </si>
  <si>
    <t>Jumlah RW</t>
  </si>
  <si>
    <t>Total Rukun Warga (RW) yang tercatat secara resmi dalam data kependudukan. Sumber: Kemendagri / Dukcapil.</t>
  </si>
  <si>
    <t>Jumlah RT</t>
  </si>
  <si>
    <t>Total Rukun Tetangga (RT) yang tercatat dalam sistem administrasi kependudukan. Sumber: Kemendagri.</t>
  </si>
  <si>
    <t>Luas Wilayah</t>
  </si>
  <si>
    <t>Luas total wilayah administrasi suatu daerah yang dinyatakan dalam satuan kilometer persegi (km²). Sumber: BPS.</t>
  </si>
  <si>
    <t>Km2</t>
  </si>
  <si>
    <t>Jumlah Sarana Prasarana Pemerintahan</t>
  </si>
  <si>
    <t>Jumlah Kantor Bupati/Walikota</t>
  </si>
  <si>
    <t>Jumlah gedung kantor yang digunakan untuk pusat administrasi pemerintahan kabupaten atau kota.</t>
  </si>
  <si>
    <t>Jumlah Kantor Camat</t>
  </si>
  <si>
    <t>Jumlah kantor pemerintahan tingkat kecamatan yang aktif beroperasi.</t>
  </si>
  <si>
    <t>Jumlah Kantor Lurah</t>
  </si>
  <si>
    <t>Jumlah kantor pemerintahan tingkat kelurahan yang aktif di suatu kota.</t>
  </si>
  <si>
    <t>Data Kinerja Bagian Tata Pemerintahan</t>
  </si>
  <si>
    <t>Terwujudnya penetapan Kepala Daerah sesuai UU Keistimewaan</t>
  </si>
  <si>
    <t>Kondisi di mana penetapan kepala daerah (Gubernur/Walikota/Bupati) sesuai mekanisme yang diatur dalam Undang-Undang Keistimewaan DIY.</t>
  </si>
  <si>
    <t>Persentase rata-rata hasil ketercapaian pelaksanaan program dukungan sasaran SKPD</t>
  </si>
  <si>
    <t>Persentase rata-rata capaian kinerja dari program-program pendukung sasaran SKPD dalam satu tahun anggaran.</t>
  </si>
  <si>
    <t>Penggunaan Lahan menurut Kemantren</t>
  </si>
  <si>
    <t>Penggunaan Lahan menurut Kemantren sebagai Perumahan</t>
  </si>
  <si>
    <t>ATR/BPN</t>
  </si>
  <si>
    <t>luas lahan di kemantren yang digunakan / diperuntukkan untuk permukiman / tempat tinggal (hunian)</t>
  </si>
  <si>
    <t>Penggunaan Lahan menurut Kemantren sebagai Jasa</t>
  </si>
  <si>
    <t>luas lahan yang digunakan untuk kegiatan jasa (toko, kantor, layanan publik, perdagangan, perbankan, dsb)</t>
  </si>
  <si>
    <t>Penggunaan Lahan menurut Kemantren sebagai Perusahaan</t>
  </si>
  <si>
    <t>lahan yang digunakan oleh perusahaan (kantor pusat, fasilitas pendukung perusahaan, kantor operasional perusahaan)</t>
  </si>
  <si>
    <t>Penggunaan Lahan menurut Kemantren sebagai Industri</t>
  </si>
  <si>
    <t>lahan yang digunakan untuk aktivitas industri / pabrik / manufaktur</t>
  </si>
  <si>
    <t>Penggunaan Lahan menurut Kemantren sebagai Pertanian</t>
  </si>
  <si>
    <t>lahan yang digunakan untuk kegiatan pertanian (pertanian tanaman pangan, hortikultura, perkebunan, peternakan, perikanan, dsb)</t>
  </si>
  <si>
    <t>Penggunaan Lahan menurut Kemantren sebagai Non Produktif</t>
  </si>
  <si>
    <t>lahan yang tidak digunakan secara produktif (misalnya lahan kosong, lahan terbengkalai)</t>
  </si>
  <si>
    <t>Penggunaan Lahan menurut Kemantren sebagai Lain-lain</t>
  </si>
  <si>
    <t>lahan dengan penggunaan yang tidak termasuk kategori di atas (misalnya ruang terbuka umum, fasilitas sosial, infrastruktur, jalan, fasilitas umum, lahan konservasi, dsb)</t>
  </si>
  <si>
    <t>Sertifikat Tanah</t>
  </si>
  <si>
    <t>Jumlah Sertifikat Yang Telah Diselesaikan</t>
  </si>
  <si>
    <t>Jumlah sertifikat tanah (hak atas tanah) yang telah diterbitkan / diselesaikan dalam periode tertentu oleh instansi pertanahan</t>
  </si>
  <si>
    <t>Sertifikat</t>
  </si>
  <si>
    <t>Jumlah Pemohon Sertifikat</t>
  </si>
  <si>
    <t>Jumlah individu / entitas yang mengajukan permohonan sertifikat atas tanah dalam periode tertentu</t>
  </si>
  <si>
    <t>Jumlah Penyelesaian Sisa Permohonan Tahun Sebelumnya</t>
  </si>
  <si>
    <t>Jumlah permohonan sertifikat yang belum selesai dari tahun sebelumnya dan diselesaikan pada tahun berjalan</t>
  </si>
  <si>
    <t>Jumlah Permohonan Hak Atas Tanah</t>
  </si>
  <si>
    <t>Jumlah permohonan untuk memperoleh hak atas tanah (misalnya hak milik, HGB, hak pakai) yang diajukan dalam periode</t>
  </si>
  <si>
    <t>Jumlah SK Pemberian Hak Milik</t>
  </si>
  <si>
    <t>SK = Surat Keputusan yang mengesahkan pemberian hak atas tanah (misalnya SK pelepasan hak milik, SK pemberian HGB, SK pemberian hak pakai)</t>
  </si>
  <si>
    <t>Jumlah SK Pemberian HGB</t>
  </si>
  <si>
    <t>Jumlah SK Pemberian Hak Pakai</t>
  </si>
  <si>
    <t>Jumlah Permohonan Pendaftaran Pencatatan Alih Hak</t>
  </si>
  <si>
    <t>Permohonan untuk mencatat perubahan kepemilikan / alih hak (jual, hibah, waris, tukar menukar)</t>
  </si>
  <si>
    <t>Jumlah Penyelesaian Pendaftaran Pencatatan Alih Hak</t>
  </si>
  <si>
    <t>Banyaknya permohonan alih hak yang selesai diproses (dicatat) dalam periode</t>
  </si>
  <si>
    <t>Jumlah Permohonan Pengukuran</t>
  </si>
  <si>
    <t>Permohonan pemetaan / ukur ulang bumi / bidang tanah kepada instansi pertanahan</t>
  </si>
  <si>
    <t>Jumlah Penyelesaian Pengukuran</t>
  </si>
  <si>
    <t>Permohonan pengukuran yang telah selesai dilakukan</t>
  </si>
  <si>
    <t>Jumlah Permohonan SKPT</t>
  </si>
  <si>
    <t>SKPT = Surat Keterangan Pendaftaran Tanah (?) — permohonan untuk SKPT. (Catatan: istilah “SKPT” harus dicek konteks pertanahan lokal.)</t>
  </si>
  <si>
    <t>Jumlah Penyelesaian SKPT</t>
  </si>
  <si>
    <t>Permohonan SKPT yang telah diselesaikan</t>
  </si>
  <si>
    <t>Jumlah Sertifikat Tanah yang Dikeluarkan</t>
  </si>
  <si>
    <t>Jumlah sertifikat hak atas tanah yang diterbitkan (semua jenis hak)</t>
  </si>
  <si>
    <t>Jumlah Sertifikat Tanah Hak Milik</t>
  </si>
  <si>
    <t>Jumlah sertifikat masing-masing jenis hak tanah</t>
  </si>
  <si>
    <t>Jumlah Sertifikat Tanah Hak Guna Bangunan</t>
  </si>
  <si>
    <t>Jumlah Sertifikat Tanah Hak Guna Usaha</t>
  </si>
  <si>
    <t>Jumlah Sertifikat Tanah Hak Pakai</t>
  </si>
  <si>
    <t>Jumlah Sertifikat Tanah Hak Pengelolaan</t>
  </si>
  <si>
    <t>Jumlah Sertifikat Tanah Hak Wakaf</t>
  </si>
  <si>
    <t>Luas Tanah yang Bersertifikat</t>
  </si>
  <si>
    <t>Total area (luas) tanah yang sudah bersertifikat dalam periode / wilayah tertentu</t>
  </si>
  <si>
    <t>Luas Tanah yang Bersertifikat Hak Milik</t>
  </si>
  <si>
    <t>Luas area tanah yang telah bersertifikat menurut jenis haknya</t>
  </si>
  <si>
    <t>Luas Tanah yang Bersertifikat Hak Guna Bangunan</t>
  </si>
  <si>
    <t>Luas Tanah yang Bersertifikat Hak Pakai</t>
  </si>
  <si>
    <t>Luas Tanah yang Bersertifikat Hak Pengelolaan</t>
  </si>
  <si>
    <t>Luas Tanah yang Bersertifikat Hak Wakaf</t>
  </si>
  <si>
    <t>Persentase Luas Lahan Bersertifikat Terhadap Luas Wilayah</t>
  </si>
  <si>
    <t>proporsi area lahan di suatu wilayah (misalnya kemantren, kecamatan, kota) yang sudah memiliki sertifikat hak atas tanah, dibandingkan dengan total luas wilayah tersebut.</t>
  </si>
  <si>
    <t>Total area geografis wilayah administratif (misalnya kemantren, kecamatan, kota) dalam satuan yang konsisten (misal hektar, km², meter persegi). Ini mencakup semua jenis lahan dalam wilayah tersebut</t>
  </si>
  <si>
    <t>Luas lahan bersertifikat</t>
  </si>
  <si>
    <t>Jumlah luas lahan yang sudah mendapatkan sertifikat hak atas tanah (semua jenis hak: milik, HGB, hak pakai, hak pengelolaan, wakaf, dsb) dalam wilayah administratif tersebut.</t>
  </si>
  <si>
    <t>Penyelenggaraan Kebijakan Penggunaan dan Pemanfaatan Tanah</t>
  </si>
  <si>
    <t>Kegiatan pemerintah daerah / instansi pertanahan / tata ruang dalam merancang, menetapkan, melaksanakan, dan mengawasi kebijakan penggunaan lahan dan pemanfaatannya (zoning, alih fungsi, regulasi tata ruang, perizinan penggunaan lahan).</t>
  </si>
  <si>
    <t>PKKPR untuk Kegiatan Berusaha</t>
  </si>
  <si>
    <t>regulasi / kebijakan / penggunaan lahan untuk kegiatan usaha / komersial / bisnis dalam kerangka PKKPR</t>
  </si>
  <si>
    <t>PKKPR untuk Kegiatan Non Berusaha</t>
  </si>
  <si>
    <t>regulasi / penggunaan lahan untuk kegiatan non-komersial (sosial, publik, fasilitas umum) dalam kerangka PKKPR</t>
  </si>
  <si>
    <t>Jumlah Kasus Tanah yang Diselesaikan</t>
  </si>
  <si>
    <t>Jumlah sengketa pertanahan / konflik lahan / kasus penggunaan lahan yang berhasil diselesaikan dalam periode tertentu melalui mediasi, pengadilan, atau keputusan resmi</t>
  </si>
  <si>
    <t>Jumlah Sumber Daya Manusia</t>
  </si>
  <si>
    <t>Jumlah Sumber Daya Manusia BPN Kota Yogyakarta</t>
  </si>
  <si>
    <t>Jumlah pegawai / staf / tenaga kerja yang bekerja di kantor BPN (Badan Pertanahan Nasional) di wilayah Kota Yogyakarta</t>
  </si>
  <si>
    <t>Realisasi Program PTSL</t>
  </si>
  <si>
    <t>Realisasi Program PTSL Kota Yogyakarta</t>
  </si>
  <si>
    <t>Jumlah bidang tanah yang berhasil disertifikasi melalui program Pendaftaran Tanah Sistematis Lengkap (PTSL) di Kota Yogyakarta dalam suatu periode.
PTSL adalah program nasional pendaftaran tanah secara serentak bagi bidang tanah yang belum terdaftar</t>
  </si>
  <si>
    <t>Kontribusi Dari PNBP</t>
  </si>
  <si>
    <t>Kontribusi Dari PNBP se D.I. Yogyakarta</t>
  </si>
  <si>
    <t>Kontribusi PNBP dari institusi pertanahan / layanan terkait di wilayah DI Yogyakarta adalah pendapatan nonpajak yang diperoleh dari layanan pertanahan (biaya sertifikat, biaya administrasi, penerbitan dokumen pertanahan)</t>
  </si>
  <si>
    <t>Kontribusi Penerimaan Bea Perolehan Hak Tanah dan Bangunan</t>
  </si>
  <si>
    <t>Pendapatan daerah yang diperoleh dari pajak atas perolehan hak tanah dan bangunan (BPHTB) — bagian kontribusi keuangan dari kegiatan transaksi tanah di wilayah</t>
  </si>
  <si>
    <t>Nilai Hak Tanggungan atas Tanah</t>
  </si>
  <si>
    <t>Total nilai (moneter) jaminan yang dibebankan pada sertifikat tanah sebagai hak tanggungan (misalnya sebagai kolateral pinjaman) yang tercatat / diakui oleh instansi pertanahan / perbankan</t>
  </si>
  <si>
    <t>Jumlah PPAT</t>
  </si>
  <si>
    <t>Jumlah PPAT Sementara</t>
  </si>
  <si>
    <t>PPAT = Pejabat Pembuat Akta Tanah. “PPAT Sementara” adalah pejabat PPAT sementara dalam periode tertentu yang diberi kewenangan sementara untuk membuat akta pertanahan</t>
  </si>
  <si>
    <t>Jumlah Bidang Tanah</t>
  </si>
  <si>
    <t>Jumlah Tanah Terdaftar</t>
  </si>
  <si>
    <t>Jumlah bidang lahan yang sudah tercatat atau terdata dalam sistem pertanahan / catatan pertanahan resmi (baik sudah bersertifikat atau dalam proses pendaftaran)</t>
  </si>
  <si>
    <t>Jumlah Bidang Tanah Belum Terdaftar</t>
  </si>
  <si>
    <t>Bidang tanah yang belum tercatat dalam sistem pertanahan (belum mendaftar, belum memiliki sertifikat, belum dicatat secara resmi)</t>
  </si>
  <si>
    <t>Jumlah kasus lingkungan</t>
  </si>
  <si>
    <t>Jumlah kejadian atau laporan terkait permasalahan lingkungan hidup yang tercatat dalam periode tertentu.</t>
  </si>
  <si>
    <t>Jumlah kasus lingkungan yang diselesaikan pemda</t>
  </si>
  <si>
    <t>Jumlah kasus lingkungan hidup yang telah ditindaklanjuti dan diselesaikan oleh pemerintah daerah.</t>
  </si>
  <si>
    <t>Persentase kegiatan pemantauan kualitas lingkungan (air, udara, tanah) yang dilakukan sesuai prosedur standar operasional (SOP) yang berlaku.</t>
  </si>
  <si>
    <t>53,509%</t>
  </si>
  <si>
    <t>Data hasil pengukuran kondisi kualitas air (parameter fisika, kimia, biologi) pada titik-titik pantau tertentu.</t>
  </si>
  <si>
    <t>Data hasil pengukuran kualitas udara ambien berdasarkan parameter CO, SO₂, NO₂, PM₁₀, dan lainnya sesuai baku mutu lingkungan.</t>
  </si>
  <si>
    <t>Persentase pelaku usaha yang melaksanakan kewajiban pengelolaan lingkungan sesuai izin dan peraturan lingkungan hidup.</t>
  </si>
  <si>
    <t>32,71%</t>
  </si>
  <si>
    <t>Jumlah laporan hasil pemantauan mandiri (self-monitoring) oleh pelaku usaha dan hasil pengawasan oleh dinas terkait.</t>
  </si>
  <si>
    <t>Total usaha atau kegiatan yang telah memiliki dokumen dan izin lingkungan hidup sesuai ketentuan perundangan.</t>
  </si>
  <si>
    <t>Persentase usaha yang telah memiliki dokumen lingkungan seperti UKL-UPL, AMDAL, atau SPPL dibanding total usaha terdata.</t>
  </si>
  <si>
    <t>Jumlah usaha atau kegiatan yang sudah memiliki dokumen lingkungan resmi sesuai peraturan.</t>
  </si>
  <si>
    <t>Jumlah keseluruhan pelaku usaha yang terdaftar di wilayah administrasi kota.</t>
  </si>
  <si>
    <t>Persentase pelaku usaha yang memiliki izin PPLH dibanding total usaha yang wajib berizin lingkungan.</t>
  </si>
  <si>
    <t>Jumlah unit usaha yang telah mendapatkan izin PPLH sesuai ketentuan peraturan daerah.</t>
  </si>
  <si>
    <t>Jumlah keseluruhan usaha yang telah memiliki izin lingkungan hidup di wilayah kota.</t>
  </si>
  <si>
    <t>Persentase kampung atau RW yang telah ditetapkan sebagai Kampung ProKlim (Program Kampung Iklim) oleh KLHK dibanding total kampung.</t>
  </si>
  <si>
    <t>65,09%</t>
  </si>
  <si>
    <t>Jumlah kampung atau RW di Kota Yogyakarta yang telah ditetapkan sebagai Kampung ProKlim oleh KLHK.</t>
  </si>
  <si>
    <t>Jumlah keseluruhan kampung atau RW yang ada di wilayah administrasi Kota Yogyakarta.</t>
  </si>
  <si>
    <t>Persentase sekolah yang telah menerapkan program sekolah adiwiyata atau program berwawasan lingkungan.</t>
  </si>
  <si>
    <t>69,35%</t>
  </si>
  <si>
    <t>Jumlah sekolah yang sudah mendapatkan predikat sekolah berwawasan lingkungan (Adiwiyata).</t>
  </si>
  <si>
    <t>Total sekolah di wilayah administrasi Kota Yogyakarta dari semua jenjang pendidikan.</t>
  </si>
  <si>
    <t>Luas Ruang Terbuka Hijau</t>
  </si>
  <si>
    <t>Luas Penanaman Di Ruang Terbuka Hijau</t>
  </si>
  <si>
    <t>Luas area penanaman vegetasi di area RTH publik maupun privat yang terukur dalam meter persegi.</t>
  </si>
  <si>
    <t>Luasan RTH Publik Sebesar 20% Dari Luas Wilayah Kota/Kawasan Perkotaan</t>
  </si>
  <si>
    <t>Target luasan ruang terbuka hijau publik sebesar minimal 20% dari luas total wilayah kota sesuai amanat UU Penataan Ruang.</t>
  </si>
  <si>
    <t>806</t>
  </si>
  <si>
    <t>Luasan RTH publik yang tersedia di akhir tahun pencapaian SPM</t>
  </si>
  <si>
    <t>Luas aktual ruang terbuka hijau publik pada akhir tahun berjalan sesuai pemenuhan Standar Pelayanan Minimal (SPM).</t>
  </si>
  <si>
    <t>Luasan RTH publik yang seharusnya tersedia di wilayah kota/kawasan perkotaan</t>
  </si>
  <si>
    <t>Luas ideal ruang terbuka hijau publik yang seharusnya dimiliki kota (20% dari total luas wilayah kota).</t>
  </si>
  <si>
    <t>Persentase total luas RTH (publik dan privat) dibanding luas wilayah kota.</t>
  </si>
  <si>
    <t>23,351%</t>
  </si>
  <si>
    <t>Luas RTH yang dimiliki dan dikelola oleh masyarakat atau pihak swasta.</t>
  </si>
  <si>
    <t>Luas RTH yang dimiliki dan dikelola oleh pemerintah untuk kepentingan umum.</t>
  </si>
  <si>
    <t>Pemantauan Kualitas Udara</t>
  </si>
  <si>
    <t>Kantor Kelurahan Sorosutan</t>
  </si>
  <si>
    <t>ug/m3</t>
  </si>
  <si>
    <t>Pemantauan Kualitas Udara Karbon Monoksida (CO) di Jl. Gurami No 236, Sorosutan, Umbulharjo. Yogyakarta (Kantor Kelurahan Sorosutan)</t>
  </si>
  <si>
    <t>Nilai konsentrasi CO di udara ambien yang diukur pada titik lokasi tersebut sebagai bagian dari monitoring kualitas udara kota.</t>
  </si>
  <si>
    <t>Pemantauan Kualitas Udara SO2 di Jl. Gurami No 236, Sorosutan, Umbulharjo. Yogyakarta (Kantor Kelurahan Sorosutan)</t>
  </si>
  <si>
    <t>Nilai konsentrasi sulfur dioksida (SO₂) di udara ambien yang diukur pada titik lokasi tersebut.</t>
  </si>
  <si>
    <t>Pemantauan Kualitas Udara NO2 di Jl. Gurami No 236, Sorosutan, Umbulharjo. Yogyakarta (Kantor Kelurahan Sorosutan)</t>
  </si>
  <si>
    <t>Nilai konsentrasi nitrogen dioksida (NO₂) di udara ambien yang diukur di titik tersebut.</t>
  </si>
  <si>
    <t>Kantor Kelurahan Baciro</t>
  </si>
  <si>
    <t>Pemantauan Kualitas Udara Karbon Monoksida (CO) di Jl. Mawar II No 33 Baciro, Gondokusuman, Yogyakarta (Kantor Kelurahan Baciro)</t>
  </si>
  <si>
    <t>Nilai CO di udara ambien di titik pengukuran di kantor Kelurahan Baciro.</t>
  </si>
  <si>
    <t>Pemantauan Kualitas Udara SO2 di Jl. Mawar II No 33 Baciro, Gondokusuman, Yogyakarta (Kantor Kelurahan Baciro)</t>
  </si>
  <si>
    <t>Nilai konsentrasi SO₂ di udara ambien di lokasi tersebut.</t>
  </si>
  <si>
    <t>Pemantauan Kualitas Udara NO2 di Jl. Mawar II No 33 Baciro, Gondokusuman, Yogyakarta (Kantor Kelurahan Baciro)</t>
  </si>
  <si>
    <t>Nilai konsentrasi NO₂ di udara ambien di lokasi tersebut.</t>
  </si>
  <si>
    <t>Kantor UPT Malioboro</t>
  </si>
  <si>
    <t>Pemantauan Kualitas Udara Karbon Monoksida (CO) di Jl. Malioboro No 56 Suryatmajan, Danurejan, Yogyakarta (Kantor UPT Malioboro)</t>
  </si>
  <si>
    <t>Nilai CO udara ambien di titik pusat kota (Malioboro) sebagai indikator kualitas udara pusat kota.</t>
  </si>
  <si>
    <t>Pemantauan Kualitas Udara SO2 di Jl. Malioboro No 56 Suryatmajan, Danurejan, Yogyakarta (Kantor UPT Malioboro)</t>
  </si>
  <si>
    <t>Nilai konsentrasi SO₂ udara ambien di lokasi Malioboro.</t>
  </si>
  <si>
    <t>Pemantauan Kualitas Udara NO2 di Jl. Malioboro No 56 Suryatmajan, Danurejan, Yogyakarta (Kantor UPT Malioboro)</t>
  </si>
  <si>
    <t>Nilai konsentrasi NO₂ udara ambien di lokasi pusat kota.</t>
  </si>
  <si>
    <t>Pemantauan Kualitas Air Sungai</t>
  </si>
  <si>
    <t>Sungai Gajahwong</t>
  </si>
  <si>
    <t>Kualitas Air Sungai Gajahwong Hulu</t>
  </si>
  <si>
    <t>Kondisi kualitas air pada segmen Hulu Sungai Gajahwong (parameter BOD, COD, TSS, DO, Total Fosfat, Koli Tinja, Koli Total).</t>
  </si>
  <si>
    <t>mg/m3</t>
  </si>
  <si>
    <t>Kualitas Air Sungai Gajahwong Hulu BOD</t>
  </si>
  <si>
    <t>Nilai Biochemical Oxygen Demand (BOD) pada aliran Sungai Gajahwong Hulu.</t>
  </si>
  <si>
    <t>Kualitas Air Sungai Gajahwong Hulu COD</t>
  </si>
  <si>
    <t>Nilai Chemical Oxygen Demand (COD) di segmen Hulu Sungai Gajahwong.</t>
  </si>
  <si>
    <t>Kualitas Air Sungai Gajahwong Hulu TSS</t>
  </si>
  <si>
    <t>Nilai Total Suspended Solids (TSS) di segmen Hulu Sungai Gajahwong.</t>
  </si>
  <si>
    <t>Kualitas Air Sungai Gajahwong Hulu DO</t>
  </si>
  <si>
    <t>Nilai Dissolved Oxygen (DO) di air sungai pada segmen Hulu Gajahwong.</t>
  </si>
  <si>
    <t>Kualitas Air Sungai Gajahwong Hulu Total Fosfat</t>
  </si>
  <si>
    <t>Kadar fosfat total di segmen Hulu Sungai Gajahwong.</t>
  </si>
  <si>
    <t>Kualitas Air Sungai Gajahwong Hulu Koli Tinja</t>
  </si>
  <si>
    <t>Nilai parameter E. coli (koli tinja) pada segmen Hulu Sungai Gajahwong.</t>
  </si>
  <si>
    <t>MPN/100ml</t>
  </si>
  <si>
    <t>Kualitas Air Sungai Gajahwong Hulu Koli Total</t>
  </si>
  <si>
    <t>Nilai parameter koliform total di segmen Hulu Sungai Gajahwong.</t>
  </si>
  <si>
    <t>Kualitas Air Sungai Gajahwong Tengah</t>
  </si>
  <si>
    <t>Kondisi kualitas air (BOD, COD, TSS, DO, Total Fosfat, Koli) di segmen tengah Sungai Gajahwong.</t>
  </si>
  <si>
    <t>Kualitas Air Sungai Gajahwong Tengah BOD</t>
  </si>
  <si>
    <t>Nilai BOD di segmen tengah Sungai Gajahwong.</t>
  </si>
  <si>
    <t>Kualitas Air Sungai Gajahwong Tengah COD</t>
  </si>
  <si>
    <t>Nilai COD di segmen tengah Sungai Gajahwong.</t>
  </si>
  <si>
    <t>Kualitas Air Sungai Gajahwong Tengah TSS</t>
  </si>
  <si>
    <t>Nilai TSS di segmen tengah Sungai Gajahwong.</t>
  </si>
  <si>
    <t>Kualitas Air Sungai Gajahwong Tengah DO</t>
  </si>
  <si>
    <t>Nilai DO di segmen tengah Sungai Gajahwong.</t>
  </si>
  <si>
    <t>Kualitas Air Sungai Gajahwong Tengah Total Fosfat</t>
  </si>
  <si>
    <t>Nilai fosfat total di segmen tengah Sungai Gajahwong.</t>
  </si>
  <si>
    <t>Kualitas Air Sungai Gajahwong Tengah Koli Tinja</t>
  </si>
  <si>
    <t>Nilai coli tinja di segmen tengah Sungai Gajahwong.</t>
  </si>
  <si>
    <t>Kualitas Air Sungai Gajahwong Tengah Koli Total</t>
  </si>
  <si>
    <t>Nilai koliform total di segmen tengah Sungai Gajahwong.</t>
  </si>
  <si>
    <t>Kualitas Air Sungai Gajahwong Hilir</t>
  </si>
  <si>
    <t>Kondisi kualitas air di segmen hilir Sungai Gajahwong berdasarkan parameter lingkungan.</t>
  </si>
  <si>
    <t>Kualitas Air Sungai Gajahwong Hilir BOD</t>
  </si>
  <si>
    <t>Nilai BOD di segmen hilir Gajahwong.</t>
  </si>
  <si>
    <t>Kualitas Air Sungai Gajahwong Hilir COD</t>
  </si>
  <si>
    <t>Nilai COD di segmen hilir Gajahwong.</t>
  </si>
  <si>
    <t>Kualitas Air Sungai Gajahwong Hilir TSS</t>
  </si>
  <si>
    <t>Nilai TSS di segmen hilir Gajahwong.</t>
  </si>
  <si>
    <t>Kualitas Air Sungai Gajahwong Hilir DO</t>
  </si>
  <si>
    <t>Nilai DO di segmen hilir Gajahwong.</t>
  </si>
  <si>
    <t>Kualitas Air Sungai Gajahwong Hilir Total Fosfat</t>
  </si>
  <si>
    <t>Nilai fosfat total di segmen hilir Gajahwong.</t>
  </si>
  <si>
    <t>Kualitas Air Sungai Gajahwong Hilir Koli Tinja</t>
  </si>
  <si>
    <t>Nilai coli tinja di segmen hilir Gajahwong.</t>
  </si>
  <si>
    <t>Kualitas Air Sungai Gajahwong Hilir Koli Total</t>
  </si>
  <si>
    <t>Nilai koliform total di segmen hilir Gajahwong.</t>
  </si>
  <si>
    <t>Sungai Code</t>
  </si>
  <si>
    <t>Kualitas Air Sungai Code Hulu</t>
  </si>
  <si>
    <t>Kondisi kualitas air di Hulu Sungai Code pada parameter lingkungan standar.</t>
  </si>
  <si>
    <t>Kualitas Air Sungai Code Hulu BOD</t>
  </si>
  <si>
    <t>Nilai BOD di Hulu Sungai Code.</t>
  </si>
  <si>
    <t>Kualitas Air Sungai Code Hulu COD</t>
  </si>
  <si>
    <t>Nilai COD di Hulu Sungai Code.</t>
  </si>
  <si>
    <t>Kualitas Air Sungai Code Hulu TSS</t>
  </si>
  <si>
    <t>Nilai TSS di Hulu Sungai Code.</t>
  </si>
  <si>
    <t>Kualitas Air Sungai Code Hulu DO</t>
  </si>
  <si>
    <t>Nilai DO di Hulu Sungai Code.</t>
  </si>
  <si>
    <t>Kualitas Air Sungai Code Hulu Total Fosfat</t>
  </si>
  <si>
    <t>Nilai fosfat total di Hulu Sungai Code.</t>
  </si>
  <si>
    <t>Kualitas Air Sungai Code Hulu Koli Tinja</t>
  </si>
  <si>
    <t>Nilai coli tinja di Hulu Sungai Code.</t>
  </si>
  <si>
    <t>Kualitas Air Sungai Code Hulu Koli Total</t>
  </si>
  <si>
    <t>Nilai koliform total di Hulu Sungai Code.</t>
  </si>
  <si>
    <t>Kualitas Air Sungai Code Tengah</t>
  </si>
  <si>
    <t>Kondisi kualitas air di segmen tengah Sungai Code berdasarkan parameter lingkungan.</t>
  </si>
  <si>
    <t>Kualitas Air Sungai Code Tengah BOD</t>
  </si>
  <si>
    <t>Nilai BOD di tengah Sungai Code.</t>
  </si>
  <si>
    <t>Kualitas Air Sungai Code Tengah COD</t>
  </si>
  <si>
    <t>Nilai COD di tengah Sungai Code.</t>
  </si>
  <si>
    <t>Kualitas Air Sungai Code Tengah TSS</t>
  </si>
  <si>
    <t>Nilai TSS di tengah Sungai Code.</t>
  </si>
  <si>
    <t>Kualitas Air Sungai Code Tengah DO</t>
  </si>
  <si>
    <t>Nilai DO di tengah Sungai Code.</t>
  </si>
  <si>
    <t>Kualitas Air Sungai Code Tengah Total Fosfat</t>
  </si>
  <si>
    <t>Nilai fosfat total di segmen tengah Sungai Code.</t>
  </si>
  <si>
    <t>Kualitas Air Sungai Code Tengah Koli Tinja</t>
  </si>
  <si>
    <t>Nilai coli tinja di segmen tengah Sungai Code.</t>
  </si>
  <si>
    <t>Kualitas Air Sungai Code Tengah Koli Total</t>
  </si>
  <si>
    <t>Nilai koliform total di segmen tengah Sungai Code.</t>
  </si>
  <si>
    <t>Kualitas Air Sungai Code Hilir</t>
  </si>
  <si>
    <t>Kondisi kualitas air di segmen hilir Sungai Code menurut parameter lingkungan hidup.</t>
  </si>
  <si>
    <t>Kualitas Air Sungai Code Hilir BOD</t>
  </si>
  <si>
    <t>Nilai BOD di hilir Sungai Code.</t>
  </si>
  <si>
    <t>Kualitas Air Sungai Code Hilir COD</t>
  </si>
  <si>
    <t>Nilai COD di hilir Sungai Code.</t>
  </si>
  <si>
    <t>Kualitas Air Sungai Code Hilir TSS</t>
  </si>
  <si>
    <t>Nilai TSS di hilir Sungai Code.</t>
  </si>
  <si>
    <t>Kualitas Air Sungai Code Hilir DO</t>
  </si>
  <si>
    <t>Nilai DO di hilir Sungai Code.</t>
  </si>
  <si>
    <t>Kualitas Air Sungai Code Hilir Total Fosfat</t>
  </si>
  <si>
    <t>Nilai fosfat total di hilir Sungai Code.</t>
  </si>
  <si>
    <t>Kualitas Air Sungai Code Hilir Koli Tinja</t>
  </si>
  <si>
    <t>Nilai coli tinja di hilir Sungai Code.</t>
  </si>
  <si>
    <t>Kualitas Air Sungai Code Hilir Koli Total</t>
  </si>
  <si>
    <t>Nilai koliform total di hilir Sungai Code.</t>
  </si>
  <si>
    <t>Sungai Winongo</t>
  </si>
  <si>
    <t>Kualitas Air Sungai Winongo Hulu</t>
  </si>
  <si>
    <t>Kondisi kualitas air pada segmen Hulu Sungai Winongo.</t>
  </si>
  <si>
    <t>Kualitas Air Sungai Winongo Hulu BOD</t>
  </si>
  <si>
    <t>Nilai BOD di Hulu Sungai Winongo.</t>
  </si>
  <si>
    <t>Kualitas Air Sungai Winongo Hulu COD</t>
  </si>
  <si>
    <t>Nilai COD di Hulu Sungai Winongo.</t>
  </si>
  <si>
    <t>Kualitas Air Sungai Winongo Hulu TSS</t>
  </si>
  <si>
    <t>Nilai TSS di Hulu Sungai Winongo.</t>
  </si>
  <si>
    <t>Kualitas Air Sungai Winongo Hulu DO</t>
  </si>
  <si>
    <t>Nilai DO di Hulu Sungai Winongo.</t>
  </si>
  <si>
    <t>Kualitas Air Sungai Winongo Hulu Total Fosfat</t>
  </si>
  <si>
    <t>Nilai fosfat total di Hulu Sungai Winongo.</t>
  </si>
  <si>
    <t>Kualitas Air Sungai Winongo Hulu Koli Tinja</t>
  </si>
  <si>
    <t>Nilai coli tinja di Hulu Sungai Winongo.</t>
  </si>
  <si>
    <t>Kualitas Air Sungai Winongo Hulu Koli Total</t>
  </si>
  <si>
    <t>Nilai koliform total di Hulu Sungai Winongo.</t>
  </si>
  <si>
    <t>Kualitas Air Sungai Winongo Tengah</t>
  </si>
  <si>
    <t>Kondisi kualitas air di segmen tengah Sungai Winongo menurut parameter lingkungan.</t>
  </si>
  <si>
    <t>Kualitas Air Sungai Winongo Tengah BOD</t>
  </si>
  <si>
    <t>Nilai BOD di segmen tengah Sungai Winongo.</t>
  </si>
  <si>
    <t>Kualitas Air Sungai Winongo Tengah COD</t>
  </si>
  <si>
    <t>Nilai COD di segmen tengah Sungai Winongo.</t>
  </si>
  <si>
    <t>Kualitas Air Sungai Winongo Tengah TSS</t>
  </si>
  <si>
    <t>Nilai TSS di segmen tengah Sungai Winongo.</t>
  </si>
  <si>
    <t>Kualitas Air Sungai Winongo Tengah DO</t>
  </si>
  <si>
    <t>Nilai DO di segmen tengah Sungai Winongo.</t>
  </si>
  <si>
    <t>Kualitas Air Sungai Winongo Tengah Total Fosfat</t>
  </si>
  <si>
    <t>Nilai fosfat total di segmen tengah Sungai Winongo.</t>
  </si>
  <si>
    <t>Kualitas Air Sungai Winongo Tengah Koli Tinja</t>
  </si>
  <si>
    <t>Nilai coli tinja di segmen tengah Sungai Winongo.</t>
  </si>
  <si>
    <t>Kualitas Air Sungai Winongo Tengah Koli Total</t>
  </si>
  <si>
    <t>Nilai koliform total di segmen tengah Sungai Winongo.</t>
  </si>
  <si>
    <t>Kualitas Air Sungai Winongo Hilir</t>
  </si>
  <si>
    <t>Kondisi kualitas air di segmen hilir Sungai Winongo berdasarkan parameter.</t>
  </si>
  <si>
    <t>Kualitas Air Sungai Winongo Hilir BOD</t>
  </si>
  <si>
    <t>Nilai BOD di hilir Sungai Winongo.</t>
  </si>
  <si>
    <t>Kualitas Air Sungai Winongo Hilir COD</t>
  </si>
  <si>
    <t>Nilai COD di hilir Sungai Winongo.</t>
  </si>
  <si>
    <t>Kualitas Air Sungai Winongo Hilir TSS</t>
  </si>
  <si>
    <t>Nilai TSS di hilir Sungai Winongo.</t>
  </si>
  <si>
    <t>Kualitas Air Sungai Winongo Hilir DO</t>
  </si>
  <si>
    <t>Nilai DO di hilir Sungai Winongo.</t>
  </si>
  <si>
    <t>Kualitas Air Sungai Winongo Hilir Total Fosfat</t>
  </si>
  <si>
    <t>Nilai fosfat total di hilir Sungai Winongo.</t>
  </si>
  <si>
    <t>Kualitas Air Sungai Winongo Hilir Koli Tinja</t>
  </si>
  <si>
    <t>Nilai coli tinja di hilir Sungai Winongo.</t>
  </si>
  <si>
    <t>Kualitas Air Sungai Winongo Hilir Koli Total</t>
  </si>
  <si>
    <t>Nilai koliform total di hilir Sungai Winongo.</t>
  </si>
  <si>
    <t xml:space="preserve"> 
Persentase pengendalian pencemaran lingkungan hidu</t>
  </si>
  <si>
    <t>Persentase panjang sungai yang kualitas kebersihan dan pengelolaannya terjaga dibanding total panjang sungai kota.</t>
  </si>
  <si>
    <t>75,50%</t>
  </si>
  <si>
    <t>Panjang segmen sungai di kota yang berada dalam kondisi bersih, tidak tercemar dan terkelola.</t>
  </si>
  <si>
    <t>21,6</t>
  </si>
  <si>
    <t>Total panjang jaringan sungai (dengan dimensi tertentu) yang berada di wilayah Kota Yogyakarta.</t>
  </si>
  <si>
    <t>21,60</t>
  </si>
  <si>
    <t>Data Kinerja Dinas Lingkungan Hidup</t>
  </si>
  <si>
    <t>Persentase ketercapaian sasaran pembangunan bidang lingkungan hidup (capaian IKLH)</t>
  </si>
  <si>
    <t>Persentase kinerja pencapaian target lingkungan hidup daerah dihitung dari Indeks Kualitas Lingkungan Hidup (IKLH).</t>
  </si>
  <si>
    <t>10112</t>
  </si>
  <si>
    <t>Indeks komposit yang menggambarkan kondisi lingkungan hidup suatu wilayah berdasarkan indikator kualitas air, udara, dan tutupan lahan. (menlhk.go.id)</t>
  </si>
  <si>
    <t>55,53</t>
  </si>
  <si>
    <t>Indeks yang dihitung dari parameter kualitas air (BOD, COD, TSS, DO, Total Fosfat, coli) untuk menilai mutu air sungai. (menlhk.go.id)</t>
  </si>
  <si>
    <t>53,51</t>
  </si>
  <si>
    <t>Indeks yang dihitung dari parameter udara (biasanya NO₂ dan SO₂) untuk menilai mutu udara ambien. (menlhk.go.id)</t>
  </si>
  <si>
    <t>Indeks yang mengukur kondisi tutupan lahan (hutan, vegetasi) sebagai bagian dari kualitas lingkungan hidup. (menlhk.go.id)</t>
  </si>
  <si>
    <t>75,50</t>
  </si>
  <si>
    <t>Tersusunnya RPPLH Kota</t>
  </si>
  <si>
    <t>Keadaan di mana Rencana Perlindungan dan Pengelolaan Lingkungan Hidup (RPPLH) kota telah disusun sesuai dengan ketentuan perundang-undangan.</t>
  </si>
  <si>
    <t>Ada/Tidak Ada</t>
  </si>
  <si>
    <t>Ada</t>
  </si>
  <si>
    <t>Terintegrasinya RPPLH Dalam Rencana Pembangunan Kota</t>
  </si>
  <si>
    <t>Kondisi integrasi dokumen RPPLH ke dalam dokumen perencanaan pembangunan kota (seperti RPJMD, RTRW).</t>
  </si>
  <si>
    <t>Terselenggaranya KLHS untuk K/R/P Tingkat Daerah Kota</t>
  </si>
  <si>
    <t>Pelaksanaan Kajian Lingkungan Hidup Strategis (KLHS) untuk kebijakan, rencana, dan program di tingkat kota.</t>
  </si>
  <si>
    <t>Pembinaan dan Pengawasan Terkait Ketaatan Penanggung Jawab Usaha dan/atau Kegiatan yang Diawasi Ketaatannya Terhadap Izin Lingkungan, Izin PPLH dan PUU LH yang Diterbitkan Oleh Pemerintah Daerah Kota</t>
  </si>
  <si>
    <t>Aktivitas pembinaan dan pengawasan supaya pelaku usaha mematuhi izin lingkungan, izin PPLH, dan peraturan lingkungan hidup yang dikeluarkan oleh pemerintah daerah.</t>
  </si>
  <si>
    <t>Jumlah Ketaatan terhadap izin lingkungan, izin PPLH dan PUU LH dari izin yang diterbitkan oleh Pemerintah Daerah Kota yang ditangani</t>
  </si>
  <si>
    <t>Jumlah usaha atau kegiatan yang telah terbukti patuh terhadap izin lingkungan, PPLH dan peraturan lingkungan hidup dari izin yang diterbitkan.</t>
  </si>
  <si>
    <t>Total penanggung jawab usaha dan atau kegiatan yang di bina dan diawasi terhadap izin lingkungan, izin PPLH dan PUU LH yang diterbitkan oleh Pemerintah Daerah Kota</t>
  </si>
  <si>
    <t>Jumlah total usaha dan kegiatan yang wajib diawasi dan dibina dalam hal kepatuhan terhadap izin lingkungan dan peraturan lingkungan hidup.</t>
  </si>
  <si>
    <t>Pemantauan
 Perusahaan</t>
  </si>
  <si>
    <t>Terlaksananya Pemberian Penghargaan Lingkungan Hidup</t>
  </si>
  <si>
    <t>Realisasi pemberian penghargaan oleh pemerintah daerah terhadap inovasi atau praktik terbaik dalam pengelolaan lingkungan hidup.</t>
  </si>
  <si>
    <t>Pengaduan Masyarakat Terkait Izin Lingkungan, Izin PPLH dan PUU LH yang Diterbitkan Oleh Pemerintah Daerah Kota, Lokasi Usaha, dan Dampaknya di Daerah Kota</t>
  </si>
  <si>
    <t>Laporan dari masyarakat berkaitan dengan pelanggaran izin lingkungan, PPLH, atau peraturan lingkungan hidup terhadap izin usaha di wilayah kota.</t>
  </si>
  <si>
    <t>Aduan</t>
  </si>
  <si>
    <t>Pengaduan Masyarakat yang ditangani</t>
  </si>
  <si>
    <t>Jumlah pengaduan masyarakat terkait lingkungan hidup yang telah ditindaklanjuti oleh pemerintah kota.</t>
  </si>
  <si>
    <t>total jumlah pengaduan masyarakat yang teregistrasi</t>
  </si>
  <si>
    <t>Total pengaduan lingkungan hidup dari masyarakat yang tercatat dalam sistem pengaduan kota.</t>
  </si>
  <si>
    <t>Ruang Publik yang Berubah Peruntukannya di Kota Yogyakarta</t>
  </si>
  <si>
    <t>Jumlah atau luas ruang publik yang telah dialihfungsikan ke penggunaan lain (non publik) di kota.</t>
  </si>
  <si>
    <t>Persentase tahapan (penyusunan &amp; penetapan) RPPLH yang telah diselesaikan dibanding total tahapan yang harus dilalui.</t>
  </si>
  <si>
    <t>75.00%</t>
  </si>
  <si>
    <t>Jumlah tahapan dalam proses penyusunan dan penetapan RPPLH yang sudah terlaksana.</t>
  </si>
  <si>
    <t>Total tahapan dari awal hingga penetapan RPPLH yang harus dilalui menurut regulasi KLHK.</t>
  </si>
  <si>
    <t>Persentase KLHS yang telah dipantau dan dievaluasi dibanding jumlah KLHS yang harus diselenggarakan.</t>
  </si>
  <si>
    <t>66,67%</t>
  </si>
  <si>
    <t>Jumlah KLHS (Kajian LH Strategis) yang sudah dilakukan pemantauan dan evaluasi.</t>
  </si>
  <si>
    <t>Jumlah KLHS yang telah disusun dan mendapatkan validasi dari instansi terkait (misalnya KLHK atau pemerintah pusat/regional).</t>
  </si>
  <si>
    <t>Nilai hasil evaluasi implementasi SAKIP yang dilakukan oleh Inspektorat terhadap Dinas Lingkungan Hidup kota/kabupaten.</t>
  </si>
  <si>
    <t>Rasio Migrasi (Masuk/Keluar)</t>
  </si>
  <si>
    <t>Perbandingan antara Jumlah masuknya penduduk ke suatu daerah tempat tujuan atau disebut migrasi masuk dengan perpindahan penduduk keluar pada tingkat wilayah Provinsi Daerah Istimewa Yogyakarta pada tahun berkenaan.</t>
  </si>
  <si>
    <t>Jumlah Migrasi Masuk</t>
  </si>
  <si>
    <t>Jumlah atau tingkat penduduk masuk di Provinsi Daerah Istimewa Yogyakarta pada tahun berkenaan.</t>
  </si>
  <si>
    <t>Jumlah Migrasi Masuk Laki-Laki</t>
  </si>
  <si>
    <t>Banyaknya penduduk laki-laki yang pindah masuk ke suatu wilayah administrasi tertentu dari wilayah lain dalam periode waktu tertentu (menurut BPS, migrasi masuk adalah perpindahan tempat tinggal dengan tujuan menetap sekurang-kurangnya 6 bulan).</t>
  </si>
  <si>
    <t>Jumlah Migrasi Masuk Perempuan</t>
  </si>
  <si>
    <t>Banyaknya penduduk perempuan yang pindah masuk ke suatu wilayah administrasi tertentu dari wilayah lain dalam periode waktu tertentu.</t>
  </si>
  <si>
    <t>Jumlah Migrasi Keluar</t>
  </si>
  <si>
    <t>Jumlah atau tingkat penduduk keluar di Provinsi Daerah Istimewa Yogyakarta pada tahun berkenaan.</t>
  </si>
  <si>
    <t>Jumlah Migrasi Keluar Laki-Laki</t>
  </si>
  <si>
    <t>Banyaknya penduduk laki-laki yang pindah keluar dari suatu wilayah ke wilayah lain dalam periode waktu tertentu.</t>
  </si>
  <si>
    <t>Jumlah Migrasi Keluar Perempuan</t>
  </si>
  <si>
    <t>Banyaknya penduduk perempuan yang pindah keluar dari suatu wilayah ke wilayah lain dalam periode waktu tertentu.</t>
  </si>
  <si>
    <t>Jumlah Kelahiran</t>
  </si>
  <si>
    <t>Banyaknya kelahiran hidup yang terjadi di suatu wilayah pada periode tertentu (menurut BPS, kelahiran hidup adalah bayi yang menunjukkan tanda-tanda kehidupan pada saat lahir).</t>
  </si>
  <si>
    <t>Jumlah Kelahiran Laki-Laki</t>
  </si>
  <si>
    <t>Banyaknya bayi laki-laki yang lahir hidup di suatu wilayah dalam periode tertentu.</t>
  </si>
  <si>
    <t>Jumlah Kelahiran Perempuan</t>
  </si>
  <si>
    <t>Banyaknya bayi perempuan yang lahir hidup di suatu wilayah dalam periode tertentu.</t>
  </si>
  <si>
    <t>Jumlah Kematian</t>
  </si>
  <si>
    <t>Banyaknya kejadian kematian atau keadaan menghilangnya semua tanda-tanda kehidupan seseorang secara permanen di suatu wilayah.</t>
  </si>
  <si>
    <t>Jumlah Kematian Laki-Laki</t>
  </si>
  <si>
    <t>Jumlah Kematian Perempuan</t>
  </si>
  <si>
    <t>Mutasi Penduduk</t>
  </si>
  <si>
    <t>Perubahan jumlah penduduk akibat adanya kelahiran, kematian, dan perpindahan masuk/keluar penduduk.</t>
  </si>
  <si>
    <t>Mutasi Penduduk Laki-Laki</t>
  </si>
  <si>
    <t>Jumlah perubahan penduduk laki-laki akibat kelahiran, kematian, atau perpindahan.</t>
  </si>
  <si>
    <t>Mutasi Penduduk Laki-laki Lahir</t>
  </si>
  <si>
    <t>Jumlah laki-laki yang lahir hidup di wilayah tersebut dalam periode tertentu.</t>
  </si>
  <si>
    <t>Mutasi Penduduk Laki-laki Mati</t>
  </si>
  <si>
    <t>Jumlah penduduk laki-laki yang meninggal dunia di wilayah tersebut pada periode tertentu.</t>
  </si>
  <si>
    <t>Mutasi Penduduk Laki-laki Datang</t>
  </si>
  <si>
    <t>Jumlah penduduk laki-laki yang pindah datang ke wilayah tersebut.</t>
  </si>
  <si>
    <t>Mutasi Penduduk Laki-laki Pergi</t>
  </si>
  <si>
    <t>Jumlah penduduk laki-laki yang pindah keluar dari wilayah tersebut.</t>
  </si>
  <si>
    <t>Mutasi Penduduk Perempuan</t>
  </si>
  <si>
    <t>Jumlah perubahan penduduk perempuan akibat kelahiran, kematian, atau perpindahan.</t>
  </si>
  <si>
    <t>Mutasi Penduduk Perempuan Lahir</t>
  </si>
  <si>
    <t>Jumlah perempuan yang lahir hidup di wilayah tersebut dalam periode tertentu.</t>
  </si>
  <si>
    <t>Mutasi Penduduk Perempuan Mati</t>
  </si>
  <si>
    <t>Jumlah penduduk perempuan yang meninggal dunia di wilayah tersebut pada periode tertentu.</t>
  </si>
  <si>
    <t>Mutasi Penduduk Perempuan Datang</t>
  </si>
  <si>
    <t>Jumlah penduduk perempuan yang pindah datang ke wilayah tersebut.</t>
  </si>
  <si>
    <t>Mutasi Penduduk Perempuan Pergi</t>
  </si>
  <si>
    <t>Jumlah penduduk perempuan yang pindah keluar dari wilayah tersebut.</t>
  </si>
  <si>
    <t>Laju Pertumbuhan Penduduk</t>
  </si>
  <si>
    <t>Persentase pertambahan jumlah penduduk dalam satu tahun terhadap jumlah penduduk pada awal tahun (menurut BPS = ((Pt - P0)/P0) x 100%).</t>
  </si>
  <si>
    <t>00022</t>
  </si>
  <si>
    <t>Laju Pertumbuhan Penduduk Per Kemantren Mantrijeron</t>
  </si>
  <si>
    <t>Persentase pertambahan jumlah penduduk per tahun di wilayah Kemantren Mantrijeron terhadap jumlah penduduk pada awal tahun.</t>
  </si>
  <si>
    <t>0005</t>
  </si>
  <si>
    <t>Laju Pertumbuhan Penduduk Per Kemantren Kraton</t>
  </si>
  <si>
    <t>Persentase pertambahan jumlah penduduk per tahun di wilayah Kemantren Kraton terhadap jumlah penduduk pada awal tahun.</t>
  </si>
  <si>
    <t>-00063</t>
  </si>
  <si>
    <t>Laju Pertumbuhan Penduduk Per Kemantren Mergangsan</t>
  </si>
  <si>
    <t>Persentase pertambahan jumlah penduduk per tahun di wilayah Kemantren Mergangsan terhadap jumlah penduduk pada awal tahun.</t>
  </si>
  <si>
    <t>0001</t>
  </si>
  <si>
    <t>Laju Pertumbuhan Penduduk Per Kemantren Umbulharjo</t>
  </si>
  <si>
    <t>Persentase pertambahan jumlah penduduk per tahun di wilayah Kemantren Umbulharjo terhadap jumlah penduduk pada awal tahun.</t>
  </si>
  <si>
    <t>0009</t>
  </si>
  <si>
    <t>Laju Pertumbuhan Penduduk Per Kemantren Kotagede</t>
  </si>
  <si>
    <t>Persentase pertambahan jumlah penduduk per tahun di wilayah Kemantren Kotagede terhadap jumlah penduduk pada awal tahun.</t>
  </si>
  <si>
    <t>00084</t>
  </si>
  <si>
    <t>Laju Pertumbuhan Penduduk Per Kemantren Gondokusuman</t>
  </si>
  <si>
    <t>Persentase pertambahan jumlah penduduk per tahun di wilayah Kemantren Gondokusuman terhadap jumlah penduduk pada awal tahun.</t>
  </si>
  <si>
    <t>00038</t>
  </si>
  <si>
    <t>Laju Pertumbuhan Penduduk Per Kemantren Danurejan</t>
  </si>
  <si>
    <t>Persentase pertambahan jumlah penduduk per tahun di wilayah Kemantren Danurejan terhadap jumlah penduduk pada awal tahun.</t>
  </si>
  <si>
    <t>-00028</t>
  </si>
  <si>
    <t>Laju Pertumbuhan Penduduk Per Kemantren Pakualaman</t>
  </si>
  <si>
    <t>Persentase pertambahan jumlah penduduk per tahun di wilayah Kemantren Pakualaman terhadap jumlah penduduk pada awal tahun.</t>
  </si>
  <si>
    <t>Laju Pertumbuhan Penduduk Per Kemantren Gondomanan</t>
  </si>
  <si>
    <t>Persentase pertambahan jumlah penduduk per tahun di wilayah Kemantren Gondomanan terhadap jumlah penduduk pada awal tahun.</t>
  </si>
  <si>
    <t>-00076</t>
  </si>
  <si>
    <t>Laju Pertumbuhan Penduduk Per Kemantren Ngampilan</t>
  </si>
  <si>
    <t>Persentase pertambahan jumlah penduduk per tahun di wilayah Kemantren Ngampilan terhadap jumlah penduduk pada awal tahun.</t>
  </si>
  <si>
    <t>-00081</t>
  </si>
  <si>
    <t>Laju Pertumbuhan Penduduk Per Kemantren Wirobrajan</t>
  </si>
  <si>
    <t>Persentase pertambahan jumlah penduduk per tahun di wilayah Kemantren Wirobrajan terhadap jumlah penduduk pada awal tahun.</t>
  </si>
  <si>
    <t>00059</t>
  </si>
  <si>
    <t>Laju Pertumbuhan Penduduk Per Kemantren Gedongtengen</t>
  </si>
  <si>
    <t>Persentase pertambahan jumlah penduduk per tahun di wilayah Kemantren Gedongtengen terhadap jumlah penduduk pada awal tahun.</t>
  </si>
  <si>
    <t>-00037</t>
  </si>
  <si>
    <t>Laju Pertumbuhan Penduduk Per Kemantren Jetis</t>
  </si>
  <si>
    <t>Persentase pertambahan jumlah penduduk per tahun di wilayah Kemantren Jetis terhadap jumlah penduduk pada awal tahun.</t>
  </si>
  <si>
    <t>-00027</t>
  </si>
  <si>
    <t>Laju Pertumbuhan Penduduk Per Kemantren Tegalrejo</t>
  </si>
  <si>
    <t>Persentase pertambahan jumlah penduduk per tahun di wilayah Kemantren Tegalrejo terhadap jumlah penduduk pada awal tahun.</t>
  </si>
  <si>
    <t>00013</t>
  </si>
  <si>
    <t>Proporsi Anak Umur di Bawah 5 Tahun yang Kelahirannya Dicatat oleh Lembaga Pencatatan Sipil</t>
  </si>
  <si>
    <t>Persentase anak usia di bawah 5 tahun yang memiliki akta kelahiran dari Dinas Kependudukan dan Pencatatan Sipil.</t>
  </si>
  <si>
    <t>Jumlah Penduduk</t>
  </si>
  <si>
    <t>Jumlah Kepala Keluarga (KK)</t>
  </si>
  <si>
    <t>Banyaknya unit keluarga yang dikepalai oleh satu orang sebagai kepala keluarga, baik laki-laki maupun perempuan.</t>
  </si>
  <si>
    <t>Jumlah kepala keluarga yang pendidikan terakhirnya tidak tamat Sekolah Dasar atau sederajat.</t>
  </si>
  <si>
    <t>Jumlah kepala keluarga yang pendidikan terakhirnya tamat SD hingga SLTP atau sederajat.</t>
  </si>
  <si>
    <t>Jumlah kepala keluarga yang pendidikan terakhirnya tamat SLTA atau sederajat.</t>
  </si>
  <si>
    <t>Jumlah kepala keluarga yang pendidikan terakhirnya Akademi/Diploma/ Perguruan Tinggi.</t>
  </si>
  <si>
    <t>Jumlah Penduduk Kota Yogyakarta</t>
  </si>
  <si>
    <t>Jumlah Penduduk Laki-Laki</t>
  </si>
  <si>
    <t>Banyaknya penduduk berjenis kelamin laki-laki yang berdomisili di wilayah tertentu.</t>
  </si>
  <si>
    <t>Jumlah Penduduk Laki-laki menurut Kelompok Umur 0-4</t>
  </si>
  <si>
    <t>Jumlah Penduduk Laki-laki menurut Kelompok Umur 5-9</t>
  </si>
  <si>
    <t>Jumlah Penduduk Laki-laki menurut Kelompok Umur 10-14</t>
  </si>
  <si>
    <t>Jumlah Penduduk Laki-laki menurut Kelompok Umur 15-19</t>
  </si>
  <si>
    <t>Jumlah Penduduk Laki-laki menurut Kelompok Umur 20-24</t>
  </si>
  <si>
    <t>Jumlah Penduduk Laki-laki menurut Kelompok Umur 25-29</t>
  </si>
  <si>
    <t>Jumlah Penduduk Laki-laki menurut Kelompok Umur 30-34</t>
  </si>
  <si>
    <t>Jumlah Penduduk Laki-laki menurut Kelompok Umur 35-39</t>
  </si>
  <si>
    <t>Jumlah Penduduk Laki-laki menurut Kelompok Umur 40-44</t>
  </si>
  <si>
    <t>Jumlah Penduduk Laki-laki menurut Kelompok Umur 45-49</t>
  </si>
  <si>
    <t>Jumlah Penduduk Laki-laki menurut Kelompok Umur 50-54</t>
  </si>
  <si>
    <t>Jumlah Penduduk Laki-laki menurut Kelompok Umur 55-59</t>
  </si>
  <si>
    <t>Jumlah Penduduk Laki-laki menurut Kelompok Umur 60-64</t>
  </si>
  <si>
    <t>Jumlah Penduduk Laki-laki menurut Kelompok Umur 65-69</t>
  </si>
  <si>
    <t>Jumlah Penduduk Laki-laki menurut Kelompok Umur 70-74</t>
  </si>
  <si>
    <t>Jumlah Penduduk Laki-laki menurut Kelompok Umur 75+</t>
  </si>
  <si>
    <t>Jumlah Penduduk Perempuan</t>
  </si>
  <si>
    <t>Banyaknya penduduk berjenis kelamin perempuan yang berdomisili di wilayah tertentu.</t>
  </si>
  <si>
    <t>Jumlah Penduduk Perempuan menurut Kelompok Umur 0-4</t>
  </si>
  <si>
    <t>Jumlah Penduduk Perempuan menurut Kelompok Umur 5-9</t>
  </si>
  <si>
    <t>Jumlah Penduduk Perempuan menurut Kelompok Umur 10-14</t>
  </si>
  <si>
    <t>Jumlah Penduduk Perempuan menurut Kelompok Umur 15-19</t>
  </si>
  <si>
    <t>Jumlah Penduduk Perempuan menurut Kelompok Umur 20-24</t>
  </si>
  <si>
    <t>Jumlah Penduduk Perempuan menurut Kelompok Umur 25-29</t>
  </si>
  <si>
    <t>Jumlah Penduduk Perempuan menurut Kelompok Umur 30-34</t>
  </si>
  <si>
    <t>Jumlah Penduduk Perempuan menurut Kelompok Umur 35-39</t>
  </si>
  <si>
    <t>Jumlah Penduduk Perempuan menurut Kelompok Umur 40-44</t>
  </si>
  <si>
    <t>Jumlah Penduduk Perempuan menurut Kelompok Umur 45-49</t>
  </si>
  <si>
    <t>Jumlah Penduduk Perempuan menurut Kelompok Umur 50-54</t>
  </si>
  <si>
    <t>Jumlah Penduduk Perempuan menurut Kelompok Umur 55-59</t>
  </si>
  <si>
    <t>Jumlah Penduduk Perempuan menurut Kelompok Umur 60-64</t>
  </si>
  <si>
    <t>Jumlah Penduduk Perempuan menurut Kelompok Umur 65-69</t>
  </si>
  <si>
    <t>Jumlah Penduduk Perempuan menurut Kelompok Umur 70-74</t>
  </si>
  <si>
    <t>Jumlah Penduduk Perempuan menurut Kelompok Umur 75+</t>
  </si>
  <si>
    <t>Jumlah Penduduk menurut Agama Islam</t>
  </si>
  <si>
    <t>Jumlah Penduduk menurut Agama Kristen</t>
  </si>
  <si>
    <t>Jumlah Penduduk menurut Agama Katholik</t>
  </si>
  <si>
    <t>Jumlah Penduduk menurut Agama Hindu</t>
  </si>
  <si>
    <t>Jumlah Penduduk menurut Agama Budha</t>
  </si>
  <si>
    <t>Jumlah Penduduk menurut Agama Konghucu</t>
  </si>
  <si>
    <t>Jumlah Penduduk menurut Agama Lainnya</t>
  </si>
  <si>
    <t>Jumlah Penduduk Yang Bersekolah</t>
  </si>
  <si>
    <t>Jumlah Penduduk Yang Bersekolah Usia 4 - 6 Tahun (PAUD)</t>
  </si>
  <si>
    <t>Jumlah Penduduk Yang Bersekolah Usia 7 - 12 Tahun (SD/MI/Sederajat)</t>
  </si>
  <si>
    <t>Jumlah Penduduk Yang Bersekolah Usia 13 - 15 Tahun (SMP/MTs/Sederajat)</t>
  </si>
  <si>
    <t>Jumlah Penduduk Yang Bersekolah Usia 16 - 18 Tahun (SMA/SMK/MA Sederajat)</t>
  </si>
  <si>
    <t>Jumlah Penduduk Tidak/Belum bersekolah</t>
  </si>
  <si>
    <t>Jumlah Penduduk Tidak/Belum bersekolah Laki-Laki</t>
  </si>
  <si>
    <t>Jumlah Penduduk Tidak/Belum bersekolah Perempuan</t>
  </si>
  <si>
    <t>Jumlah Penduduk Belum Tamat SD/Sederajat</t>
  </si>
  <si>
    <t>Jumlah Penduduk Belum Tamat SD/Sederajat Laki-Laki</t>
  </si>
  <si>
    <t>Jumlah Penduduk Belum Tamat SD/Sederajat Perempuan</t>
  </si>
  <si>
    <t>Jumlah Penduduk Tamat Sd/Sederajat</t>
  </si>
  <si>
    <t>Jumlah Penduduk Tamat Sd/Sederajat Laki-Laki</t>
  </si>
  <si>
    <t>Jumlah Penduduk Tamat Sd/Sederajat Perempuan</t>
  </si>
  <si>
    <t>Jumlah Penduduk SLTP/Sederajat</t>
  </si>
  <si>
    <t>Jumlah Penduduk SLTP/Sederajat Laki-Laki</t>
  </si>
  <si>
    <t>Jumlah Penduduk SLTP/Sederajat Perempuan</t>
  </si>
  <si>
    <t>Jumlah Penduduk SLTA/Sederajat</t>
  </si>
  <si>
    <t>Jumlah Penduduk SLTA/Sederajat Laki-Laki</t>
  </si>
  <si>
    <t>Jumlah Penduduk SLTA/Sederajat Perempuan</t>
  </si>
  <si>
    <t>Jumlah Penduduk Diploma I/II</t>
  </si>
  <si>
    <t>Jumlah Penduduk Diploma I/II Laki-Laki</t>
  </si>
  <si>
    <t>Jumlah Penduduk Diploma I/II Perempuan</t>
  </si>
  <si>
    <t>Jumlah Penduduk Akademi/Diploma III</t>
  </si>
  <si>
    <t>Jumlah penduduk yang menyelesaikan pendidikan hingga jenjang Akademi atau Diploma III.</t>
  </si>
  <si>
    <t>Jumlah Penduduk Akademi/Diploma III Laki-Laki</t>
  </si>
  <si>
    <t>Jumlah Penduduk Akademi/Diploma III Perempuan</t>
  </si>
  <si>
    <t>Jumlah Penduduk Strata I</t>
  </si>
  <si>
    <t>Jumlah penduduk yang menyelesaikan pendidikan sampai jenjang Strata I (S1).</t>
  </si>
  <si>
    <t>Jumlah Penduduk Strata I Laki-Laki</t>
  </si>
  <si>
    <t>Jumlah Penduduk Strata I Perempuan</t>
  </si>
  <si>
    <t>Jumlah Penduduk Strata II</t>
  </si>
  <si>
    <t>Jumlah Penduduk Strata II Laki-Laki</t>
  </si>
  <si>
    <t>Jumlah Penduduk Strata II Perempuan</t>
  </si>
  <si>
    <t>Jumlah Penduduk Strata III</t>
  </si>
  <si>
    <t>Jumlah Penduduk Strata III Laki-Laki</t>
  </si>
  <si>
    <t>Jumlah Penduduk Strata III Perempuan</t>
  </si>
  <si>
    <t>Jumlah Penduduk Kemantren Tegalrejo</t>
  </si>
  <si>
    <t>Jumlah Penduduk berdasarkan Jenis Kelamin (L) Tegalrejo</t>
  </si>
  <si>
    <t>Jumlah Penduduk berdasarkan Jenis Kelamin (P) Tegalrejo</t>
  </si>
  <si>
    <t>Jumlah Penduduk Kemantren Jetis</t>
  </si>
  <si>
    <t>Jumlah total penduduk yang berdomisili di wilayah Kemantren Jetis.</t>
  </si>
  <si>
    <t>Jumlah Penduduk berdasarkan Jenis Kelamin (L) Jetis</t>
  </si>
  <si>
    <t>Jumlah Penduduk berdasarkan Jenis Kelamin (P) Jetis</t>
  </si>
  <si>
    <t>Jumlah Penduduk Kemantren Gondokusuman</t>
  </si>
  <si>
    <t>Jumlah Penduduk berdasarkan Jenis Kelamin (L) Gondokusuman</t>
  </si>
  <si>
    <t>Jumlah Penduduk berdasarkan Jenis Kelamin (P) Gondokusuman</t>
  </si>
  <si>
    <t>Jumlah Penduduk Kemantren Danurejan</t>
  </si>
  <si>
    <t>Jumlah Penduduk berdasarkan Jenis Kelamin (L) Danurejan</t>
  </si>
  <si>
    <t>Jumlah Penduduk berdasarkan Jenis Kelamin (P) Danurejan</t>
  </si>
  <si>
    <t>Jumlah Penduduk Kemantren Gedongtengen</t>
  </si>
  <si>
    <t>Jumlah Penduduk berdasarkan Jenis Kelamin (L) Gedongtengen</t>
  </si>
  <si>
    <t>Jumlah Penduduk berdasarkan Jenis Kelamin (P) Gedongtengen</t>
  </si>
  <si>
    <t>Jumlah Penduduk Kemantren Ngampilan</t>
  </si>
  <si>
    <t>Jumlah Penduduk berdasarkan Jenis Kelamin (L) Ngampilan</t>
  </si>
  <si>
    <t>Jumlah Penduduk berdasarkan Jenis Kelamin (P) Ngampilan</t>
  </si>
  <si>
    <t>Jumlah Penduduk Kemantren Wirobrajan</t>
  </si>
  <si>
    <t>Jumlah Penduduk berdasarkan Jenis Kelamin (L) Wirobrajan</t>
  </si>
  <si>
    <t>Jumlah Penduduk berdasarkan Jenis Kelamin (P) Wirobrajan</t>
  </si>
  <si>
    <t>Jumlah Penduduk Kemantren Mantrijeron</t>
  </si>
  <si>
    <t>Jumlah Penduduk berdasarkan Jenis Kelamin (L) Mantrijeron</t>
  </si>
  <si>
    <t>Jumlah Penduduk berdasarkan Jenis Kelamin (P) Mantrijeron</t>
  </si>
  <si>
    <t>Jumlah Penduduk Kemantren Kraton</t>
  </si>
  <si>
    <t>Jumlah Penduduk berdasarkan Jenis Kelamin (L) Kraton</t>
  </si>
  <si>
    <t>Jumlah Penduduk berdasarkan Jenis Kelamin (P) Kraton</t>
  </si>
  <si>
    <t>Jumlah Penduduk Kemantren Gondomanan</t>
  </si>
  <si>
    <t>Jumlah Penduduk berdasarkan Jenis Kelamin (L) Gondomanan</t>
  </si>
  <si>
    <t>Jumlah Penduduk berdasarkan Jenis Kelamin (P) Gondomanan</t>
  </si>
  <si>
    <t>Jumlah Penduduk Kemantren Pakualaman</t>
  </si>
  <si>
    <t>Jumlah Penduduk berdasarkan Jenis Kelamin (L) Pakualaman</t>
  </si>
  <si>
    <t>Jumlah Penduduk berdasarkan Jenis Kelamin (P) Pakualaman</t>
  </si>
  <si>
    <t>Jumlah Penduduk Kemantren Mergangsan</t>
  </si>
  <si>
    <t>Jumlah Penduduk berdasarkan Jenis Kelamin (L) Mergangsan</t>
  </si>
  <si>
    <t>Jumlah Penduduk berdasarkan Jenis Kelamin (P) Mergangsan</t>
  </si>
  <si>
    <t>Jumlah Penduduk Kemantren Umbulharjo</t>
  </si>
  <si>
    <t>Jumlah Penduduk berdasarkan Jenis Kelamin (L) Umbulharjo</t>
  </si>
  <si>
    <t>Jumlah Penduduk berdasarkan Jenis Kelamin (P) Umbulharjo</t>
  </si>
  <si>
    <t>Jumlah Penduduk Kemantren Kotagede</t>
  </si>
  <si>
    <t>Jumlah Penduduk berdasarkan Jenis Kelamin (L) Kotagede</t>
  </si>
  <si>
    <t>Jumlah Penduduk berdasarkan Jenis Kelamin (P) Kotagede</t>
  </si>
  <si>
    <t>Persentase Penduduk yang Ber-KTP (NIK)</t>
  </si>
  <si>
    <t>Persentase penduduk usia ≥17 tahun atau sudah menikah yang memiliki KTP Elektronik dengan NIK valid.</t>
  </si>
  <si>
    <t>9952</t>
  </si>
  <si>
    <t>Kepadatan dan Persebaran Penduduk</t>
  </si>
  <si>
    <t>Kepadatan dan Persebaran Penduduk Kemantren Tegalrejo</t>
  </si>
  <si>
    <t>Jumlah penduduk per satuan luas wilayah (jiwa/km²) dan distribusinya di Kemantren Tegalrejo.</t>
  </si>
  <si>
    <t>Orang/Km2</t>
  </si>
  <si>
    <t>Kepadatan dan Persebaran Penduduk Kemantren Jetis</t>
  </si>
  <si>
    <t>Jumlah penduduk per satuan luas wilayah dan distribusinya di Kemantren Jetis.</t>
  </si>
  <si>
    <t>Kepadatan dan Persebaran Penduduk Kemantren Gondokusuman</t>
  </si>
  <si>
    <t>Jumlah penduduk per satuan luas wilayah dan distribusinya di Kemantren Gondokusuman.</t>
  </si>
  <si>
    <t>Kepadatan dan Persebaran Penduduk Kemantren Danurejan</t>
  </si>
  <si>
    <t>Jumlah penduduk per satuan luas wilayah dan distribusinya di Kemantren Danurejan.</t>
  </si>
  <si>
    <t>Kepadatan dan Persebaran Penduduk Kemantren Gedongtengen</t>
  </si>
  <si>
    <t>Jumlah penduduk per satuan luas wilayah dan distribusinya di Kemantren Gedongtengen.</t>
  </si>
  <si>
    <t>Kepadatan dan Persebaran Penduduk Kemantren Ngampilan</t>
  </si>
  <si>
    <t>Jumlah penduduk per satuan luas wilayah dan distribusinya di Kemantren Ngampilan.</t>
  </si>
  <si>
    <t>Kepadatan dan Persebaran Penduduk Kemantren Wirobrajan</t>
  </si>
  <si>
    <t>Jumlah penduduk per satuan luas wilayah dan distribusinya di Kemantren Wirobrajan.</t>
  </si>
  <si>
    <t>Kepadatan dan Persebaran Penduduk Kemantren Mantrijeron</t>
  </si>
  <si>
    <t>Jumlah penduduk per satuan luas wilayah dan distribusinya di Kemantren Mantrijeron.</t>
  </si>
  <si>
    <t>Kepadatan dan Persebaran Penduduk Kemantren Kraton</t>
  </si>
  <si>
    <t>Jumlah penduduk per satuan luas wilayah dan distribusinya di Kemantren Kraton.</t>
  </si>
  <si>
    <t>Kepadatan dan Persebaran Penduduk Kemantren Gondomanan</t>
  </si>
  <si>
    <t>Jumlah penduduk per satuan luas wilayah dan distribusinya di Kemantren Gondomanan.</t>
  </si>
  <si>
    <t>Kepadatan dan Persebaran Penduduk Kemantren Pakualaman</t>
  </si>
  <si>
    <t>Jumlah penduduk per satuan luas wilayah dan distribusinya di Kemantren Pakualaman.</t>
  </si>
  <si>
    <t>Kepadatan dan Persebaran Penduduk Kemantren Mergangsan</t>
  </si>
  <si>
    <t>Jumlah penduduk per satuan luas wilayah dan distribusinya di Kemantren Mergangsan.</t>
  </si>
  <si>
    <t>Kepadatan dan Persebaran Penduduk Kemantren Umbulharjo</t>
  </si>
  <si>
    <t>Jumlah penduduk per satuan luas wilayah dan distribusinya di Kemantren Umbulharjo.</t>
  </si>
  <si>
    <t>Kepadatan dan Persebaran Penduduk Kemantren Kotagede</t>
  </si>
  <si>
    <t>Jumlah penduduk per satuan luas wilayah dan distribusinya di Kemantren Kotagede.</t>
  </si>
  <si>
    <t>Rasio Penduduk</t>
  </si>
  <si>
    <t>Angka Pendidikan yang Ditamatkan</t>
  </si>
  <si>
    <t>Distribusi penduduk berdasarkan jenjang pendidikan tertinggi yang telah ditamatkan.</t>
  </si>
  <si>
    <t>Angka Pendidikan yang Ditamatkan Tidak/Belum Sekolah</t>
  </si>
  <si>
    <t>Persentase penduduk yang tidak atau belum pernah bersekolah.</t>
  </si>
  <si>
    <t>169</t>
  </si>
  <si>
    <t>Angka Pendidikan yang Ditamatkan Belum Tamat SD/Sederajat</t>
  </si>
  <si>
    <t>Persentase penduduk yang pernah sekolah tetapi belum menamatkan SD.</t>
  </si>
  <si>
    <t>969</t>
  </si>
  <si>
    <t>Angka Pendidikan yang Ditamatkan Tamat SD/Sederajat</t>
  </si>
  <si>
    <t>Persentase penduduk yang telah menamatkan SD atau sederajat.</t>
  </si>
  <si>
    <t>915</t>
  </si>
  <si>
    <t>Angka Pendidikan yang Ditamatkan SLTP/Sederajat</t>
  </si>
  <si>
    <t>Persentase penduduk yang telah menamatkan SLTP atau sederajat.</t>
  </si>
  <si>
    <t>1183</t>
  </si>
  <si>
    <t>Angka Pendidikan yang Ditamatkan SLTA/Sederajat</t>
  </si>
  <si>
    <t>Persentase penduduk yang telah menamatkan SLTA atau sederajat.</t>
  </si>
  <si>
    <t>2915</t>
  </si>
  <si>
    <t>Angka Pendidikan yang Ditamatkan Diploma I/II</t>
  </si>
  <si>
    <t>Persentase penduduk yang menamatkan pendidikan Diploma I atau II.</t>
  </si>
  <si>
    <t>07</t>
  </si>
  <si>
    <t>Angka Pendidikan yang Ditamatkan Diploma III/Akademi/Sarjana Muda</t>
  </si>
  <si>
    <t>Persentase penduduk yang menamatkan pendidikan Diploma III, Akademi, atau Sarjana Muda.</t>
  </si>
  <si>
    <t>464</t>
  </si>
  <si>
    <t>Angka Pendidikan yang Ditamatkan Diploma IV/Strata I</t>
  </si>
  <si>
    <t>Persentase penduduk yang menamatkan pendidikan Diploma IV atau Strata I (S1).</t>
  </si>
  <si>
    <t>1584</t>
  </si>
  <si>
    <t>Angka Pendidikan yang Ditamatkan Strata II</t>
  </si>
  <si>
    <t>Persentase penduduk yang menamatkan pendidikan Strata II (S2).</t>
  </si>
  <si>
    <t>189</t>
  </si>
  <si>
    <t>Angka Pendidikan yang Ditamatkan Strata III</t>
  </si>
  <si>
    <t>Persentase penduduk yang menamatkan pendidikan Strata III (S3).</t>
  </si>
  <si>
    <t>022</t>
  </si>
  <si>
    <t>Sex Ratio</t>
  </si>
  <si>
    <t>Perbandingan antara jumlah penduduk laki-laki dengan jumlah penduduk perempuan dalam 100 penduduk perempuan.</t>
  </si>
  <si>
    <t>Sex ratio Penduduk Per Kemantren Mantrijeron</t>
  </si>
  <si>
    <t>Perbandingan antara jumlah penduduk laki-laki dan perempuan per 100 perempuan di wilayah Kemantren Mantrijeron.</t>
  </si>
  <si>
    <t>Sex ratio Penduduk Per Kemantren Kraton</t>
  </si>
  <si>
    <t>Perbandingan antara jumlah penduduk laki-laki dan perempuan per 100 perempuan di wilayah Kemantren Kraton.</t>
  </si>
  <si>
    <t>Sex ratio Penduduk Per Kemantren Mergangsan</t>
  </si>
  <si>
    <t>Perbandingan antara jumlah penduduk laki-laki dan perempuan per 100 perempuan di wilayah Kemantren Mergangsan.</t>
  </si>
  <si>
    <t>Sex ratio Penduduk Per Kemantren Umbulharjo</t>
  </si>
  <si>
    <t>Perbandingan antara jumlah penduduk laki-laki dan perempuan per 100 perempuan di wilayah Kemantren Umbulharjo.</t>
  </si>
  <si>
    <t>Sex ratio Penduduk Per Kemantren Kotagede</t>
  </si>
  <si>
    <t>Perbandingan antara jumlah penduduk laki-laki dan perempuan per 100 perempuan di wilayah Kemantren Kotagede.</t>
  </si>
  <si>
    <t>Sex ratio Penduduk Per Kemantren Gondokusuman</t>
  </si>
  <si>
    <t>Perbandingan antara jumlah penduduk laki-laki dan perempuan per 100 perempuan di wilayah Kemantren Gondokusuman.</t>
  </si>
  <si>
    <t>Sex ratio Penduduk Per Kemantren Danurejan</t>
  </si>
  <si>
    <t>Perbandingan antara jumlah penduduk laki-laki dan perempuan per 100 perempuan di wilayah Kemantren Danurejan.</t>
  </si>
  <si>
    <t>Sex ratio Penduduk Per Kemantren Pakualaman</t>
  </si>
  <si>
    <t>Perbandingan antara jumlah penduduk laki-laki dan perempuan per 100 perempuan di wilayah Kemantren Pakualaman.</t>
  </si>
  <si>
    <t>Sex ratio Penduduk Per Kemantren Gondomanan</t>
  </si>
  <si>
    <t>Perbandingan antara jumlah penduduk laki-laki dan perempuan per 100 perempuan di wilayah Kemantren Gondomanan.</t>
  </si>
  <si>
    <t>Sex ratio Penduduk Per Kemantren Ngampilan</t>
  </si>
  <si>
    <t>Perbandingan antara jumlah penduduk laki-laki dan perempuan per 100 perempuan di wilayah Kemantren Ngampilan.</t>
  </si>
  <si>
    <t>Sex ratio Penduduk Per Kemantren Wirobrajan</t>
  </si>
  <si>
    <t>Perbandingan antara jumlah penduduk laki-laki dan perempuan per 100 perempuan di wilayah Kemantren Wirobrajan.</t>
  </si>
  <si>
    <t>Sex ratio Penduduk Per Kemantren Gedongtengen</t>
  </si>
  <si>
    <t>Perbandingan antara jumlah penduduk laki-laki dan perempuan per 100 perempuan di wilayah Kemantren Gedongtengen.</t>
  </si>
  <si>
    <t>Sex ratio Penduduk Per Kemantren Jetis</t>
  </si>
  <si>
    <t>Perbandingan antara jumlah penduduk laki-laki dan perempuan per 100 perempuan di wilayah Kemantren Jetis.</t>
  </si>
  <si>
    <t>Sex ratio Penduduk Per Kemantren Tegalrejo</t>
  </si>
  <si>
    <t>Perbandingan antara jumlah penduduk laki-laki dan perempuan per 100 perempuan di wilayah Kemantren Tegalrejo.</t>
  </si>
  <si>
    <t>Persentase Penduduk Berumur 10 Tahun berdasarkan Pendidikan</t>
  </si>
  <si>
    <t>Proporsi penduduk berusia 10 tahun ke atas menurut jenjang pendidikan tertinggi yang telah ditamatkan.</t>
  </si>
  <si>
    <t>Persentase Penduduk Berumur 10 Tahun Ke Atas Tidak/Belum Tamat SD</t>
  </si>
  <si>
    <t>Persentase penduduk berusia ≥10 tahun yang belum menamatkan SD.</t>
  </si>
  <si>
    <t>Persentase Penduduk Berumur 10 Tahun Ke Atas tamat SD/MI/Sederajat</t>
  </si>
  <si>
    <t>Persentase penduduk berusia ≥10 tahun yang menamatkan SD/MI atau sederajat.</t>
  </si>
  <si>
    <t>Persentase Penduduk Berumur 10 Tahun Ke Atas tamat SLTP/MTs/Sederajat</t>
  </si>
  <si>
    <t>Persentase penduduk berusia ≥10 tahun yang menamatkan SLTP/MTs atau sederajat.</t>
  </si>
  <si>
    <t>Persentase Penduduk Berumur 10 Tahun Ke tamat SLTA/Sederajat</t>
  </si>
  <si>
    <t>Persentase penduduk berusia ≥10 tahun yang menamatkan SLTA atau sederajat.</t>
  </si>
  <si>
    <t>Persentase Penduduk Berumur 10 Tahun Ke Atas tamat Diploma I/II</t>
  </si>
  <si>
    <t>Persentase penduduk berusia ≥10 tahun yang menamatkan pendidikan Diploma I atau II.</t>
  </si>
  <si>
    <t>Persentase Penduduk Berumur 10 Tahun Ke Atas tamat Akademi/D-III</t>
  </si>
  <si>
    <t>Persentase penduduk berusia ≥10 tahun yang menamatkan pendidikan Akademi atau Diploma III.</t>
  </si>
  <si>
    <t>Persentase Penduduk Berumur 10 Tahun Ke Atas tamat PT/D-IV/S2/S3</t>
  </si>
  <si>
    <t>Persentase penduduk berusia ≥10 tahun yang menamatkan pendidikan tinggi (Diploma IV/S1/S2/S3).</t>
  </si>
  <si>
    <t>Rasio Ketergantungan di Kota Yogyakarta</t>
  </si>
  <si>
    <t>Perbandingan antara jumlah penduduk usia non-produktif (0–14 dan 65+) terhadap penduduk usia produktif (15–64 tahun), dinyatakan dalam persen.</t>
  </si>
  <si>
    <t>Jumlah Penduduk usia &lt;15th + usia &gt;64th</t>
  </si>
  <si>
    <t>Jumlah Penduduk usia 15-64 tahun</t>
  </si>
  <si>
    <t>Rasio Penduduk lulusan S1/S2/S3</t>
  </si>
  <si>
    <t>Perbandingan jumlah penduduk dengan pendidikan Strata I, II, atau III terhadap total penduduk usia 15 tahun ke atas.</t>
  </si>
  <si>
    <t>Rasio Penduduk Ber-KTP per Satuan Penduduk</t>
  </si>
  <si>
    <t>Rasio antara jumlah penduduk yang memiliki KTP dengan jumlah total penduduk usia wajib KTP.</t>
  </si>
  <si>
    <t>Jumlah penduduk usia &gt;17 yang ber KTP</t>
  </si>
  <si>
    <t>Banyaknya penduduk usia lebih dari 17 tahun yang memiliki KTP Elektronik.</t>
  </si>
  <si>
    <t>Jumlah penduduk usia &gt;17 atau telah menikah</t>
  </si>
  <si>
    <t>Banyaknya penduduk yang berusia lebih dari 17 tahun atau sudah menikah, berhak memiliki KTP.</t>
  </si>
  <si>
    <t>Rasio Bayi Berakta Kelahiran</t>
  </si>
  <si>
    <t>Cakupan Kepemilikan Akta Kelahiran Anak</t>
  </si>
  <si>
    <t>Jumlah bayi berakta kelahiran</t>
  </si>
  <si>
    <t>Banyaknya bayi yang memiliki akta kelahiran resmi dari Disdukcapil.</t>
  </si>
  <si>
    <t>Jumlah bayi</t>
  </si>
  <si>
    <t>Total bayi berusia 0–11 bulan yang terdaftar di wilayah administrasi.</t>
  </si>
  <si>
    <t>Rasio Pasangan Berakta Nikah</t>
  </si>
  <si>
    <t>Persentase pasangan menikah yang memiliki akta atau buku nikah resmi dari instansi berwenang dibanding total pasangan menikah.</t>
  </si>
  <si>
    <t>Jumlah pasangan nikah berakte nikah</t>
  </si>
  <si>
    <t>Banyaknya pasangan menikah yang memiliki akta atau buku nikah resmi.</t>
  </si>
  <si>
    <t>Jumlah keseluruhan pasangan nikah</t>
  </si>
  <si>
    <t>Total pasangan menikah di wilayah tertentu, baik berakta maupun tidak.</t>
  </si>
  <si>
    <t>Cakupan Penerbitan KTP</t>
  </si>
  <si>
    <t>Persentase penduduk wajib KTP yang telah memiliki KTP elektronik dari total penduduk wajib KTP.</t>
  </si>
  <si>
    <t>Jumlah KTP ber-NIK yang diterbitkan</t>
  </si>
  <si>
    <t>Banyaknya KTP elektronik yang telah diterbitkan dan memiliki Nomor Induk Kependudukan (NIK) sah.</t>
  </si>
  <si>
    <t>KTP</t>
  </si>
  <si>
    <t>Cakupan Penerbitan Akta Kelahiran</t>
  </si>
  <si>
    <t>Persentase anak berusia 0–17 tahun yang memiliki akta kelahiran dibandingkan dengan jumlah anak pada kelompok usia tersebut.</t>
  </si>
  <si>
    <t>Jumlah penduduk lahir dan memperoleh akta kelahiran di tahun bersangkutan</t>
  </si>
  <si>
    <t>Banyaknya penduduk yang lahir dan telah diterbitkan akta kelahiran dalam tahun berjalan.</t>
  </si>
  <si>
    <t>Jumlah kelahiran di tahun bersangkutan</t>
  </si>
  <si>
    <t>Total kelahiran hidup yang tercatat dalam tahun berjalan di wilayah administrasi.</t>
  </si>
  <si>
    <t>Rata-rata jumlah anak per keluarga</t>
  </si>
  <si>
    <t>Rata-rata banyaknya anak yang dimiliki oleh setiap keluarga atau rumah tangga.</t>
  </si>
  <si>
    <t>Total penduduk berusia 0–17 tahun yang tercatat di wilayah administrasi.</t>
  </si>
  <si>
    <t>Jumlah keluarga</t>
  </si>
  <si>
    <t>Total unit keluarga atau rumah tangga yang terdaftar secara administrasi di wilayah tertentu.</t>
  </si>
  <si>
    <t>Data Kinerja Dinas Kependudukan dan Pencatatan Sipil</t>
  </si>
  <si>
    <t>Ketersediaan Database Kependudukan Skala Kota</t>
  </si>
  <si>
    <t>Tersedianya sistem basis data kependudukan terintegrasi yang mencakup seluruh penduduk di tingkat kota.</t>
  </si>
  <si>
    <t>Penerapan KTP Nasional berbasis NIK</t>
  </si>
  <si>
    <t>Pelaksanaan penggunaan KTP elektronik yang terhubung dengan database nasional berdasarkan Nomor Induk Kependudukan.</t>
  </si>
  <si>
    <t>Sudah/Belum</t>
  </si>
  <si>
    <t>Sudah</t>
  </si>
  <si>
    <t>Indeks yang menggambarkan tingkat keteraturan dan kelengkapan kepemilikan dokumen kependudukan oleh masyarakat.</t>
  </si>
  <si>
    <t>96,63</t>
  </si>
  <si>
    <t>Persentase penduduk yang memiliki dokumen pencatatan sipil (akta kelahiran, akta perkawinan, akta kematian, dsb) dibanding total penduduk wajib dokumen tersebut.</t>
  </si>
  <si>
    <t>93,37%</t>
  </si>
  <si>
    <t>Persentase penduduk yang memiliki dokumen kependudukan seperti KTP, Kartu Keluarga, dan KIA dari total penduduk wajib dokumen.</t>
  </si>
  <si>
    <t>Persentase penduduk ber-KTP terhadap total Jumlah penduduk di wilayah Daerah Istimewa Yogyakarta pada tahun berkenaan.</t>
  </si>
  <si>
    <t>Persentase anak berusia 0–17 tahun yang telah memiliki Kartu Identitas Anak (KIA) dibanding jumlah total anak.</t>
  </si>
  <si>
    <t>87,23%</t>
  </si>
  <si>
    <t>Banyaknya anak berusia 0–17 tahun yang telah memiliki Kartu Identitas Anak (KIA).</t>
  </si>
  <si>
    <t>99,89%</t>
  </si>
  <si>
    <t>Persentase anak berusia 0–17 tahun yang memiliki akta kelahiran sah dari total anak di kelompok usia tersebut.</t>
  </si>
  <si>
    <t>99,55%</t>
  </si>
  <si>
    <t>Banyaknya anak berusia 0–17 tahun yang telah diterbitkan akta kelahiran oleh Dinas Kependudukan dan Pencatatan Sipil.</t>
  </si>
  <si>
    <t>98.259</t>
  </si>
  <si>
    <t>Persentase penduduk dengan status kawin yang memiliki akta atau buku nikah resmi dibanding total penduduk yang berstatus kawin.</t>
  </si>
  <si>
    <t>Banyaknya penduduk yang memiliki dokumen resmi akta atau buku nikah dari instansi berwenang.</t>
  </si>
  <si>
    <t>Total penduduk yang berstatus kawin menurut hasil pendataan kependudukan.</t>
  </si>
  <si>
    <t>Persentase perangkat daerah atau instansi yang memanfaatkan data kependudukan dalam pelayanan publik atau perencanaan dibanding total instansi yang seharusnya memanfaatkan.</t>
  </si>
  <si>
    <t>Persentase Organisasi Perangkat Daerah (OPD) yang telah memperoleh izin atau hak akses pemanfaatan data kependudukan dari Kementerian Dalam Negeri.</t>
  </si>
  <si>
    <t>Jumlah perjanjian kerja sama (PKS) antara Pemerintah Daerah dengan instansi pengguna dalam rangka pemanfaatan data kependudukan.</t>
  </si>
  <si>
    <t>Banyaknya permohonan hak akses pemanfaatan data kependudukan yang telah disetujui oleh Ditjen Dukcapil Pusat.</t>
  </si>
  <si>
    <t>Nilai hasil evaluasi Sistem Akuntabilitas Kinerja Instansi Pemerintah (SAKIP) yang diberikan oleh Inspektorat terhadap kinerja Dinas Kependudukan dan Pencatatan Sipil.</t>
  </si>
  <si>
    <t>Jumlah Lembaga Pemberdayaan Masyarakat</t>
  </si>
  <si>
    <t>Rata-rata Jumlah Kelompok Binaan PKK</t>
  </si>
  <si>
    <t>Rata-rata jumlah kelompok kegiatan yang dibina oleh Tim Penggerak PKK di tingkat kelurahan atau kecamatan.</t>
  </si>
  <si>
    <t>Jumlah kelompok binaan PKK (Kel. Dasawisma)</t>
  </si>
  <si>
    <t>Jumlah unit dasawisma (kelompok binaan PKK) yang aktif</t>
  </si>
  <si>
    <t>Jumlah PKK</t>
  </si>
  <si>
    <t>Jumlah TP PKK Kota Yogyakarta</t>
  </si>
  <si>
    <t>Jumlah TP PKK Kecamatan Se Kota Yogyakarta</t>
  </si>
  <si>
    <t>Total jumlah Tim Penggerak PKK di seluruh kecamatan dalam wilayah administrasi Kota Yogyakarta.</t>
  </si>
  <si>
    <t>Jumlah TP PKK Kelurahan Se Kota Yogyakarta</t>
  </si>
  <si>
    <t>Jumlah kel. PKK RW se Kota Yogyakarta</t>
  </si>
  <si>
    <t>Jumlah kel. PKK RT</t>
  </si>
  <si>
    <t>Persentase PKK Aktif</t>
  </si>
  <si>
    <t>Persentase Tim Penggerak PKK yang melaksanakan kegiatan secara aktif dibandingkan dengan total TP PKK yang ada.</t>
  </si>
  <si>
    <t>Rata-rata kelompok binaan yang difasilitasi oleh LPM di tingkat kelurahan atau kecamatan.</t>
  </si>
  <si>
    <t>Banyaknya kelompok masyarakat yang menjadi binaan resmi dari Lembaga Pemberdayaan Masyarakat.</t>
  </si>
  <si>
    <t>Jumlah lembaga pemberdayaan masyarakat desa atau kelurahan di seluruh wilayah Kota Yogyakarta.</t>
  </si>
  <si>
    <t>Persentase kegiatan atau sarana hasil program pemberdayaan masyarakat yang masih dipelihara masyarakat setelah program selesai.</t>
  </si>
  <si>
    <t>Banyaknya program pemberdayaan masyarakat yang keberlanjutannya dijaga dan dikembangkan oleh masyarakat secara mandiri.</t>
  </si>
  <si>
    <t>Jumlah keseluruhan kegiatan atau hasil pembangunan yang masih berjalan pasca pelaksanaan program pemberdayaan masyarakat.</t>
  </si>
  <si>
    <t>Program Pemberdayaan Masyarakat</t>
  </si>
  <si>
    <t>Jumlah Program Pemberdayaan Masyarakat</t>
  </si>
  <si>
    <t>Total kegiatan atau inisiatif yang bertujuan meningkatkan kapasitas, kemandirian, dan kesejahteraan masyarakat.</t>
  </si>
  <si>
    <t>Jumlah program swadaya masyarakat yang mendukung program pemberdayaan masyarakat</t>
  </si>
  <si>
    <t>Jumlah kegiatan swadaya masyarakat yang mendukung atau berkontribusi terhadap program pemberdayaan yang difasilitasi pemerintah.</t>
  </si>
  <si>
    <t>Banyaknya Swadaya yang Dikumpulkan Masyarakat menurut Kecamatan di Kota Yogyakarta Mantrijeron</t>
  </si>
  <si>
    <t>Nilai atau volume partisipasi masyarakat dalam bentuk tenaga, uang, atau material untuk mendukung kegiatan pembangunan di Kecamatan Mantrijeron.</t>
  </si>
  <si>
    <t>Banyaknya Swadaya yang Dikumpulkan Masyarakat menurut Kecamatan di Kota Yogyakarta Kraton</t>
  </si>
  <si>
    <t>Nilai atau volume partisipasi masyarakat dalam bentuk tenaga, uang, atau material di Kecamatan Kraton.</t>
  </si>
  <si>
    <t>Banyaknya Swadaya yang Dikumpulkan Masyarakat menurut Kecamatan di Kota Yogyakarta Mergangsan</t>
  </si>
  <si>
    <t>Nilai atau volume partisipasi masyarakat dalam bentuk tenaga, uang, atau material di Kecamatan Mergangsan.</t>
  </si>
  <si>
    <t>Banyaknya Swadaya yang Dikumpulkan Masyarakat menurut Kecamatan di Kota Yogyakarta Umbulharjo</t>
  </si>
  <si>
    <t>Nilai atau volume partisipasi masyarakat dalam bentuk tenaga, uang, atau material di Kecamatan Umbulharjo.</t>
  </si>
  <si>
    <t>Banyaknya Swadaya yang Dikumpulkan Masyarakat menurut Kecamatan di Kota Yogyakarta Kotagede</t>
  </si>
  <si>
    <t>Nilai atau volume partisipasi masyarakat dalam bentuk tenaga, uang, atau material di Kecamatan Kotagede.</t>
  </si>
  <si>
    <t>Banyaknya Swadaya yang Dikumpulkan Masyarakat menurut Kecamatan di Kota Yogyakarta Gondokusuman</t>
  </si>
  <si>
    <t>Nilai atau volume partisipasi masyarakat dalam bentuk tenaga, uang, atau material di Kecamatan Gondokusuman.</t>
  </si>
  <si>
    <t>Banyaknya Swadaya yang Dikumpulkan Masyarakat menurut Kecamatan di Kota Yogyakarta Danurejan</t>
  </si>
  <si>
    <t>Nilai atau volume partisipasi masyarakat dalam bentuk tenaga, uang, atau material di Kecamatan Danurejan.</t>
  </si>
  <si>
    <t>Banyaknya Swadaya yang Dikumpulkan Masyarakat menurut Kecamatan di Kota Yogyakarta Pakualaman</t>
  </si>
  <si>
    <t>Nilai atau volume partisipasi masyarakat dalam bentuk tenaga, uang, atau material di Kecamatan Pakualaman.</t>
  </si>
  <si>
    <t>Banyaknya Swadaya yang Dikumpulkan Masyarakat menurut Kecamatan di Kota Yogyakarta Gondomanan</t>
  </si>
  <si>
    <t>Nilai atau volume partisipasi masyarakat dalam bentuk tenaga, uang, atau material di Kecamatan Gondomanan.</t>
  </si>
  <si>
    <t>Banyaknya Swadaya yang Dikumpulkan Masyarakat menurut Kecamatan di Kota Yogyakarta Ngampilan</t>
  </si>
  <si>
    <t>Nilai atau volume partisipasi masyarakat dalam bentuk tenaga, uang, atau material di Kecamatan Ngampilan.</t>
  </si>
  <si>
    <t>Banyaknya Swadaya yang Dikumpulkan Masyarakat menurut Kecamatan di Kota Yogyakarta Wirobrajan</t>
  </si>
  <si>
    <t>Nilai atau volume partisipasi masyarakat dalam bentuk tenaga, uang, atau material di Kecamatan Wirobrajan.</t>
  </si>
  <si>
    <t>Banyaknya Swadaya yang Dikumpulkan Masyarakat menurut Kecamatan di Kota Yogyakarta Gedongtengen</t>
  </si>
  <si>
    <t>Nilai atau volume partisipasi masyarakat dalam bentuk tenaga, uang, atau material di Kecamatan Gedongtengen.</t>
  </si>
  <si>
    <t>Banyaknya Swadaya yang Dikumpulkan Masyarakat menurut Kecamatan di Kota Yogyakarta Jetis</t>
  </si>
  <si>
    <t>Nilai atau volume partisipasi masyarakat dalam bentuk tenaga, uang, atau material di Kecamatan Jetis.</t>
  </si>
  <si>
    <t>Banyaknya Swadaya yang Dikumpulkan Masyarakat menurut Kecamatan di Kota Yogyakarta Tegalrejo</t>
  </si>
  <si>
    <t>Nilai atau volume partisipasi masyarakat dalam bentuk tenaga, uang, atau material di Kecamatan Tegalrejo.</t>
  </si>
  <si>
    <t>Jumlah swadaya masyarakat</t>
  </si>
  <si>
    <t>Total kontribusi masyarakat dalam bentuk tenaga, uang, dan barang yang digunakan untuk kegiatan pembangunan.</t>
  </si>
  <si>
    <t>Jumlah Penduduk Hasil Pendataan Keluarga</t>
  </si>
  <si>
    <t>Persentase Penduduk Laki-laki Hasil Pendataan Keluarga</t>
  </si>
  <si>
    <t>Persentase jumlah penduduk laki-laki berdasarkan hasil pendataan keluarga terhadap total penduduk hasil pendataan keluarga.</t>
  </si>
  <si>
    <t>4849</t>
  </si>
  <si>
    <t>Jumlah Penduduk Hasil Pendataan Keluarga Laki-laki</t>
  </si>
  <si>
    <t>Jumlah penduduk yang tercatat dalam Pendataan Keluarga  laki-laki di wilayah DIY pada tahun berkenaan.</t>
  </si>
  <si>
    <t>Persentase Penduduk Perempuan Hasil Pendataan Keluarga</t>
  </si>
  <si>
    <t>Persentase jumlah penduduk perempuan berdasarkan hasil pendataan keluarga terhadap total penduduk hasil pendataan keluarga.</t>
  </si>
  <si>
    <t>5151</t>
  </si>
  <si>
    <t>Jumlah Penduduk Hasil Pendataan Keluarga Perempuan</t>
  </si>
  <si>
    <t>Jumlah individu perempuan yang tercatat dalam hasil pendataan keluarga oleh BKKBN.</t>
  </si>
  <si>
    <t>Jumlah pasangan usia subur (15–49 tahun) yang menjadi peserta aktif program keluarga berencana menggunakan salah satu metode kontrasepsi.</t>
  </si>
  <si>
    <t>23705</t>
  </si>
  <si>
    <t>Jumlah pasangan usia subur yang tidak lagi menggunakan kontrasepsi</t>
  </si>
  <si>
    <t>PUS yang berhenti memakai kontrasepsi</t>
  </si>
  <si>
    <t>Pasangan</t>
  </si>
  <si>
    <t>Jumlah pasangan usia subur dengan istri kurang 20 th</t>
  </si>
  <si>
    <t>Cakupan Pasangan usia Subur (PUS) yang Istrinya Dibawah 20 Tahun</t>
  </si>
  <si>
    <t>Persentase PUS dimana istri usianya di bawah 20 tahun, dibanding total PUS</t>
  </si>
  <si>
    <t>007</t>
  </si>
  <si>
    <t>Persentase Tingkat Keberlangsungan Pemakaian Kontrasepsi</t>
  </si>
  <si>
    <t>Proporsi PUS yang tetap menggunakan kontrasepsi dari satu periode ke periode berikutnya (misalnya satu tahun)</t>
  </si>
  <si>
    <t>2063</t>
  </si>
  <si>
    <t>Rasio Akseptor KB</t>
  </si>
  <si>
    <t>Rasio antara akseptor (pengguna KB) terhadap jumlah PUS</t>
  </si>
  <si>
    <t>626</t>
  </si>
  <si>
    <t>Jumlah Peserta Program KB Aktif</t>
  </si>
  <si>
    <t>Jumlah Peserta Program KB Aktif Laki - Laki</t>
  </si>
  <si>
    <t>Jumlah peserta program Keluarga Berencana aktif berjenis kelamin laki-laki di wilayah DIY pada tahun berkenaan.</t>
  </si>
  <si>
    <t>PUS</t>
  </si>
  <si>
    <t>Jumlah Peserta Program KB Aktif Perempuan</t>
  </si>
  <si>
    <t>Jumlah peserta program Keluarga Berencana aktif berjenis kelamin perempuan di wilayah DIY pada tahun berkenaan.</t>
  </si>
  <si>
    <t>Jumlah Peserta Program KB Aktif dengan Kontrasepsi IUD</t>
  </si>
  <si>
    <t>Banyaknya peserta aktif KB yang menggunakan alat kontrasepsi Intra Uterine Device (IUD/spiral).</t>
  </si>
  <si>
    <t>Jumlah Peserta Program KB Aktif dengan Kontrasepsi MOW</t>
  </si>
  <si>
    <t>Banyaknya peserta aktif KB yang menggunakan metode operasi wanita (tubektomi).</t>
  </si>
  <si>
    <t>Jumlah Peserta Program KB Aktif dengan Kontrasepsi MOP</t>
  </si>
  <si>
    <t>Banyaknya peserta aktif KB yang menggunakan metode operasi pria (vasektomi).</t>
  </si>
  <si>
    <t>Jumlah Peserta Program KB Aktif dengan Kontrasepsi Kondom</t>
  </si>
  <si>
    <t>Banyaknya peserta aktif KB yang menggunakan kondom sebagai alat kontrasepsi.</t>
  </si>
  <si>
    <t>Jumlah Peserta Program KB Aktif dengan Kontrasepsi Implan</t>
  </si>
  <si>
    <t>Banyaknya peserta aktif KB yang menggunakan implan (susuk KB) sebagai alat kontrasepsi.</t>
  </si>
  <si>
    <t>Jumlah Peserta Program KB Aktif dengan Kontrasepsi Suntikan</t>
  </si>
  <si>
    <t>Banyaknya peserta aktif KB yang menggunakan kontrasepsi suntik (injeksi hormon).</t>
  </si>
  <si>
    <t>Jumlah Peserta Program KB Aktif dengan Kontrasepsi Pil</t>
  </si>
  <si>
    <t>Banyaknya peserta aktif KB yang menggunakan pil kontrasepsi.</t>
  </si>
  <si>
    <t>Angka penggunaan Metode Kontrasepsi Jangka Panjang (MKJP)</t>
  </si>
  <si>
    <t>Persentase penggunaan alat kontrasepsi yang digunakan untuk menunda kehamilan, serta menghentikan kesuburan yang digunakan dengan jangka Panjang meliputi IUD, implan, MOW, dan MOP di wilayah DIY pada tahun berkenaan.</t>
  </si>
  <si>
    <t>405</t>
  </si>
  <si>
    <t>Jumlah akseptor KB yang menggunakan MKJP</t>
  </si>
  <si>
    <t>Jumlah akseptor (pengguna kontrasepsi) yang memakai jenis MKJP (IUD, implan, steril, vasektomi) dalam periode tertentu</t>
  </si>
  <si>
    <t>Angka Prevalensi Penggunaan Metode Kontrasepsi (CPR) cara modern pada Pasangan Usia Subur (PUS) usia 15-49 tahun yang berstatus kawin</t>
  </si>
  <si>
    <t>Angka pemakaian kontrasepsi (Contraceptive Prevalence Rate) adalah perbandingan antara Pasangan Usia Subur yang menjadi peserta Keluarga Berencana Aktif (peserta Keluarga Berencana yang saat ini menggunakan salah satu alat kontrasepsi) dengan Jumlah Pasangan Usia Subur di wilayah DIY pada tahun berkenaan.</t>
  </si>
  <si>
    <t>628</t>
  </si>
  <si>
    <t>Angka kelahiran pada perempuan usia 15-19 tahun ((Age Specific Fertility Rate/ ASFR))</t>
  </si>
  <si>
    <t>Jumlah kelahiran hidup dari perempuan usia 15–19 tahun per 1.000 perempuan pada kelompok umur yang sama dalam satu tahun.</t>
  </si>
  <si>
    <t>Per 1000 WUS 15-19 Th</t>
  </si>
  <si>
    <t>Unmet Need kebutuhan ber-KB</t>
  </si>
  <si>
    <t>Persentase pasangan usia subur yang ingin menunda atau menghentikan kehamilan tetapi tidak menggunakan alat/cara kontrasepsi.</t>
  </si>
  <si>
    <t>1295</t>
  </si>
  <si>
    <t>Cakupan PUS yang Ingin Ber-KB Tidak Terpenuhi (Unmet Need)</t>
  </si>
  <si>
    <t>Persentase pasangan usia subur yang mempunyai keinginan ber-KB namun belum terpenuhi dengan pelayanan KB.</t>
  </si>
  <si>
    <t>1255</t>
  </si>
  <si>
    <t>Jumlah Peserta Program KB Baru</t>
  </si>
  <si>
    <t>Jumlah peserta KB Baru Laki - Laki</t>
  </si>
  <si>
    <t>Jumlah laki-laki yang sudah memiliki pasangan usia subur dan pertama kali menggunakan kontrasepsi di wilayah DIY pada tahun berkenaan.</t>
  </si>
  <si>
    <t>Jumlah peserta KB Baru Perempuan</t>
  </si>
  <si>
    <t>Jumlah perempuan yang sudah memiliki pasangan dengan usia subur dan pertama kali menggunakan kontrasepsi atau menggunakan kontrasepsi setelah melahirkan/keguguran di wilayah DIY pada tahun berkenaan.</t>
  </si>
  <si>
    <t>Jumlah peserta KB Baru dengan Kontrasepsi IUD</t>
  </si>
  <si>
    <t>Jumlah pasangan usia subur yang pertama kali menggunakan kontrasepsi atau menggunakan kontrasepsi setelah melahirkan/keguguran di wilayah DIY pada tahun berkenaan.</t>
  </si>
  <si>
    <t>Jumlah peserta KB Baru dengan Kontrasepsi MOW</t>
  </si>
  <si>
    <t>Jumlah peserta KB Baru dengan Kontrasepsi MOP</t>
  </si>
  <si>
    <t>Banyaknya peserta baru KB yang memilih metode operasi pria (vasektomi) pada tahun berjalan.</t>
  </si>
  <si>
    <t>Jumlah peserta KB Baru dengan Kontrasepsi Kondom</t>
  </si>
  <si>
    <t>Jumlah peserta KB Baru dengan Kontrasepsi Implan</t>
  </si>
  <si>
    <t>Jumlah peserta KB Baru dengan Kontrasepsi Suntikan</t>
  </si>
  <si>
    <t>Jumlah peserta KB Baru dengan Kontrasepsi Pil</t>
  </si>
  <si>
    <t>Jumlah alkon per mix kontrasepsi yang tersedia di Faskes dan gudang Alkon Kab/Kota IUD</t>
  </si>
  <si>
    <t>Jumlah jenis / unit alat kontrasepsi yang tersedia di fasilitas kesehatan/gudang di kabupaten/kota</t>
  </si>
  <si>
    <t>Jumlah alkon per mix kontrasepsi yang tersedia di Faskes dan gudang Alkon Kab/Kota Kondom</t>
  </si>
  <si>
    <t>Jumlah alkon per mix kontrasepsi yang tersedia di Faskes dan gudang Alkon Kab/Kota Pil KB</t>
  </si>
  <si>
    <t>Jumlah alkon per mix kontrasepsi yang tersedia di Faskes dan gudang Alkon Kab/Kota Suntikan</t>
  </si>
  <si>
    <t>Jumlah alkon per mix kontrasepsi yang tersedia di Faskes dan gudang Alkon Kab/Kota Susuk KB/Implan</t>
  </si>
  <si>
    <t>Perkiraan permintaan masyarakat terhadap alat kontrasepsi IUD</t>
  </si>
  <si>
    <t>Perkiraan jumlah pasangan usia subur yang berpotensi atau berminat menggunakan kontrasepsi IUD.</t>
  </si>
  <si>
    <t>Perkiraan permintaan masyarakat terhadap alat kontrasepsi Kondom</t>
  </si>
  <si>
    <t>Perkiraan jumlah pasangan usia subur yang berminat menggunakan kondom sebagai alat kontrasepsi.</t>
  </si>
  <si>
    <t>Perkiraan permintaan masyarakat terhadap alat kontrasepsi Pil KB</t>
  </si>
  <si>
    <t>Perkiraan jumlah pasangan usia subur yang berminat menggunakan pil kontrasepsi.</t>
  </si>
  <si>
    <t>Perkiraan permintaan masyarakat terhadap alat kontrasepsi Suntikan</t>
  </si>
  <si>
    <t>Perkiraan jumlah pasangan usia subur yang berminat menggunakan kontrasepsi suntik.</t>
  </si>
  <si>
    <t>Perkiraan permintaan masyarakat terhadap alat kontrasepsi Susuk KB/Implan</t>
  </si>
  <si>
    <t>Perkiraan jumlah pasangan usia subur yang berminat menggunakan kontrasepsi implan.</t>
  </si>
  <si>
    <t>Persentase pasangan usia subur yang menggunakan salah satu metode kontrasepsi modern atau tradisional terhadap total PUS.</t>
  </si>
  <si>
    <t>62,60</t>
  </si>
  <si>
    <t>Jumlah pasangan usia subur (pasangan yang telah menikah berkisar antara usia 20-45 tahun dimana pasangan laki-laki dan perempuan sudah cukup matang dalam segala hal terlebih organ reproduksinya sudah berfungsi dengan baik) di wilayah DIY pada tahun berkenaan.</t>
  </si>
  <si>
    <t>Persentase PUS yang memiliki keinginan ber-KB tetapi tidak menggunakan metode kontrasepsi karena keterbatasan akses atau alasan lainnya</t>
  </si>
  <si>
    <t>12,55</t>
  </si>
  <si>
    <t>Bagian dari PUS yang ingin berhenti memiliki anak (limiters)</t>
  </si>
  <si>
    <t>PUS yang ingin menunda punya anak (spacers)</t>
  </si>
  <si>
    <t>Pemberdayaan Keluarga</t>
  </si>
  <si>
    <t>Jumlah Kelompok UPPKS</t>
  </si>
  <si>
    <t>Jumlah kelompok Usaha Peningkatan Pendapatan keluarga Sejahtera UPPKS (merupakan sekumpulan keluarga yang saling berinteraksi dan terdiri dari berbagai tahapan keluarga, mulai dari Keluarga Pra Sejahtera sampai dengan Keluarga Sejahtera II Plus, baik yang sudah menjadi akseptor KB serta anggota masyarakat yang berminat untuk mewujudkan keluarga kecil bahagia dan sejahtera serta aktif melakukan usaha bersama dalam usaha ekonomis produktif) di wilayah DIY pada tahun berkenaan.</t>
  </si>
  <si>
    <t>Jumlah Anggota Kelompok UPPKS</t>
  </si>
  <si>
    <t>Jumlah angkatan kelompok Usaha Peningkatan Pendapatan Keluarga Sejahtera (UPPKS) (merupakan sekumpulan keluarga yang saling berinteraksi dan terdiri dari berbagai tahapan keluarga, mulai dari Keluarga Pra Sejahtera sampai dengan Keluarga Sejahtera II Plus, baik yang sudah menjadi akseptor KB serta anggota masyarakat yang berminat untuk mewujudkan keluarga kecil bahagia dan sejahtera dan aktif melakukan usaha bersama dalam usaha ekonomis produktif) yang berada pada wilayah DIY pada tahun berkenaan.</t>
  </si>
  <si>
    <t>Jumlah anggota kelompok UPPKS yang ber-KB</t>
  </si>
  <si>
    <t>Jumlah anggota kelompok UPPKS yang berstatus PUS</t>
  </si>
  <si>
    <t>Cakupan PUS Peserta KB Anggota Usaha Peningkatan Pendapatan Keluarga Sejahtera (UPPKS) yang Ber-KB Mandiri</t>
  </si>
  <si>
    <t>Persentase PUS anggota kelompok UPPKS yang menjadi peserta KB dengan pembiayaan mandiri tanpa bantuan pemerintah.</t>
  </si>
  <si>
    <t>Ketahanan Keluarga</t>
  </si>
  <si>
    <t>Jumlah Kelompok BKB</t>
  </si>
  <si>
    <t>Jumlah kelompok Bina Keluarga Balita di wilayah DIY pada tahun berkenaan. Bina keluarga balita adalah kegiatan yang khusus mengelola tentang pembinaan tumbuh kembang anak melalui pola asuh yang benar berdasarkan kelompok umur, yang dilaksanakan oleh seJumlah kader dan berada di tingkat RW.</t>
  </si>
  <si>
    <t>Jumlah Kelompok BKR</t>
  </si>
  <si>
    <t>Jumlah kelompok Bina keluarga Remaja (Bina Keluarga Remaja merupakan upaya meningkatkan pengetahuan, sikap, dan ketrampilan orang tua dan anggota keluarga lain dalam membina tumbuh kembang anak dan remaja secara seimbang melalui komunikasi efektif antara orang tua dan anak remaja) di wilayah DIY.</t>
  </si>
  <si>
    <t>Jumlah Kelompok BKL</t>
  </si>
  <si>
    <t>Jumlah kelompok Bina Keluarga Lansia (BKL) yang merupakan Kelompok Kegiatan yang beranggotakan Keluarga yang mempunyai lansia yang bertujuan meningkatkan pengetahuan dan ketrampilan keluarga yang memiliki lansia dan lansia itu sendiri untuk meningkatkan kualitas hidup lansia di wilayah DIY.</t>
  </si>
  <si>
    <t>Jumlah Kelompok PIK R/M</t>
  </si>
  <si>
    <t>Jumlah Pusat Informasi dan Konseling Remaja/Mahasiswa (PIK R/M) yang merupakan suatu wadah kegiatan program GenRe dalam rangka penyiapan kehidupan berkeluarga bagi remaja/mahasiswa yang dikelola dari, oleh, dan untuk remaja/mahasiswa guna memberikan pelayanan informasi dan konseling tentang perencanaan kehidupan berkeluarga yang ada di DIY pada tahun berkenaan.</t>
  </si>
  <si>
    <t>Cakupan Remaja Dalam Pusat Informasi dan Konseling (PIK) Remaja/Mahasiswa</t>
  </si>
  <si>
    <t>Proporsi remaja / mahasiswa yang terakses / menjadi anggota / menerima layanan Pusat Informasi &amp; Konseling (PIK) dari total remaja di wilayah</t>
  </si>
  <si>
    <t>50714</t>
  </si>
  <si>
    <t>Persentase kelompok kegiatan keluarga (BKB, BKR, BKL, PIK-R, UPPKA) yang telah mencapai tingkat paripurna berdasarkan hasil penilaian BKKBN.</t>
  </si>
  <si>
    <t>13,58%</t>
  </si>
  <si>
    <t>Kelompok kegiatan ketahanan dan kesejahteraan keluarga dengan stratifikasi paripurna – Bina Keluarga Balita</t>
  </si>
  <si>
    <t>Kelompok kegiatan pembinaan keluarga dengan anak balita yang telah mencapai kategori paripurna dalam pembinaan ketahanan keluarga.</t>
  </si>
  <si>
    <t>Kelompok kegiatan ketahanan dan kesejahteraan keluarga dengan stratifikasi paripurna – Bina Keluarga Remaja</t>
  </si>
  <si>
    <t>Kelompok kegiatan pembinaan keluarga dengan anggota remaja yang mencapai kategori paripurna.</t>
  </si>
  <si>
    <t>Kelompok kegiatan ketahanan dan kesejahteraan keluarga dengan stratifikasi paripurna – Bina Keluarga Lansia</t>
  </si>
  <si>
    <t>Kelompok kegiatan pembinaan keluarga lansia yang telah mencapai kategori paripurna.</t>
  </si>
  <si>
    <t>Kelompok kegiatan ketahanan dan kesejahteraan keluarga dengan stratifikasi paripurna – PIK-R</t>
  </si>
  <si>
    <t>Kelompok Pusat Informasi dan Konseling Remaja (PIK-R) yang telah mencapai tingkat paripurna dalam kegiatan ketahanan keluarga.</t>
  </si>
  <si>
    <t>Kelompok kegiatan ketahanan dan kesejahteraan keluarga dengan stratifikasi paripurna – UPPKA</t>
  </si>
  <si>
    <t>Kelompok Usaha Peningkatan Pendapatan Keluarga Akseptor (UPPKA) yang mencapai kategori paripurna.</t>
  </si>
  <si>
    <t>Kelompok kegiatan ketahanan dan kesejahteraan keluarga di Kota Yogyakarta – Bina Keluarga Balita</t>
  </si>
  <si>
    <t>Jumlah kelompok Bina Keluarga Balita aktif di Kota Yogyakarta.</t>
  </si>
  <si>
    <t>Kelompok kegiatan ketahanan dan kesejahteraan keluarga di Kota Yogyakarta – Bina Keluarga Remaja</t>
  </si>
  <si>
    <t>Jumlah kelompok Bina Keluarga Remaja aktif di Kota Yogyakarta.</t>
  </si>
  <si>
    <t>Kelompok kegiatan ketahanan dan kesejahteraan keluarga di Kota Yogyakarta – Bina Keluarga Lansia</t>
  </si>
  <si>
    <t>Jumlah kelompok Bina Keluarga Lansia aktif di Kota Yogyakarta.</t>
  </si>
  <si>
    <t>Kelompok kegiatan ketahanan dan kesejahteraan keluarga di Kota Yogyakarta – PIK-R</t>
  </si>
  <si>
    <t>Jumlah kelompok Pusat Informasi dan Konseling Remaja aktif di Kota Yogyakarta.</t>
  </si>
  <si>
    <t>Kelompok kegiatan ketahanan dan kesejahteraan keluarga di Kota Yogyakarta – UPPKA</t>
  </si>
  <si>
    <t>Jumlah kelompok UPPKA aktif di Kota Yogyakarta.</t>
  </si>
  <si>
    <t>Sarana Pelayanan Keluarga Berencana</t>
  </si>
  <si>
    <t>Jumlah Sarana Pelayanan Keluarga Berencana PKBRS</t>
  </si>
  <si>
    <t>Jumlah Program Pelayanan Keluarga Berencana Rumah Sakit (PKBRS) merupakan institusi rumah sakit yang memberikan pelayanan keluarga berencana sebagai salah satu layanannya yang bertujuan untuk menurunkan angka kematian ibu dan menekan angka pertumbuhan penduduk di wilayah DIY pada tahun berkenaan.</t>
  </si>
  <si>
    <t>Jumlah Sarana Pelayanan Keluarga Berencana Pemerintah</t>
  </si>
  <si>
    <t>Jumlah Program Pelayanan Keluarga Berencana Rumah Sakit (PKBRS) Pemerintah merupakan institusi rumah sakit pemerintah yang memberikan pelayanan keluarga berencana sebagai salah satu layanannya yang bertujuan untuk menurunkan angka kematian ibu dan menekan angka pertumbuhan penduduk di wilayah DIY pada tahun berkenaan.</t>
  </si>
  <si>
    <t>Jumlah Sarana Pelayanan Keluarga Berencana Swasta</t>
  </si>
  <si>
    <t>Jumlah Program Pelayanan Keluarga Berencana Rumah Sakit (PKBRS) Swasta merupakan institusi rumah sakit swasta yang memberikan pelayanan keluarga berencana sebagai salah satu layanannya yang bertujuan untuk menurunkan angka kematian ibu dan menekan angka pertumbuhan penduduk di wilayah DIY pada tahun berkenaan.</t>
  </si>
  <si>
    <t>Jumlah Klinik Keluarga Berencana (KKB)</t>
  </si>
  <si>
    <t>Unit layanan kesehatan / klinik khusus yang melayani KB di masing-masing kemantren</t>
  </si>
  <si>
    <t>Rasio Petugas Pembantu Pembina KB Desa (PPKBD) Setiap Kelurahan</t>
  </si>
  <si>
    <t>Rasio antara jumlah petugas PPKBD dan jumlah kelurahan atau per unit kelurahan; atau jumlah petugas dibagi jumlah wilayah kerja</t>
  </si>
  <si>
    <t>Jumlah petugas pembantu pembina KB Desa</t>
  </si>
  <si>
    <t>Jumlah Sarana Pelayanan Keluarga Berencana PPKBD</t>
  </si>
  <si>
    <t>Jumlah Pembantu Pembina Keluarga Berencana Desa (PPKBD) yang merupakan merupakan jejaring kerja pemerintah ditingkat desa /kelurahan, yang berfungsi sebagai fasilitator KB desa/kelurahan dan membantu kepala desa/lurah dalam melaksanakan program KB di wilayah DIY.</t>
  </si>
  <si>
    <t>Jumlah Sarana Pelayanan Keluarga Berencana Sub PPKBD</t>
  </si>
  <si>
    <t>Jumlah Sub Pembantu Pembina Keluarga Berencana Desa (PPKBD) yang merupakan jejaring kerja pemerintah ditingkat dusun/kampung, yang berfungsi membantu fasilitator KB desa/kelurahan dan membantu kepala desa/lurah dalam melaksanakan program KB di wilayah DIY.</t>
  </si>
  <si>
    <t>Persentase Pembiayaan Program Kependudukan, Keluarga Berencana dan Pembangunan Keluarga Melalui APBD</t>
  </si>
  <si>
    <t>Proporsi anggaran yang dialokasikan untuk program kependudukan / KB / Pembangunan Keluarga dari total APBD</t>
  </si>
  <si>
    <t>036</t>
  </si>
  <si>
    <t>Jumlah anggaran untuk urusan PPKB</t>
  </si>
  <si>
    <t>Nilai rupiah yang dialokasikan khusus untuk urusan Pengendalian Penduduk &amp; Keluarga Berencana (PPKB) dalam APBD</t>
  </si>
  <si>
    <t>Persentase Kampung KB yang tetap melaksanakan kegiatan lintas sektor dan pembinaan berkelanjutan setelah tahap pembentukan.</t>
  </si>
  <si>
    <t>75,56%</t>
  </si>
  <si>
    <t>Banyaknya Kampung KB yang masih aktif dan menjalankan kegiatan pembinaan setelah lebih dari satu tahun dibentuk.</t>
  </si>
  <si>
    <t>Total jumlah Kampung KB yang telah terbentuk dan terdaftar secara resmi di Kota Yogyakarta.</t>
  </si>
  <si>
    <t>Petugas Pelayanan Keluarga Berencana</t>
  </si>
  <si>
    <t>Jumlah Petugas Pelayanan Keluarga Berencana Dokter</t>
  </si>
  <si>
    <t>Jumlah Dokter baik Dokter Umum maupun Dokter Spesialis yang memberikan pelayanan medis KB dan konsultasi maupun fasilitasi dalam Pelayanan Keluarga Berencana di wilayah DIY pada tahun berkenaan.</t>
  </si>
  <si>
    <t>Jumlah Petugas Pelayanan Keluarga Berencana PKB</t>
  </si>
  <si>
    <t>Jumlah Pelayanan Keluarga Berencana yang memberikan pelayanan medis KB dan konsultasi maupun fasilitasi dalam Pelayanan Keluarga Berencana di wilayah DIY pada tahun berkenaan.</t>
  </si>
  <si>
    <t>Cakupan PKB/PLKB yang Didayagunakan Perangkat Daerah KB Untuk Perencanaan dan Pelaksanaan Pembangunan Daerah di Bidang Pengendalian Penduduk</t>
  </si>
  <si>
    <t>Persentase Penyuluh KB (PKB/PLKB) yang terlibat dalam penyusunan, pelaksanaan, dan pemantauan kebijakan pembangunan daerah di bidang pengendalian penduduk.</t>
  </si>
  <si>
    <t>Jumlah PKB dan PKLB yang didayagunakan</t>
  </si>
  <si>
    <t>Cakupan Anggota Bina Keluarga Balita (BKB) Ber-KB</t>
  </si>
  <si>
    <t>Persentase anggota kelompok BKB yang juga merupakan PUS dan aktif menggunakan KB</t>
  </si>
  <si>
    <t>Jumlah anggota kelompok BKB yang ber-KB</t>
  </si>
  <si>
    <t>Jumlah anggota kelompok BKB yang berstatus PUS</t>
  </si>
  <si>
    <t>Cakupan Anggota Bina Keluarga Remaja (BKR) Ber-KB</t>
  </si>
  <si>
    <t>Persentase anggota kelompok BKR yang juga merupakan PUS dan aktif menggunakan KB</t>
  </si>
  <si>
    <t>7602</t>
  </si>
  <si>
    <t>Cakupan Anggota Bina Keluarga Lansia (BKL) Ber-KB</t>
  </si>
  <si>
    <t>Persentase anggota kelompok BKBL yang juga merupakan PUS dan aktif menggunakan KB</t>
  </si>
  <si>
    <t>7236</t>
  </si>
  <si>
    <t>Cakupan Kelompok Kegiatan yang Melakukan Pembinaan Keluarga Melalui Delapan Fungsi Keluarga</t>
  </si>
  <si>
    <t>proporsi kelompok yang melaksanakan kegiatan pembinaan ke keluarga melalui delapan fungsi</t>
  </si>
  <si>
    <t>Jumlah kelompok kegiatan yang melakukan pembinaan keluarga melalui 8 fungsi keluarga</t>
  </si>
  <si>
    <t>Jumlah Petugas Pelayanan Keluarga Berencana Bidan Pelayanan KB</t>
  </si>
  <si>
    <t>Jumlah Bidan Pelayanan Keluarga Berencana yang memberikan pelayanan medis KB dan konsultasi maupun fasilitasi dalam Pelayanan Keluarga Berencana di wilayah DIY pada tahun berkenaan.</t>
  </si>
  <si>
    <t>Transportasi Darat</t>
  </si>
  <si>
    <t>Jumlah Pemasangan Rambu-rambu</t>
  </si>
  <si>
    <t>Banyaknya rambu lalu lintas yang dipasang pada ruas jalan sesuai standar keselamatan dan kebutuhan rekayasa lalu lintas.</t>
  </si>
  <si>
    <t>Jumlah Rambu-rambu yang seharusnya tersedia</t>
  </si>
  <si>
    <t>Jumlah rambu yang ideal berdasarkan analisis kebutuhan keselamatan dan kelancaran lalu lintas di wilayah tertentu.</t>
  </si>
  <si>
    <t>V/C ratio pada ruas jalan perkotaan</t>
  </si>
  <si>
    <t>Perbandingan antara volume kendaraan (V) terhadap kapasitas maksimum jalan (C) yang menunjukkan tingkat kemacetan.</t>
  </si>
  <si>
    <t>Angkutan Umum</t>
  </si>
  <si>
    <t>Persentase Kepemilikan KIR Angkutan Umum</t>
  </si>
  <si>
    <t>Persentase kendaraan angkutan umum yang memiliki bukti uji berkala kendaraan bermotor (KIR) terhadap total kendaraan wajib uji.</t>
  </si>
  <si>
    <t>Jumlah angkutan umum yang memiliki KIR angkutan umum</t>
  </si>
  <si>
    <t>Banyaknya kendaraan angkutan umum yang memiliki bukti lulus uji KIR.</t>
  </si>
  <si>
    <t>Jumlah Uji KIR Angkutan Umum</t>
  </si>
  <si>
    <t>Banyaknya pelaksanaan uji berkala untuk kendaraan angkutan umum dalam satu periode.</t>
  </si>
  <si>
    <t>Jumlah Uji KIR Angkutan Bukan Umum</t>
  </si>
  <si>
    <t>Banyaknya pelaksanaan uji berkala untuk kendaraan non-angkutan umum (misal milik instansi, perusahaan, dll).</t>
  </si>
  <si>
    <t>Pelayanan Transportasi</t>
  </si>
  <si>
    <t>Fasilitas Pendukung Keselamatan (Pengujian, dll)</t>
  </si>
  <si>
    <t>Sarana dan prasarana yang digunakan untuk mendukung keselamatan transportasi seperti tempat uji, marka, dan alat keselamatan jalan.</t>
  </si>
  <si>
    <t>Fasilitas Pendukung Keselamatan Manajemen Rekayasa</t>
  </si>
  <si>
    <t>Fasilitas untuk mendukung kegiatan manajemen dan rekayasa lalu lintas seperti ATCS, kamera CCTV, dan sistem pemantauan.</t>
  </si>
  <si>
    <t>Jumlah Kendaraan Bermotor Wajib Uji</t>
  </si>
  <si>
    <t>Jumlah seluruh kendaraan bermotor yang secara regulasi wajib melakukan uji berkala (KIR).</t>
  </si>
  <si>
    <t>Jumlah Kendaraan Bermotor Wajib Uji Mobil Penumpang</t>
  </si>
  <si>
    <t>Banyaknya kendaraan jenis mobil penumpang yang wajib uji berkala sesuai peraturan.</t>
  </si>
  <si>
    <t>Jumlah Kendaraan Bermotor Wajib Uji Mobil Bus</t>
  </si>
  <si>
    <t>Banyaknya kendaraan jenis bus yang wajib melakukan uji berkala.</t>
  </si>
  <si>
    <t>Jumlah Kendaraan Bermotor Wajib Uji Mobil Barang</t>
  </si>
  <si>
    <t>Banyaknya kendaraan angkutan barang yang wajib melakukan uji berkala.</t>
  </si>
  <si>
    <t>Jumlah Kendaraan Bermotor Wajib Uji Kendaraan Khusus</t>
  </si>
  <si>
    <t>Jumlah kendaraan khusus (tangki, derek, crane, dll) yang wajib melakukan uji berkala.</t>
  </si>
  <si>
    <t>Jumlah Kendaraan Bermotor yang Diuji Terdaftar</t>
  </si>
  <si>
    <t>Banyaknya kendaraan yang tercatat dan melakukan uji berkala pada periode tertentu.</t>
  </si>
  <si>
    <t>Jumlah Kendaraan Bermotor yang Diuji</t>
  </si>
  <si>
    <t>Jumlah kendaraan bermotor yang benar-benar hadir dan menjalani uji berkala.</t>
  </si>
  <si>
    <t>Jumlah Kendaraan Bermotor yang Diuji Tidak Datang</t>
  </si>
  <si>
    <t>Jumlah kendaraan yang terdaftar wajib uji namun tidak hadir pada jadwal uji berkala.</t>
  </si>
  <si>
    <t>Jumlah Kendaraan Bermotor yang Diuji Tidak Lulus</t>
  </si>
  <si>
    <t>Banyaknya kendaraan yang menjalani uji berkala tetapi tidak memenuhi persyaratan kelayakan.</t>
  </si>
  <si>
    <t>Banyaknya kendaraan yang menjalani uji berkala dan memenuhi persyaratan teknis laik jalan.</t>
  </si>
  <si>
    <t>Ukuran kualitas pelayanan jalan berdasarkan kecepatan rata-rata kendaraan yang melintas.</t>
  </si>
  <si>
    <t>25,76</t>
  </si>
  <si>
    <t>Persentase kendaraan angkutan umum dan barang yang dinyatakan laik jalan terhadap total kendaraan yang diuji.</t>
  </si>
  <si>
    <t>89,05%</t>
  </si>
  <si>
    <t>Persentase juru parkir yang menjalankan tugas sesuai ketentuan dan lokasi resmi terhadap total juru parkir terdaftar.</t>
  </si>
  <si>
    <t>Persentase pengguna jalan yang mematuhi peraturan lalu lintas terhadap total pengguna yang diperiksa.</t>
  </si>
  <si>
    <t>86,16%</t>
  </si>
  <si>
    <t>Persentase sarana dan prasarana lalu lintas (rambu, marka, lampu) yang berfungsi baik terhadap total sarpras yang ada.</t>
  </si>
  <si>
    <t>71,31%</t>
  </si>
  <si>
    <t>Persentase kegiatan pembangunan yang telah melalui analisis dampak lalu lintas (Andalalin) dan mendapatkan rekomendasi.</t>
  </si>
  <si>
    <t>Persentase Penyelenggaraan Manajemen dan Rekayasa Lalu Lintas</t>
  </si>
  <si>
    <t>Persentase kegiatan manajemen dan rekayasa lalu lintas yang telah diterapkan dari total rencana yang disusun.</t>
  </si>
  <si>
    <t>Persentase sarana dan prasarana parkir yang terpenuhi</t>
  </si>
  <si>
    <t>Persentase fasilitas parkir (area, marka, alat retribusi) yang tersedia dan berfungsi baik terhadap kebutuhan ideal.</t>
  </si>
  <si>
    <t>97,69%</t>
  </si>
  <si>
    <t>Jumlah perlengkapan jalan yang tersedia dan terpelihara</t>
  </si>
  <si>
    <t>Banyaknya perlengkapan jalan (rambu, marka, APILL) yang tersedia dan dalam kondisi terawat.</t>
  </si>
  <si>
    <t>Jumlah Dokumen Pemenuhan Persyaratan Perolehan Izin Penyelenggaraan dan Pembangunan Fasilitas Parkir Kewenangan Kabupaten/Kota dalam Sistem Pelayanan Perizinan berusaha Terintegrasi secara Elektronik</t>
  </si>
  <si>
    <t>Banyaknya dokumen perizinan pembangunan atau penyelenggaraan parkir yang telah memenuhi persyaratan sesuai sistem OSS.</t>
  </si>
  <si>
    <t>Jumlah Laporan Koordinasi dan Sinkronisasi Pengawasan Pelaksanaan Izin Penyelenggaraan dan Pembangunan Fasilitas Parkir Kewenangan Kabupaten/Kota</t>
  </si>
  <si>
    <t>Banyaknya laporan hasil koordinasi antar instansi terkait pengawasan izin fasilitas parkir.</t>
  </si>
  <si>
    <t>Jumlah laporan pelaksanaan pengujian berkala kendaraan bermotor</t>
  </si>
  <si>
    <t>Banyaknya laporan kegiatan uji berkala kendaraan bermotor yang disusun oleh dinas perhubungan.</t>
  </si>
  <si>
    <t>Jumlah laporan penataan, ujicoba dan sosialiasi manajemen rekayasa lalu lintas untuk jaringan jalan</t>
  </si>
  <si>
    <t>Banyaknya laporan kegiatan rekayasa lalu lintas seperti pengalihan arus, sosialisasi, dan ujicoba sistem lalu lintas.</t>
  </si>
  <si>
    <t>Jumlah Laporan Pengawasan dan Pengendalian Efektivitas Pelaksanaan Kebijakan untuk Jalan Kabupaten/Kota</t>
  </si>
  <si>
    <t>Jumlah dokumen hasil evaluasi efektivitas kebijakan transportasi dan jalan di tingkat kabupaten/kota.</t>
  </si>
  <si>
    <t>Jumlah laporan koordinasi dan pengawasan dampak lalu lintas</t>
  </si>
  <si>
    <t>Banyaknya laporan hasil kegiatan koordinasi dan pengawasan dampak lalu lintas dari kegiatan pembangunan.</t>
  </si>
  <si>
    <t>Jumlah Laporan Inspeksi, Audit dan Pemantauan Pemenuhan Persyaratan Penyelenggaraan Kompetensi Pengemudi Kendaraan Bermotor Kabupaten/Kota</t>
  </si>
  <si>
    <t>Banyaknya laporan hasil audit dan pemantauan terhadap lembaga uji kompetensi pengemudi di daerah.</t>
  </si>
  <si>
    <t>Jumlah Angkutan Umum untuk Jasa Angkutan Orang dan/atau Barang antar Kota dalam 1 (satu) Daerah Kabupaten/Kota</t>
  </si>
  <si>
    <t>Jumlah unit angkutan umum yang beroperasi melayani rute antar kota dalam satu wilayah kabupaten/kota.</t>
  </si>
  <si>
    <t>Nilai evaluasi Sistem Akuntabilitas Kinerja Instansi Pemerintah (SAKIP) yang diberikan Inspektorat kepada Dinas Perhubungan.</t>
  </si>
  <si>
    <t>Jumlah dokumen perencanaan, penganggaran dan evaluasi kinerja perangkat daerah selesai</t>
  </si>
  <si>
    <t>Banyaknya dokumen rencana kerja, anggaran, dan evaluasi yang telah disusun dan diselesaikan.</t>
  </si>
  <si>
    <t>Jumlah laporan administrasi keuangan perangkat daerah selesai</t>
  </si>
  <si>
    <t>Banyaknya laporan keuangan tahunan atau triwulanan perangkat daerah yang telah selesai disusun.</t>
  </si>
  <si>
    <t>Jumlah laporan administrasi barang perangkat daerah selesai</t>
  </si>
  <si>
    <t>Jumlah laporan administrasi aset/barang milik daerah yang telah selesai dibuat.</t>
  </si>
  <si>
    <t>Jumlah laporan administrasi kepegawaian perangkat daerah selesai</t>
  </si>
  <si>
    <t>Jumlah laporan administrasi kepegawaian yang telah selesai disusun sesuai ketentuan.</t>
  </si>
  <si>
    <t>Jumlah laporan administrasi umum perangkat daerah selesai</t>
  </si>
  <si>
    <t>Banyaknya laporan kegiatan administrasi umum yang telah selesai.</t>
  </si>
  <si>
    <t>Jumlah pengadaan barang milik daerah selesai</t>
  </si>
  <si>
    <t>Jumlah proses pengadaan barang daerah yang selesai dilaksanakan sesuai rencana.</t>
  </si>
  <si>
    <t>Jumlah laporan penyediaan jasa penunjang urusan pemerintahan daerah selesai</t>
  </si>
  <si>
    <t>Jumlah laporan kegiatan penyediaan jasa penunjang urusan pemerintahan yang selesai.</t>
  </si>
  <si>
    <t>Jumlah pemeliharaan barang milik daerah selesai</t>
  </si>
  <si>
    <t>Jumlah kegiatan pemeliharaan terhadap barang/aset milik daerah yang telah dilaksanakan.</t>
  </si>
  <si>
    <t>84,89</t>
  </si>
  <si>
    <t>Banyaknya kendaraan yang melakukan uji berkala di Pusat KIR (PKB) dalam satu periode.</t>
  </si>
  <si>
    <t>Jumlah kendaraan yang dinyatakan lulus uji KIR dan laik jalan.</t>
  </si>
  <si>
    <t>97,97%</t>
  </si>
  <si>
    <t>Jumlah juru parkir resmi yang melaksanakan tugas sesuai peraturan dan etika pelayanan.</t>
  </si>
  <si>
    <t>Total juru parkir yang memiliki izin resmi dari pemerintah daerah.</t>
  </si>
  <si>
    <t>Banyaknya pengguna jalan yang dinilai mematuhi aturan lalu lintas berdasarkan hasil pengawasan.</t>
  </si>
  <si>
    <t>Total jumlah pengguna jalan yang diperiksa dalam kegiatan pengawasan lalu lintas.</t>
  </si>
  <si>
    <t>Banyaknya sistem Area Traffic Control System (ATCS) yang aktif dan berfungsi baik.</t>
  </si>
  <si>
    <t>Total jumlah persimpangan jalan di wilayah Kota Yogyakarta.</t>
  </si>
  <si>
    <t>Banyaknya rambu lalu lintas yang terpasang dan berfungsi sesuai standar.</t>
  </si>
  <si>
    <t>Total jumlah rambu yang diperlukan sesuai hasil analisis kebutuhan lalu lintas kota.</t>
  </si>
  <si>
    <t>Jumlah rekomendasi Andalalin atau layanan pengendalian dampak lalu lintas yang telah diproses dan diberikan.</t>
  </si>
  <si>
    <t>Total permohonan rekomendasi Andalalin yang diterima.</t>
  </si>
  <si>
    <t>Persentase layanan pengendalian dampak lalu lintas yang memenuhi standar waktu dan prosedur pelayanan.</t>
  </si>
  <si>
    <t>Banyaknya layanan Andalalin yang diselesaikan sesuai standar waktu pelayanan publik.</t>
  </si>
  <si>
    <t>Jumlah total permohonan pelayanan Andalalin atau layanan lalu lintas yang diterima dinas.</t>
  </si>
  <si>
    <t>Banyaknya kebijakan atau sistem manajemen lalu lintas yang sudah diimplementasikan.</t>
  </si>
  <si>
    <t>Jumlah kegiatan penyelenggaraan rekayasa lalu lintas (pengaturan arus, parkir, rambu, marka, dll).</t>
  </si>
  <si>
    <t>Total kegiatan manajemen dan rekayasa lalu lintas yang dilaksanakan selama satu tahun.</t>
  </si>
  <si>
    <t>Persentase fasilitas parkir (marka, lahan, peralatan) yang dalam kondisi baik terhadap total sarpras parkir.</t>
  </si>
  <si>
    <t>Jumlah sarana dan prasarana parkir yang dalam kondisi baik.</t>
  </si>
  <si>
    <t>Total sarana dan prasarana parkir yang tersedia di wilayah.</t>
  </si>
  <si>
    <t>Data Provider Jaringan Internet</t>
  </si>
  <si>
    <t>Jumlah Distribusi Jaringan Internet di Wilayah Kota Yogyakarta</t>
  </si>
  <si>
    <t>Banyaknya titik atau lokasi di wilayah Kota Yogyakarta yang telah memiliki jaringan internet aktif dan berfungsi, baik melalui kabel maupun nirkabel.</t>
  </si>
  <si>
    <t>Data Provider Jaringan Telepon Seluler</t>
  </si>
  <si>
    <t>Jumlah Provider Seluler di Wilayah Kota Yogyakarta</t>
  </si>
  <si>
    <t>Jumlah provider jaringan telepon seluler di DIY pada tahun berkenaan.</t>
  </si>
  <si>
    <t>Operator</t>
  </si>
  <si>
    <t>Lembaga Penyiaran</t>
  </si>
  <si>
    <t>Jumlah Lembaga Penyiaran di Kota Yogyakarta</t>
  </si>
  <si>
    <t>Jumlah lembaga penyiaran publik, swasta, komunitas, dan berlangganan yang beroperasi di wilayah Kota Yogyakarta sesuai izin resmi.</t>
  </si>
  <si>
    <t>Jumlah Lembaga Penyiaran TV</t>
  </si>
  <si>
    <t>Jumlah lembaga penyiaran TV di DIY pada tahun berkenaan.</t>
  </si>
  <si>
    <t>Jumlah Lembaga Penyiaran Radio</t>
  </si>
  <si>
    <t>Jumlah lembaga penyiaran radio di DIY pada tahun berkenaan.</t>
  </si>
  <si>
    <t>Jumlah Surat Kabar</t>
  </si>
  <si>
    <t>Jumlah Surat Kabar yang Terbit di Kota Yogyakarta</t>
  </si>
  <si>
    <t>Jumlah media cetak berbentuk surat kabar yang aktif terbit dan memiliki kantor redaksi di wilayah Kota Yogyakarta.</t>
  </si>
  <si>
    <t>Jumlah Surat Kabar Lokal</t>
  </si>
  <si>
    <t>Jumlah surat kabar lokal yang terbit di DIY pada tahun berkenaan.</t>
  </si>
  <si>
    <t>Jumlah Surat Kabar Nasional</t>
  </si>
  <si>
    <t>Jumlah surat kabar nasional yang terbit di DIY pada tahun berkenaan.</t>
  </si>
  <si>
    <t>Data Infrastruktur Telekomunikasi Pemerintah Kota Yogyakarta</t>
  </si>
  <si>
    <t>Jaringan Fiber Optic (FO)</t>
  </si>
  <si>
    <t>Titik Lokasi</t>
  </si>
  <si>
    <t>Jaringan Wireless</t>
  </si>
  <si>
    <t>Jaringan komunikasi data tanpa kabel (nirkabel) yang digunakan untuk menyediakan akses internet atau komunikasi antar perangkat di wilayah kota.</t>
  </si>
  <si>
    <t>CCTV</t>
  </si>
  <si>
    <t>Jumlah perangkat kamera pengawas (Closed Circuit Television) yang terpasang dan berfungsi dalam rangka pemantauan keamanan dan lalu lintas.</t>
  </si>
  <si>
    <t>Ruang Publik yang terpasang Free Wifi</t>
  </si>
  <si>
    <t>- Perhitungan area publik yang memiliki akses internet yang disediakan oleh Dinas Kominfo (Titik Lokasi)
- Dinas Kominfo melakukan penyediaan internet di area publik dengan penyedia layanan internet sesuai dengan ketentuan peraturan  perundang-undangan 
- Area publik tersebut antara lain jalan, pedestrian, taman lingkungan, plaza, lapangan olahraga, taman kota, taman rekreasi, dan lain-lain.
- Daerah menyelenggarakan Infrastruktur Pasif sesuai PP 46 Tahun 2021</t>
  </si>
  <si>
    <t>Cakupan Layanan Telekomunikasi</t>
  </si>
  <si>
    <t>Persentase cakupan layanan komunikasi terhadap kebutuhan masyarakat di DIY pada tahun berkenaan. Dengan Luas Wilayah Yang Tercoverage dibagi Luas Wilayah Keseluruhan.</t>
  </si>
  <si>
    <t>Luas Wilayah Yang Tercoverage Layanan Telekomunikasi</t>
  </si>
  <si>
    <t>Luas area wilayah administrasi Kota Yogyakarta yang telah tercakup jaringan layanan telekomunikasi (seluler, internet, dan telepon).</t>
  </si>
  <si>
    <t>Jogja Smart Service (JSS)</t>
  </si>
  <si>
    <t>Jumlah Pengguna Jogja Smart Service (JSS)</t>
  </si>
  <si>
    <t>Jumlah pengguna aktif platform Jogja Smart Service (JSS) sebagai layanan digital publik Pemerintah Kota Yogyakarta.</t>
  </si>
  <si>
    <t>Akun</t>
  </si>
  <si>
    <t>Sistem Pemerintahan Berbasis Elektronik (SPBE)</t>
  </si>
  <si>
    <t>Nilai Indeks SPBE Domain Tata Kelola</t>
  </si>
  <si>
    <t>Skor penilaian domain tata kelola dalam Sistem Pemerintahan Berbasis Elektronik (SPBE) yang mengukur aspek kebijakan dan kelembagaan.</t>
  </si>
  <si>
    <t>Nilai Indeks SPBE Domain Manajemen</t>
  </si>
  <si>
    <t>Skor penilaian domain manajemen SPBE yang mencakup perencanaan, pelaksanaan, dan pengendalian layanan berbasis elektronik.</t>
  </si>
  <si>
    <t>Nilai Indeks SPBE Domain Layanan</t>
  </si>
  <si>
    <t>Skor penilaian domain layanan SPBE yang mengukur tingkat penerapan layanan publik berbasis elektronik oleh pemerintah daerah.</t>
  </si>
  <si>
    <t>Data Kinerja Dinas Komunikasi dan Informatika</t>
  </si>
  <si>
    <t>Rasio aduan, pertanyaan, usul, saran, dan informasi masyarakat yang ditindaklanjuti dalam waktu maksimal 2 x 24 jam terhadap total aduan yang masuk.</t>
  </si>
  <si>
    <t>96,79%</t>
  </si>
  <si>
    <t>Jumlah aduan, pertanyaan, usul, saran, dan informasi masyarakat yang ditindaklanjuti oleh perangkat daerah dalam waktu 2 x 24 jam.</t>
  </si>
  <si>
    <t>Total aduan, pertanyaan, usul, saran, dan informasi</t>
  </si>
  <si>
    <t>Total aduan, pertanyaan, usul, saran, dan informasi masyarakat yang diterima melalui kanal layanan publik dalam periode tertentu.</t>
  </si>
  <si>
    <t>Rasio jumlah pemberitaan positif dan netral terhadap Pemerintah Kota Yogyakarta dibandingkan total pemberitaan di media.</t>
  </si>
  <si>
    <t>99,85%</t>
  </si>
  <si>
    <t>Banyaknya pemberitaan positif dan netral di media cetak terkait kinerja Pemerintah Kota Yogyakarta.</t>
  </si>
  <si>
    <t>Jumlah total berita media cetak yang membahas Pemerintah Kota Yogyakarta, baik positif, negatif, maupun netral.</t>
  </si>
  <si>
    <t>Rasio konten yang berhasil diproduksi dan ditayangkan oleh YK TV terhadap jumlah rencana produksi konten yang telah ditetapkan.</t>
  </si>
  <si>
    <t>78,56%</t>
  </si>
  <si>
    <t>Jumlah materi siaran, video, atau program yang dihasilkan oleh YK TV dalam satu periode tertentu.</t>
  </si>
  <si>
    <t>Total rencana program atau konten yang dijadwalkan untuk diproduksi oleh YK TV dalam periode tertentu.</t>
  </si>
  <si>
    <t>Rasio aplikasi berbasis teknologi informasi yang berhasil dibangun terhadap jumlah aplikasi yang direncanakan.</t>
  </si>
  <si>
    <t>90,95%</t>
  </si>
  <si>
    <t>Jumlah aplikasi berbasis teknologi informasi yang dikembangkan dan diimplementasikan oleh Pemerintah Kota Yogyakarta.</t>
  </si>
  <si>
    <t>Total aplikasi yang direncanakan untuk dibangun sesuai dokumen perencanaan instansi.</t>
  </si>
  <si>
    <t>Rasio penggunaan infrastruktur teknologi informasi dan komunikasi oleh perangkat daerah dalam penyelenggaraan layanan publik.</t>
  </si>
  <si>
    <t>97,00%</t>
  </si>
  <si>
    <t>Jumlah titik lokasi CCTV yang dikelola oleh Dinas Komunikasi dan Informatika di DIY pada tahun berkenaan.</t>
  </si>
  <si>
    <t>Banyaknya ruang publik yang telah dilengkapi dengan fasilitas CCTV dan dapat diakses untuk pemantauan umum.</t>
  </si>
  <si>
    <t>Rasio pelaksanaan kegiatan penyelenggaraan layanan telekomunikasi dan pengembangan ekosistem smart city terhadap total rencana kegiatan.</t>
  </si>
  <si>
    <t>73,06%</t>
  </si>
  <si>
    <t>Jumlah ruas jalan yang telah dilakukan kegiatan penataan dan pengawasan pemasangan infrastruktur pasif telekomunikasi (seperti ducting, tiang, kabel).</t>
  </si>
  <si>
    <t>Jumlah ruas jalan yang menjadi kewenangan Pemerintah Kota Yogyakarta berdasarkan klasifikasi jalan.</t>
  </si>
  <si>
    <t>Persentase Penyelesaian Sengketa Informasi Publik Melalui Mediasi dan/atau Ajudikasi Non Litigasi</t>
  </si>
  <si>
    <t>Persentase penyelesaian sengketa informasi publik melalui mediasi dan/atau ajudikasi non litigasi terhadap Jumlah total sengketa yang ada di DIY pada tahun berkenaan.</t>
  </si>
  <si>
    <t>Kualitas Layanan Penyelenggaraan Informasi Publik</t>
  </si>
  <si>
    <t>Tingkat kualitas layanan informasi publik yang diberikan oleh badan publik kepada masyarakat berdasarkan standar pelayanan informasi.</t>
  </si>
  <si>
    <t>Peringkat Keterbukaan Informasi bagi Badan Publik Level Provinsi</t>
  </si>
  <si>
    <t>Data capaian peringkat keterbukaan informasi bagi badan publik level provinsi di DIY pada tahun berkenaan yang dikeluarkan oleh KI.</t>
  </si>
  <si>
    <t>Peringkat</t>
  </si>
  <si>
    <t>Persentase Penyediaan Jaringan IT di Pemkot Yogyakarta</t>
  </si>
  <si>
    <t>Persentase penyediaan jaringan IT di DIY pada tahun berkenaan.</t>
  </si>
  <si>
    <t>Nilai hasil penilaian terhadap keterbukaan informasi publik yang diselenggarakan oleh pemerintah daerah.</t>
  </si>
  <si>
    <t>91,79</t>
  </si>
  <si>
    <t>Proses pengumpulan, penyimpanan, penyajian, dan pendistribusian informasi publik sesuai dengan UU Keterbukaan Informasi Publik.</t>
  </si>
  <si>
    <t>93,76</t>
  </si>
  <si>
    <t>Tingkat penggunaan teknologi informasi dan komunikasi untuk mendukung pelayanan publik dan tata kelola pemerintahan.</t>
  </si>
  <si>
    <t>88,58</t>
  </si>
  <si>
    <t>Nilai hasil pengukuran keamanan informasi yang diterapkan oleh pemerintah daerah dalam sistem elektroniknya.</t>
  </si>
  <si>
    <t>86,21</t>
  </si>
  <si>
    <t>Nilai hasil evaluasi Sistem Akuntabilitas Kinerja Instansi Pemerintah (SAKIP) oleh Inspektorat terhadap Dinas Kominfo dan Persandian.</t>
  </si>
  <si>
    <t>Keragaan Koperasi</t>
  </si>
  <si>
    <t>Jumlah Koperasi</t>
  </si>
  <si>
    <t>Banyaknya lembaga koperasi yang terdaftar di wilayah administrasi Kota Yogyakarta.</t>
  </si>
  <si>
    <t>Jumlah Koperasi Aktif</t>
  </si>
  <si>
    <t>Jumlah koperasi yang masih beroperasi, melaksanakan kegiatan usaha, dan melaporkan RAT.</t>
  </si>
  <si>
    <t>Jumlah Koperasi Pasif</t>
  </si>
  <si>
    <t>Jumlah koperasi yang tidak aktif melakukan kegiatan usaha atau belum melaksanakan RAT dalam dua tahun terakhir.</t>
  </si>
  <si>
    <t>Jumlah Anggota Koperasi</t>
  </si>
  <si>
    <t>Total individu yang menjadi anggota koperasi di wilayah Kota Yogyakarta.</t>
  </si>
  <si>
    <t>Jumlah Anggota Koperasi Laki-laki</t>
  </si>
  <si>
    <t>Jumlah anggota koperasi berjenis kelamin laki-laki.</t>
  </si>
  <si>
    <t>Jumlah Anggota Koperasi Perempuan</t>
  </si>
  <si>
    <t>Jumlah anggota koperasi berjenis kelamin perempuan.</t>
  </si>
  <si>
    <t>Jumlah Koperasi yang Melaksanakan RAT</t>
  </si>
  <si>
    <t>Jumlah koperasi yang menyelenggarakan Rapat Anggota Tahunan (RAT) sesuai ketentuan.</t>
  </si>
  <si>
    <t>Jumlah Pengurus Koperasi</t>
  </si>
  <si>
    <t>Total individu yang menjadi pengurus dalam struktur organisasi koperasi.</t>
  </si>
  <si>
    <t>Jumlah Pengurus Koperasi Laki-laki</t>
  </si>
  <si>
    <t>Jumlah pengurus koperasi berjenis kelamin laki-laki.</t>
  </si>
  <si>
    <t>Jumlah Pengurus Koperasi Perempuan</t>
  </si>
  <si>
    <t>Jumlah pengurus koperasi berjenis kelamin perempuan.</t>
  </si>
  <si>
    <t>Jumlah Pengawas Koperasi</t>
  </si>
  <si>
    <t>Jumlah individu yang bertugas sebagai pengawas koperasi.</t>
  </si>
  <si>
    <t>Jumlah Pengawas Koperasi Laki-laki</t>
  </si>
  <si>
    <t>Jumlah pengawas koperasi laki-laki.</t>
  </si>
  <si>
    <t>Jumlah Pengawas Koperasi Perempuan</t>
  </si>
  <si>
    <t>Jumlah pengawas koperasi perempuan.</t>
  </si>
  <si>
    <t>Jumlah Dewan Syariah</t>
  </si>
  <si>
    <t>Banyaknya dewan pengawas syariah yang dibentuk pada koperasi berbasis syariah.</t>
  </si>
  <si>
    <t>Jumlah Dewan Syariah Laki-laki</t>
  </si>
  <si>
    <t>Jumlah anggota dewan syariah koperasi yang berjenis kelamin laki-laki.</t>
  </si>
  <si>
    <t>Jumlah Dewan Syariah Perempuan</t>
  </si>
  <si>
    <t>Jumlah anggota dewan syariah koperasi yang berjenis kelamin perempuan.</t>
  </si>
  <si>
    <t>Jumlah Manajer Koperasi</t>
  </si>
  <si>
    <t>Jumlah individu yang berperan sebagai manajer pengelola koperasi.</t>
  </si>
  <si>
    <t>Jumlah Manajer Koperasi Laki-laki</t>
  </si>
  <si>
    <t>Jumlah manajer koperasi berjenis kelamin laki-laki.</t>
  </si>
  <si>
    <t>Jumlah Manajer Koperasi Perempuan</t>
  </si>
  <si>
    <t>Jumlah manajer koperasi berjenis kelamin perempuan.</t>
  </si>
  <si>
    <t>Jumlah Karyawan Koperasi</t>
  </si>
  <si>
    <t>Jumlah pekerja atau staf yang bekerja di koperasi.</t>
  </si>
  <si>
    <t>Jumlah Karyawan Koperasi Laki-laki</t>
  </si>
  <si>
    <t>Jumlah karyawan koperasi laki-laki.</t>
  </si>
  <si>
    <t>Jumlah Karyawan Koperasi Perempuan</t>
  </si>
  <si>
    <t>Jumlah karyawan koperasi perempuan.</t>
  </si>
  <si>
    <t>Modal sendiri</t>
  </si>
  <si>
    <t>Jumlah dana yang berasal dari anggota koperasi, termasuk simpanan pokok, wajib, dan cadangan.</t>
  </si>
  <si>
    <t>Rp (Juta)</t>
  </si>
  <si>
    <t>Modal Luar</t>
  </si>
  <si>
    <t>Jumlah dana yang bersumber dari pinjaman atau pihak luar koperasi.</t>
  </si>
  <si>
    <t>Volume Usaha Koperasi</t>
  </si>
  <si>
    <t>Total nilai transaksi atau aktivitas usaha koperasi dalam satu tahun buku.</t>
  </si>
  <si>
    <t>Selisih Hasi Usaha</t>
  </si>
  <si>
    <t>Keuntungan bersih (SHU) koperasi setelah dikurangi biaya operasional dalam satu tahun.</t>
  </si>
  <si>
    <t>Aset Koperasi</t>
  </si>
  <si>
    <t>Jumlah kekayaan koperasi yang dimiliki dalam bentuk kas, inventaris, dan harta lainnya.</t>
  </si>
  <si>
    <t>Jumlah KUD</t>
  </si>
  <si>
    <t>Jumlah Koperasi Unit Desa (KUD) yang beroperasi di wilayah Kota Yogyakarta.</t>
  </si>
  <si>
    <t>Jumlah non KUD</t>
  </si>
  <si>
    <t>Jumlah koperasi selain KUD yang terdaftar di wilayah Kota Yogyakarta.</t>
  </si>
  <si>
    <t>Nilai total pendapatan koperasi dari seluruh kegiatan usaha dalam periode tertentu.</t>
  </si>
  <si>
    <t>397.206.633.350</t>
  </si>
  <si>
    <t>Nilai omset koperasi yang mendapatkan pembinaan dari pemerintah pada tahun berjalan.</t>
  </si>
  <si>
    <t>Jumlah Koperasi Primer</t>
  </si>
  <si>
    <t>Jumlah koperasi yang anggotanya adalah individu atau orang perorangan.</t>
  </si>
  <si>
    <t>Jumlah Koperasi Skunder</t>
  </si>
  <si>
    <t>Jumlah koperasi yang anggotanya terdiri dari koperasi-koperasi lain.</t>
  </si>
  <si>
    <t>Jumlah Koperasi Produsen</t>
  </si>
  <si>
    <t>Jumlah koperasi yang bergerak di bidang produksi barang/jasa.</t>
  </si>
  <si>
    <t>Jumlah Koperasi Konsumen</t>
  </si>
  <si>
    <t>Jumlah koperasi yang bergerak di bidang penyediaan barang untuk kebutuhan anggota.</t>
  </si>
  <si>
    <t>Jumlah Koperasi Jasa</t>
  </si>
  <si>
    <t>Jumlah koperasi yang bergerak di bidang jasa (misal simpan pinjam, transportasi, dll).</t>
  </si>
  <si>
    <t>Jumlah Koperasi Simpan Pinjam</t>
  </si>
  <si>
    <t>Jumlah koperasi yang menjalankan usaha di bidang simpan pinjam.</t>
  </si>
  <si>
    <t>Jumlah Koperasi Pemasaran</t>
  </si>
  <si>
    <t>Jumlah koperasi yang bergerak dalam kegiatan pemasaran produk anggota.</t>
  </si>
  <si>
    <t>Jumlah Koperasi Konvensional</t>
  </si>
  <si>
    <t>Jumlah koperasi yang menjalankan usaha dengan sistem konvensional.</t>
  </si>
  <si>
    <t>Jumlah Koperasi Syariah</t>
  </si>
  <si>
    <t>Jumlah koperasi yang menjalankan kegiatan usaha berdasarkan prinsip syariah.</t>
  </si>
  <si>
    <t>UMKM</t>
  </si>
  <si>
    <t>Jumlah UMKM Kota Yogyakarta</t>
  </si>
  <si>
    <t>Jumlah Usaha Mikro, Kecil, dan Menengah yang terdaftar di wilayah Kota Yogyakarta.</t>
  </si>
  <si>
    <t>Jumlah UMKM Lainnya (KTP luar Kota Yogyakarta usaha di Kota Yogyakarta)</t>
  </si>
  <si>
    <t>Jumlah pelaku usaha mikro, kecil, dan menengah yang berdomisili luar kota namun berusaha di Kota Yogyakarta.</t>
  </si>
  <si>
    <t>Jumlah Usaha Mikro Per Sektor Ekonomi</t>
  </si>
  <si>
    <t>Jumlah unit usaha mikro menurut kategori sektor ekonomi (pertanian, perdagangan, industri, dll).</t>
  </si>
  <si>
    <t>Jumlah Usaha Mikro Sektor Industri Pengolahan</t>
  </si>
  <si>
    <t>Jumlah usaha mikro yang bergerak di bidang industri pengolahan.</t>
  </si>
  <si>
    <t>Jumlah Usaha Mikro Ekonomi Kreatif</t>
  </si>
  <si>
    <t>Jumlah usaha mikro yang bergerak di bidang ekonomi kreatif seperti kuliner, desain, kriya, dan lainnya.</t>
  </si>
  <si>
    <t>Jumlah Tenaga Kerja Usaha Mikro Laki-laki</t>
  </si>
  <si>
    <t>Jumlah tenaga kerja laki-laki yang bekerja di usaha mikro.</t>
  </si>
  <si>
    <t>Jumlah Tenaga Kerja Usaha Mikro Perempuan</t>
  </si>
  <si>
    <t>Jumlah tenaga kerja perempuan yang bekerja di usaha mikro.</t>
  </si>
  <si>
    <t>Persentase Pekerja/Buruh yang Menjadi Peserta Program Jamsostek</t>
  </si>
  <si>
    <t>Rasio jumlah pekerja/buruh yang terdaftar dalam program jaminan sosial tenaga kerja (Jamsostek/BPJS Ketenagakerjaan) terhadap total pekerja.</t>
  </si>
  <si>
    <t>Jumlah tenaga kerja yang menjadi peserta JAMSOSTEK</t>
  </si>
  <si>
    <t>Jaminan sosial adalah salah satu bentuk perlindungan sosial untuk menjamin
 seluruh rakyat agar dapat memenuhi kebutuhan dasar hidupnya yang layak.</t>
  </si>
  <si>
    <t>Jumlah seluruh pekerja</t>
  </si>
  <si>
    <t>Total jumlah tenaga kerja yang bekerja pada unit usaha di wilayah Kota Yogyakarta.</t>
  </si>
  <si>
    <t>Jumlah Penyerapan Tenaga Kerja Usaha Mikro</t>
  </si>
  <si>
    <t>Jumlah tenaga kerja yang terserap pada sektor usaha mikro di wilayah Kota Yogyakarta.</t>
  </si>
  <si>
    <t>Tenaga Kerja</t>
  </si>
  <si>
    <t>Nilai Omset dalam 1 Tahun</t>
  </si>
  <si>
    <t>Nilai total pendapatan yang diperoleh dari hasil usaha dalam satu tahun.</t>
  </si>
  <si>
    <t>Nilai pendapatan atau omset yang diperoleh usaha mikro pada tahun berjalan.</t>
  </si>
  <si>
    <t>5.863.115.800</t>
  </si>
  <si>
    <t>Nilai pendapatan usaha mikro yang mendapatkan pembinaan pemerintah pada tahun berjalan.</t>
  </si>
  <si>
    <t>PMA</t>
  </si>
  <si>
    <t>Jumlah Proyek PMA</t>
  </si>
  <si>
    <t>Jumlah proyek yang memperoleh izin Penanaman Modal Asing (PMA) yang terealisasi dalam satu tahun di wilayah tertentu. (Sumber: BPS, Statistik Penanaman Modal)</t>
  </si>
  <si>
    <t>Proyek</t>
  </si>
  <si>
    <t>Persentase Realisasi investasi PMA</t>
  </si>
  <si>
    <t>Perbandingan antara nilai investasi PMA yang terealisasi dengan nilai rencana investasi PMA yang disetujui, dinyatakan dalam persen. (Sumber: BPS, Kemendagri)</t>
  </si>
  <si>
    <t>Nilai Realisasi investasi PMA</t>
  </si>
  <si>
    <t>Total nilai investasi yang benar-benar direalisasikan oleh Penanaman Modal Asing dalam satu tahun. (Sumber: BPS, BKPM)</t>
  </si>
  <si>
    <t>Jumlah Tenaga Kerja PMA</t>
  </si>
  <si>
    <t>Jumlah tenaga kerja yang terserap dari kegiatan Penanaman Modal Asing (PMA) selama satu tahun berjalan. (Sumber: BPS, Statistik Tenaga Kerja dan Investasi)</t>
  </si>
  <si>
    <t>Perusahaan PMA</t>
  </si>
  <si>
    <t>Jumlah perusahaan yang berstatus Penanaman Modal Asing (PMA) dan masih aktif beroperasi di wilayah tertentu. (Sumber: BPS, Kemendagri)</t>
  </si>
  <si>
    <t>Rasio Daya Serap Tenaga Kerja Perusahaan PMA</t>
  </si>
  <si>
    <t>Perbandingan antara jumlah tenaga kerja yang diserap dengan jumlah perusahaan PMA yang beroperasi di wilayah tertentu. (Sumber: BPS)</t>
  </si>
  <si>
    <t>PMDN</t>
  </si>
  <si>
    <t>Jumlah Proyek PMDN</t>
  </si>
  <si>
    <t>Jumlah proyek yang memperoleh izin Penanaman Modal Dalam Negeri (PMDN) yang terealisasi dalam satu tahun di wilayah tertentu. (Sumber: BPS, Statistik Penanaman Modal)</t>
  </si>
  <si>
    <t>Nilai Realisasi Investasi PMDN</t>
  </si>
  <si>
    <t>Total nilai investasi yang benar-benar direalisasikan oleh Penanaman Modal Dalam Negeri (PMDN) dalam satu tahun. (Sumber: BPS, BKPM)</t>
  </si>
  <si>
    <t>Jumlah Tenaga Kerja PMDN</t>
  </si>
  <si>
    <t>Jumlah tenaga kerja yang terserap dari kegiatan Penanaman Modal Dalam Negeri (PMDN). (Sumber: BPS)</t>
  </si>
  <si>
    <t>Perusahaan PMDN</t>
  </si>
  <si>
    <t>Jumlah perusahaan yang berstatus Penanaman Modal Dalam Negeri (PMDN) dan masih aktif beroperasi. (Sumber: BPS)</t>
  </si>
  <si>
    <t>Rasio Daya Serap Tenaga Kerja Perusahaan PMDN</t>
  </si>
  <si>
    <t>Rasio jumlah tenaga kerja yang diserap oleh PMDN dibandingkan jumlah perusahaan PMDN aktif. (Sumber: BPS)</t>
  </si>
  <si>
    <t>Perizinan</t>
  </si>
  <si>
    <t>Jumlah Ijin Rumah Makan/Restoran yang Diterbitkan</t>
  </si>
  <si>
    <t>Jumlah izin usaha rumah makan atau restoran yang diterbitkan pemerintah daerah dalam periode tertentu. (Sumber: Kemendagri, OSS-RBA)</t>
  </si>
  <si>
    <t>Jumlah Nomor Induk Berusaha (NIB) yang diterbitkan menurut Bentuk Badan Hukum</t>
  </si>
  <si>
    <t>Banyaknya NIB yang diterbitkan, diklasifikasikan berdasarkan bentuk badan hukum (PT, CV, koperasi, perorangan, dll). (Sumber: Kemendagri, OSS)</t>
  </si>
  <si>
    <t>NIB</t>
  </si>
  <si>
    <t>Jumlah Nomor Induk Berusaha (NIB) yang diterbitkan untuk Usaha Mikro Kecil</t>
  </si>
  <si>
    <t>Jumlah NIB yang diterbitkan khusus untuk pelaku usaha dengan kategori mikro dan kecil. (Sumber: BPS, KemenkopUKM)</t>
  </si>
  <si>
    <t>Jumlah Perizinan Usaha Sektor Pariwisata</t>
  </si>
  <si>
    <t>Banyaknya izin usaha pariwisata (hotel, biro perjalanan, pemandu wisata, dsb) yang diterbitkan. (Sumber: Kemendagri, Dinas Pariwisata)</t>
  </si>
  <si>
    <t>Jumlah Perizinan Usaha Sektor Perdagangan</t>
  </si>
  <si>
    <t>Jumlah izin usaha sektor perdagangan (ritel, grosir, distributor, dsb) yang diterbitkan dalam periode tertentu. (Sumber: Kemendagri, Disdag)</t>
  </si>
  <si>
    <t>Jumlah dokumen PBG yang diterbitkan</t>
  </si>
  <si>
    <t>Banyaknya Persetujuan Bangunan Gedung (PBG) yang diterbitkan pemerintah daerah. (Sumber: Kemendagri, Dinas PUPR)</t>
  </si>
  <si>
    <t>SIUP yang Diterbitkan</t>
  </si>
  <si>
    <t>Jumlah Surat Izin Usaha Perdagangan (SIUP) yang diterbitkan oleh pemerintah daerah. (Sumber: Kemendagri, OSS)</t>
  </si>
  <si>
    <t>Rasio Bangunan ber-IMB per Satuan Bangunan</t>
  </si>
  <si>
    <t>Perbandingan jumlah bangunan yang memiliki Izin Mendirikan Bangunan (IMB) terhadap total bangunan. (Sumber: BPS, Dinas PUPR)</t>
  </si>
  <si>
    <t>Jumlah Bangunan ber- IMB</t>
  </si>
  <si>
    <t>Jumlah bangunan yang telah memperoleh Izin Mendirikan Bangunan (IMB). (Sumber: BPS, Dinas PUPR)</t>
  </si>
  <si>
    <t>Jumlah Bangunan</t>
  </si>
  <si>
    <t>Jumlah total bangunan yang ada di wilayah tertentu, termasuk rumah tinggal dan non-rumah tinggal. (Sumber: BPS, Kemendagri)</t>
  </si>
  <si>
    <t>Data Kinerja Dinas Penanaman Modal dan Pelayanan Terpadu Satu Pintu</t>
  </si>
  <si>
    <t>Total nilai investasi (PMA dan PMDN) yang terealisasi dalam rupiah. (Sumber: BPS, BKPM)</t>
  </si>
  <si>
    <t>806.892.968.992</t>
  </si>
  <si>
    <t>Rasio jumlah perizinan/nonperizinan yang diterbitkan sesuai prosedur terhadap total permohonan. (Sumber: Kemendagri)</t>
  </si>
  <si>
    <t>99,01%</t>
  </si>
  <si>
    <t>Banyaknya perizinan/nonperizinan yang diterbitkan sesuai prosedur pelayanan publik. (Sumber: Kemendagri)</t>
  </si>
  <si>
    <t>Jumlah total pemohon izin dan nonizin dalam periode tertentu. (Sumber: Kemendagri, DPMPTSP)</t>
  </si>
  <si>
    <t>Rasio jumlah konsultasi, informasi, dan pengaduan yang telah ditindaklanjuti terhadap jumlah yang diterima. (Sumber: Kemendagri, DPMPTSP)</t>
  </si>
  <si>
    <t>Jumlah aduan, konsultasi, dan informasi masyarakat yang telah ditindaklanjuti. (Sumber: Kemendagri)</t>
  </si>
  <si>
    <t>Jumlah aduan dan konsultasi masyarakat yang diterima oleh instansi dalam periode tertentu. (Sumber: Kemendagri)</t>
  </si>
  <si>
    <t>Persentase perusahaan/investor yang melaporkan peningkatan modal usaha melalui Laporan Kegiatan Penanaman Modal (LKPM) dibandingkan total perusahaan yang wajib melapor. (Sumber: BKPM, BPS)</t>
  </si>
  <si>
    <t>Jumlah investor yang melaporkan adanya penambahan modal usaha berdasarkan Laporan Kegiatan Penanaman Modal (LKPM). (Sumber: BKPM)</t>
  </si>
  <si>
    <t>Jumlah investor yang diwajibkan menyampaikan LKPM dan termasuk dalam kategori memiliki rencana penambahan modal. (Sumber: BKPM)</t>
  </si>
  <si>
    <t>Rasio jumlah permohonan data publik yang dipenuhi tepat waktu terhadap total permohonan data. (Sumber: Kemendagri, Dinas Kominfo)</t>
  </si>
  <si>
    <t>Perbandingan layanan informasi publik yang telah terhubung dalam satu sistem terpadu terhadap total layanan publik. (Sumber: Kemendagri, Kominfo)</t>
  </si>
  <si>
    <t>Nilai hasil evaluasi Sistem Akuntabilitas Kinerja Instansi Pemerintah (SAKIP) untuk DPMPTSP yang dilakukan oleh Inspektorat. (Sumber: KemenPAN-RB, Inspektorat)</t>
  </si>
  <si>
    <t>Kepemudaan</t>
  </si>
  <si>
    <t>Persentase organisasi pemuda aktif</t>
  </si>
  <si>
    <t>proporsi organisasi kepemudaan yang masih melaksanakan kegiatan secara rutin dan terdaftar secara resmi, dibandingkan dengan total seluruh organisasi pemuda yang ada dalam suatu wilayah pada periode tertentu</t>
  </si>
  <si>
    <t>10000</t>
  </si>
  <si>
    <t>Jumlah organisasi pemuda</t>
  </si>
  <si>
    <t>Jumlah seluruh organisasi kepemudaan yang terdaftar, baik yang masih aktif maupun yang tidak aktif, dalam wilayah tertentu pada periode tertentu</t>
  </si>
  <si>
    <t>Jumlah organisasi pemuda aktif</t>
  </si>
  <si>
    <t>Jumlah organisasi kepemudaan yang masih berfungsi dan menjalankan kegiatan secara rutin, memiliki kepengurusan yang sah, serta terdaftar pada instansi pembina kepemudaan</t>
  </si>
  <si>
    <t>Persentase Penguatan Organisasi Pemuda dalam Pembinaan/Pemberdayaan Pemuda</t>
  </si>
  <si>
    <t>Persentase penguatan organisasi pemuda dalam pembinaan/pemberdayaan pemuda di wilayah Kota Yogyakarta pada tahun berkenaan.</t>
  </si>
  <si>
    <t>Pemuda yang mendapatkan layanan kepemudaan</t>
  </si>
  <si>
    <t>Jumlah pemuda yang mendapatkan layanan kepemudaan meliputi penyadaran pemuda, pemberdayaan pemuda, pengembangan pemuda, serta infrastruktur, dan kemitraan pemuda di wilayah Kota Yogyakarta pada tahun berkenaan.</t>
  </si>
  <si>
    <t>Peningkatan partisipasi pemuda dalam organisasi kepemudaan</t>
  </si>
  <si>
    <t>Pertambahan Jumlah orang yang terlibat pada organisasi kepemudaan dibandingkan dengan tahun sebelumnya di wilayah Kota Yogyakarta pada tahun berkenaan.</t>
  </si>
  <si>
    <t>Persentase wirausaha muda</t>
  </si>
  <si>
    <t>Persentase pemuda yang memiliki dan/atau menjalankan usaha sendiri, dibandingkan dengan total pemuda usia produktif di wilayah tersebut</t>
  </si>
  <si>
    <t>5385</t>
  </si>
  <si>
    <t>Jumlah seluruh wirausaha</t>
  </si>
  <si>
    <t>Jumlah individu yang memiliki dan menjalankan kegiatan usaha ekonomi secara mandiri, baik dalam skala mikro, kecil, menengah, maupun besar, di suatu wilayah tertentu tanpa batasan usia</t>
  </si>
  <si>
    <t>Jumlah wirausaha muda</t>
  </si>
  <si>
    <t>Jumlah pemuda (biasanya berusia 16–30 tahun, sesuai batas usia kepemudaan dalam UU Nomor 40 Tahun 2009 tentang Kepemudaan) yang menjalankan kegiatan usaha secara mandiri</t>
  </si>
  <si>
    <t>Jumlah peningkatan kelompok pemuda yang mengembangkan kewirausahaan</t>
  </si>
  <si>
    <t>Jumlah penambahan kelompok pemuda yang mengembangkan kewirausahaan dibandingkan data tahun sebelumnya di wilayah Kota Yogyakarta pada tahun berkenaan.</t>
  </si>
  <si>
    <t>orang dalam kelompok usia itu yang menjalankan usaha (wirausaha) memiliki usaha berkelanjutan atau pendapatan usaha</t>
  </si>
  <si>
    <t>orang dalam kelompok usia itu yang menjalankan usaha (wirausaha)</t>
  </si>
  <si>
    <t>proporsi institusi / pemuda / organisasi pemuda / olahraga / kepramukaan yang aktif dibanding total yang ditargetkan atau jumlah institusi</t>
  </si>
  <si>
    <t>Ukuran perubahan efektivitas organisasi kepramukaan (misalnya dalam training, keanggotaan, kegiatan) dibanding baseline sebelumnya</t>
  </si>
  <si>
    <t>gugus depan / kwartir ranting / satuan karya yang melakukan kegiatan secara reguler dan sesuai standar</t>
  </si>
  <si>
    <t>jumlah lembaga yang ditargetkan untuk pendampingan atau intervensi program</t>
  </si>
  <si>
    <t>Proporsi pemuda usia 16–30 tahun di Kota Yogyakarta yang berwirausaha dalam kegiatan ekonomi mandiri.</t>
  </si>
  <si>
    <t>66,47%</t>
  </si>
  <si>
    <t>pemuda 16–30 tahun yang secara aktif terdaftar dan mengikuti kegiatan organisasi</t>
  </si>
  <si>
    <t>total anggota (pria + wanita) organisasi pemuda / sosial kemasyarakatan di wilayah tersebut</t>
  </si>
  <si>
    <t>kemampuan atau pencapaian atlet / organisasi olahraga dibanding standar / antar daerah</t>
  </si>
  <si>
    <t>63,73</t>
  </si>
  <si>
    <t>persentase perolehan medali nasional / internasional dibanding target / total medali yang diperebutkan</t>
  </si>
  <si>
    <t>persentase lembaga / kelompok olahraga masyarakat yang aktif dibanding jumlah lembaga yang ada</t>
  </si>
  <si>
    <t>persentase perolehan medali untuk siswa / institusi pendidikan di tingkat provinsi / nasional dibanding target / total medali</t>
  </si>
  <si>
    <t>92,19%</t>
  </si>
  <si>
    <t>sarana prasarana olahraga yang menjadi kewenangan dindikpora yang dilakukan pemeliharaan/ditingkatkan kualitasnya</t>
  </si>
  <si>
    <t>Olahraga</t>
  </si>
  <si>
    <t>Jumlah Klub Olahraga</t>
  </si>
  <si>
    <t>Jumlah klub olahraga di DIY. Klub olahraga atau perkumpulan olahraga atau asosiasi olahraga, merupakan suatu klub dengan tujuan bermain satu atau beberapa olahraga.</t>
  </si>
  <si>
    <t>Jumlah Lapangan/Gedung Olahraga</t>
  </si>
  <si>
    <t>Tersedianya Prasarana pada cabang olahraga unggulan di Provinsi/Kabupaten/Kota</t>
  </si>
  <si>
    <t>Persentase cakupan pembinaan olahraga</t>
  </si>
  <si>
    <t>Persentase atlet muda (biasanya usia pelajar atau remaja) yang mengikuti program pembinaan olahraga secara terstruktur, dibandingkan dengan total seluruh atlet muda yang terdaftar</t>
  </si>
  <si>
    <t>Jumlah seluruh cabang olahraga yang ada/ terdaftar</t>
  </si>
  <si>
    <t>Jumlah cabang olahraga yang diakui dan terdaftar secara resmi di wilayah tertentu, baik di bawah koordinasi KONI, Kemenpora, maupun Dinas Pemuda dan Olahraga</t>
  </si>
  <si>
    <t>Cabang</t>
  </si>
  <si>
    <t>Jumlah cabang olahraga yang dibina</t>
  </si>
  <si>
    <t>Jumlah cabang olahraga yang mendapat dukungan pembinaan secara aktif melalui pelatihan, kompetisi, atau fasilitasi sarana dan prasarana oleh pemerintah daerah atau lembaga olahraga terkait</t>
  </si>
  <si>
    <t>Prestasi Cabang Olahraga</t>
  </si>
  <si>
    <t>Data capaian prestasi cabang olahraga di wilayah Kota Yogyakarta pada tahun berkenaan.</t>
  </si>
  <si>
    <t>Medali</t>
  </si>
  <si>
    <t>Persentase cakupan pelatih bersertifikasi</t>
  </si>
  <si>
    <t>Persentase pelatih olahraga yang telah memiliki sertifikat kompetensi atau lisensi kepelatihan resmi dari lembaga berwenang (misalnya KONI, Kemenpora, atau induk cabang olahraga), dibandingkan dengan total seluruh pelatih yang ada di wilayah tersebut</t>
  </si>
  <si>
    <t>5992</t>
  </si>
  <si>
    <t>Jumlah seluruh pelatih</t>
  </si>
  <si>
    <t>Jumlah seluruh individu yang menjalankan peran sebagai pelatih, pembimbing, atau instruktur olahraga, baik yang telah bersertifikat maupun belum, di semua cabang olahraga dalam satu wilayah</t>
  </si>
  <si>
    <t>Jumlah pelatih bersertifikasi</t>
  </si>
  <si>
    <t>Jumlah individu yang menjalankan tugas sebagai pelatih olahraga dan telah memiliki sertifikat kompetensi atau lisensi kepelatihan yang masih berlaku dari lembaga berwenang</t>
  </si>
  <si>
    <t>Persentase cakupan pembinaan atlet muda</t>
  </si>
  <si>
    <t>Jumlah seluruh atlet pelajar</t>
  </si>
  <si>
    <t>Jumlah peserta didik atau remaja usia sekolah yang aktif berpartisipasi dalam kegiatan olahraga kompetitif atau nonkompetitif, baik di tingkat sekolah, klub, maupun daerah</t>
  </si>
  <si>
    <t>Jumlah atlet pelajar yang dibina</t>
  </si>
  <si>
    <t>Jumlah atlet muda atau pelajar yang mengikuti program pembinaan olahraga secara berkelanjutan melalui pelatih, sekolah olahraga, atau pusat pelatihan (PPLP/PPLD), baik oleh pemerintah daerah maupun lembaga olahraga</t>
  </si>
  <si>
    <t>Jumlah atlet yang memenangi kejuaraan tingkat nasional dan internasional dalam satu tahun</t>
  </si>
  <si>
    <t>jumlah individu atlet yang berhasil meraih gelar juara (peringkat I, II, atau III) dalam kompetisi olahraga resmi di tingkat nasional maupun internasional dalam kurun waktu satu tahun</t>
  </si>
  <si>
    <t>Rasio dataset sektoral yang dipublikasikan ke portal data terbuka dibanding total dataset yang tersedia. (Sumber: Kemendagri, BPS)</t>
  </si>
  <si>
    <t>Jumlah dataset sektoral yang telah dipublikasikan melalui portal data resmi pemerintah daerah. (Sumber: Kemendagri, BPS)</t>
  </si>
  <si>
    <t>Jumlah total dataset yang dihimpun dari perangkat daerah untuk kepentingan statistik sektoral. (Sumber: Kemendagri, BPS)</t>
  </si>
  <si>
    <t>Kegiatan pengumpulan, pengolahan, penyajian, dan diseminasi data statistik sektoral oleh perangkat daerah. (Sumber: Kemendagri, BPS)</t>
  </si>
  <si>
    <t>Persentase Perangkat Daerah yang telah Menggunakan Sandi dalam Komunikasi Perangkat Daerah</t>
  </si>
  <si>
    <t>Rasio perangkat daerah yang menerapkan sistem sandi untuk pengamanan informasi dalam komunikasi antarinstansi. (Sumber: BSSN, Kominfo)</t>
  </si>
  <si>
    <t>Jumlah perangkat daerah yang telah menggunakan sandi dalam komunikasi antar perangkat daerah</t>
  </si>
  <si>
    <t>Jumlah dinas/badan yang telah menggunakan sistem sandi komunikasi resmi. (Sumber: BSSN, Kominfo)</t>
  </si>
  <si>
    <t>Jumlah total perangkat daerah</t>
  </si>
  <si>
    <t>Jumlah seluruh perangkat daerah (dinas, badan, kecamatan) dalam satu wilayah administratif. (Sumber: Kemendagri)</t>
  </si>
  <si>
    <t>Rasio hubungan komunikasi sandi yang berfungsi optimal terhadap total hubungan komunikasi yang terbangun. (Sumber: BSSN)</t>
  </si>
  <si>
    <t>Skor penilaian tingkat keamanan informasi berdasarkan parameter kebijakan, tata kelola, dan sistem pengamanan data. (Sumber: BSSN, Kominfo)</t>
  </si>
  <si>
    <t>Banyaknya kegiatan layanan persandian yang dilakukan untuk menguji keamanan sistem informasi. (Sumber: Kominfo, BSSN)</t>
  </si>
  <si>
    <t>Total seluruh layanan persandian yang mencakup pengujian dan pemantauan keamanan informasi. (Sumber: Kominfo, BSSN)</t>
  </si>
  <si>
    <t>Capaian efektivitas pelaksanaan kegiatan pengamanan informasi dan komunikasi data pemerintah daerah. (Sumber: Kominfo, BSSN)</t>
  </si>
  <si>
    <t>Kegiatan pembinaan teknis dan koordinasi yang dilakukan untuk memperkuat keamanan persandian dan informasi daerah. (Sumber: Kominfo)</t>
  </si>
  <si>
    <t>Nilai indeks yang menggambarkan tingkat kesiapan keamanan informasi instansi pemerintah. (Sumber: BSSN, Kominfo)</t>
  </si>
  <si>
    <t>Kebudayaan</t>
  </si>
  <si>
    <t>Jumlah Group kesenian</t>
  </si>
  <si>
    <t>Jumlah kelompok kesenian aktif yang terdaftar di wilayah kota. (Sumber: Kemendikbudristek, Disbud)</t>
  </si>
  <si>
    <t>Grup</t>
  </si>
  <si>
    <t>Jumlah Gedung kesenian</t>
  </si>
  <si>
    <t>Jumlah gedung atau fasilitas khusus yang digunakan untuk kegiatan seni pertunjukan. (Sumber: Kemendagri, Disbud)</t>
  </si>
  <si>
    <t>Museum dan Pusat Kebudayaan</t>
  </si>
  <si>
    <t>Jumlah lembaga permanen yang menyimpan, memamerkan, dan melestarikan benda-benda budaya serta pusat kegiatan budaya. (Sumber: BPS, Disbud)</t>
  </si>
  <si>
    <t>Penyelenggaraan festival seni dan budaya</t>
  </si>
  <si>
    <t>Kegiatan tahunan atau berkala yang menampilkan karya seni dan budaya daerah. (Sumber: Kemendikbudristek)</t>
  </si>
  <si>
    <t>Penyelenggaraan pertunjukan (festival) seni dan budaya</t>
  </si>
  <si>
    <t>Jumlah kegiatan pertunjukan budaya dan festival yang dilaksanakan di wilayah kota. (Sumber: Disbud, Kemendikbudristek)</t>
  </si>
  <si>
    <t>Jumlah total Benda, Situs dan kawasan cagar budaya yang dimiliki</t>
  </si>
  <si>
    <t>Total keseluruhan benda, situs, dan kawasan cagar budaya yang terdaftar. (Sumber: Kemendikbudristek)</t>
  </si>
  <si>
    <t>Benda cagar budaya yang dilestarikan</t>
  </si>
  <si>
    <t>Jumlah benda cagar budaya yang mendapat perlindungan dan perawatan resmi. (Sumber: Disbud, Kemendikbudristek)</t>
  </si>
  <si>
    <t>Situs cagar budaya yang dilestarikan</t>
  </si>
  <si>
    <t>Jumlah situs bersejarah yang telah dilestarikan dan dipelihara. (Sumber: Kemendikbudristek)</t>
  </si>
  <si>
    <t>Kawasan cagar budaya yang dilestarikan</t>
  </si>
  <si>
    <t>Jumlah kawasan cagar budaya yang masih dipertahankan dan dikelola. (Sumber: Disbud)</t>
  </si>
  <si>
    <t>Kawasan</t>
  </si>
  <si>
    <t>Persentase Peningkatan Jumlah Budaya Benda dan Tak benda yang diapresiasi</t>
  </si>
  <si>
    <t>Persentase peningkatan jumlah karya budaya benda dan nonbenda yang mendapatkan pengakuan masyarakat. (Sumber: Disbud)</t>
  </si>
  <si>
    <t>8228</t>
  </si>
  <si>
    <t>Persentase peningkatan budaya benda yang dilestarikan</t>
  </si>
  <si>
    <t>Rasio peningkatan jumlah budaya benda yang dilestarikan dibanding tahun sebelumnya. (Sumber: Disbud)</t>
  </si>
  <si>
    <t>84</t>
  </si>
  <si>
    <t>Persentase peningkatan budaya tak benda yang dilestarikan</t>
  </si>
  <si>
    <t>Rasio peningkatan jumlah warisan budaya tak benda yang dilestarikan dibanding tahun sebelumnya. (Sumber: Disbud, BPS)</t>
  </si>
  <si>
    <t>8055</t>
  </si>
  <si>
    <t>Jumlah desa mandiri budaya (desa/kampung wisata, desa/kelurahan budaya, desa preneur, desa prima)</t>
  </si>
  <si>
    <t>Jumlah desa atau kelurahan yang memiliki inisiatif pelestarian budaya dan kegiatan ekonomi kreatif berbasis budaya. (Sumber: Kemendikbudristek)</t>
  </si>
  <si>
    <t>Jumlah peristiwa sejarah yang di arsipkan peristiwa Sejarah</t>
  </si>
  <si>
    <t>Jumlah peristiwa sejarah lokal yang telah didokumentasikan dan diarsipkan. (Sumber: Disbud, Arsip Nasional)</t>
  </si>
  <si>
    <t>Jumlah Monumen Sejarah</t>
  </si>
  <si>
    <t>Jumlah monumen yang dibangun untuk memperingati peristiwa sejarah di wilayah tertentu. (Sumber: BPS, Disbud)</t>
  </si>
  <si>
    <t>Jumlah Bangunan Cagar Budaya</t>
  </si>
  <si>
    <t>Jumlah bangunan berstatus cagar budaya berdasarkan keputusan pemerintah. (Sumber: Disbud, Kemendikbudristek)</t>
  </si>
  <si>
    <t>Jumlah Penghargaan Warisan Budaya</t>
  </si>
  <si>
    <t>Jumlah penghargaan yang diterima daerah terkait pelestarian warisan budaya. (Sumber: Disbud)</t>
  </si>
  <si>
    <t>Upacara Adat</t>
  </si>
  <si>
    <t>Kegiatan ritual adat yang dilestarikan oleh masyarakat lokal. (Sumber: Disbud, BPS)</t>
  </si>
  <si>
    <t>Upacara Tradisi</t>
  </si>
  <si>
    <t>Kegiatan tradisional yang diwariskan turun-temurun dan masih dilaksanakan masyarakat. (Sumber: Disbud)</t>
  </si>
  <si>
    <t>Organisasi Seni Rupa</t>
  </si>
  <si>
    <t>Jumlah lembaga atau komunitas seni rupa aktif. (Sumber: Disbud)</t>
  </si>
  <si>
    <t>Organisasi Seni Pertunjukan</t>
  </si>
  <si>
    <t>Jumlah organisasi seni pertunjukan aktif di wilayah kota. (Sumber: Disbud)</t>
  </si>
  <si>
    <t>Permainan Tradisional</t>
  </si>
  <si>
    <t>Jenis permainan rakyat tradisional yang masih dilestarikan. (Sumber: Disbud, BPS)</t>
  </si>
  <si>
    <t>Galeri Seni Rupa</t>
  </si>
  <si>
    <t>Jumlah tempat pameran atau galeri seni rupa yang aktif. (Sumber: Disbud)</t>
  </si>
  <si>
    <t>Penghargaan Seniman Budayawan</t>
  </si>
  <si>
    <t>Jumlah penghargaan yang diberikan kepada seniman atau budayawan. (Sumber: Disbud)</t>
  </si>
  <si>
    <t>Tokoh Seniman Budayawan</t>
  </si>
  <si>
    <t>Jumlah tokoh seniman atau budayawan yang diakui secara resmi. (Sumber: Disbud)</t>
  </si>
  <si>
    <t>Perusahaan Bioskop</t>
  </si>
  <si>
    <t>Jumlah perusahaan atau unit usaha bioskop yang beroperasi. (Sumber: Disbud, BPS)</t>
  </si>
  <si>
    <t>Jenis Makanan Tradisional</t>
  </si>
  <si>
    <t>Jumlah atau jenis makanan khas daerah yang teridentifikasi dan dilestarikan. (Sumber: Disbud, Kemendikbudristek)</t>
  </si>
  <si>
    <t>Prasarana Budaya</t>
  </si>
  <si>
    <t>Fasilitas fisik yang menunjang kegiatan budaya dan seni. (Sumber: Disbud)</t>
  </si>
  <si>
    <t>Lembaga Budaya</t>
  </si>
  <si>
    <t>Jumlah lembaga formal/nonformal yang bergerak di bidang kebudayaan. (Sumber: Disbud, Kemendikbudristek)</t>
  </si>
  <si>
    <t>Desa Budaya</t>
  </si>
  <si>
    <t>Jumlah desa atau kelurahan yang berstatus desa budaya berdasarkan SK resmi. (Sumber: Disbud)</t>
  </si>
  <si>
    <t>Pelaku Sejarah</t>
  </si>
  <si>
    <t>Jumlah individu atau tokoh pelaku sejarah yang tercatat dan diarsipkan. (Sumber: Arsip Nasional, Disbud)</t>
  </si>
  <si>
    <t>Benda Cagar Budaya</t>
  </si>
  <si>
    <t>Jumlah benda bersejarah yang dilindungi oleh undang-undang. (Sumber: Disbud)</t>
  </si>
  <si>
    <t>Museum</t>
  </si>
  <si>
    <t>Jumlah museum yang beroperasi di wilayah kota. (Sumber: BPS, Disbud)</t>
  </si>
  <si>
    <t>Situs</t>
  </si>
  <si>
    <t>Jumlah situs sejarah atau arkeologis yang terdata. (Sumber: Disbud)</t>
  </si>
  <si>
    <t>Kawasan Cagar Budaya</t>
  </si>
  <si>
    <t>Kawasan atau wilayah yang ditetapkan sebagai cagar budaya. (Sumber: Disbud)</t>
  </si>
  <si>
    <t>Naskah Kuno</t>
  </si>
  <si>
    <t>Jumlah naskah kuno yang ditemukan dan dilestarikan. (Sumber: Disbud)</t>
  </si>
  <si>
    <t>Motif Batik</t>
  </si>
  <si>
    <t>Jumlah motif batik khas daerah yang telah didaftarkan atau dilestarikan. (Sumber: Disbud)</t>
  </si>
  <si>
    <t>Motif Lurik</t>
  </si>
  <si>
    <t>Jumlah motif kain lurik tradisional yang teridentifikasi dan dilestarikan. (Sumber: Disbud)</t>
  </si>
  <si>
    <t>Data Kinerja Dinas Kebudayaan</t>
  </si>
  <si>
    <t>Jumlah budaya benda yang dikelola dan dilestarikan</t>
  </si>
  <si>
    <t>Total budaya benda yang berada dalam pengelolaan pemerintah atau masyarakat dan dilestarikan aktif. (Sumber: Disbud)</t>
  </si>
  <si>
    <t>meningkatnya kinerja pengembangan nilai sejarah, warisan budaya dan museum</t>
  </si>
  <si>
    <t>Indikator kinerja peningkatan efektivitas pelestarian nilai sejarah dan pengelolaan museum. (Sumber: Disbud)</t>
  </si>
  <si>
    <t>8229</t>
  </si>
  <si>
    <t>Peningkatan Kinerja pengembangan Seni Budaya</t>
  </si>
  <si>
    <t>Indikator capaian terhadap pelaksanaan kegiatan pembinaan seni budaya. (Sumber: Disbud)</t>
  </si>
  <si>
    <t>8177</t>
  </si>
  <si>
    <t>Rasio jumlah pelaku seni aktif dan karya budaya yang mendapat apresiasi publik terhadap total. (Sumber: Disbud)</t>
  </si>
  <si>
    <t>82,02%</t>
  </si>
  <si>
    <t>Persentase peningkatan jumlah sanggar seni yang telah memiliki Nomor Induk Kesenian (NIK). (Sumber: Disbud)</t>
  </si>
  <si>
    <t>81,77%</t>
  </si>
  <si>
    <t>Rasio jumlah warisan budaya yang masih dilestarikan terhadap total warisan budaya terdata. (Sumber: Disbud)</t>
  </si>
  <si>
    <t>82,27%</t>
  </si>
  <si>
    <t>Skor hasil survei kepuasan masyarakat terhadap pelayanan UPT Pengelolaan Kawasan Cagar Budaya. (Sumber: Disbud)</t>
  </si>
  <si>
    <t>83,93</t>
  </si>
  <si>
    <t>Hasil kegiatan survei untuk mengukur tingkat kepuasan masyarakat terhadap pelayanan pengelolaan kawasan budaya. (Sumber: Disbud)</t>
  </si>
  <si>
    <t>Rasio dukungan operasional yang terealisasi terhadap kebutuhan operasional Taman Budaya. (Sumber: Disbud)</t>
  </si>
  <si>
    <t>Persentase pelaksanaan kegiatan yang mendukung pelestarian adat, tradisi, lembaga budaya, dan seni daerah. (Sumber: Disbud)</t>
  </si>
  <si>
    <t>95,56%</t>
  </si>
  <si>
    <t>Ukuran partisipasi masyarakat dalam kegiatan pelestarian bahasa dan sastra daerah. (Sumber: Disbud)</t>
  </si>
  <si>
    <t>82,77%</t>
  </si>
  <si>
    <t>82,275%</t>
  </si>
  <si>
    <t>Jumlah objek budaya yang mengandung nilai moral, sosial, atau spiritual yang dijaga keberlangsungannya. (Sumber: Disbud)</t>
  </si>
  <si>
    <t>Empat belas nilai utama yang mencerminkan karakter budaya Yogyakarta (seperti gotong royong, unggah-ungguh, dll). (Sumber: Disbud DIY)</t>
  </si>
  <si>
    <t>Skor kepuasan pengunjung terhadap layanan dan fasilitas Taman Pintar. (Sumber: Disbud)</t>
  </si>
  <si>
    <t>Hasil survei tingkat kepuasan masyarakat terhadap layanan publik bidang kebudayaan. (Sumber: Disbud, BPS)</t>
  </si>
  <si>
    <t>Nilai hasil evaluasi Sistem Akuntabilitas Kinerja Instansi Pemerintah (SAKIP) untuk Dinas Kebudayaan. (Sumber: Inspektorat, KemenPAN-RB)</t>
  </si>
  <si>
    <t>Jumlah perpustakaan</t>
  </si>
  <si>
    <t>Jumlah Perpustakaan Kelurahan</t>
  </si>
  <si>
    <t>Jumlah Perpustakaan yang diselenggarakan oleh pemerintah desa/ kelurahan
yang mempunyai tugas pokok melaksanakan pengembangan
perpustakaan di wilayah desa/kelurahan serta melaksanakan layanan
perpustakaan kepada masyarakat umum yang tidak membedakan
usia, ras, agama, status sosial ekonomi dan gender.</t>
  </si>
  <si>
    <t>Jumlah Perpustakaan Sekolah</t>
  </si>
  <si>
    <t>Jumlah Perpustakaan di wilayah Kabupaten/Kota yang berada pada satuan pendidikan formal di lingkungan sekolah Dasar dan Sekolah Menengah Pertama sederajat, yang merupakan bagian integral dari kegiatan sekolah yang bersangkutan, dan merupakan salah satu pusat sumber belajar untuk mendukung tercapainya tujuan pendidikan sekolah yang bersangkutan.</t>
  </si>
  <si>
    <t>Jumlah Perpustakaan SD</t>
  </si>
  <si>
    <t>Jumlah Perpustakaan di wilayah Kabupaten/Kota yang berada pada satuan pendidikan formal di lingkungan sekolah Dasar sederajat, yang merupakan bagian integral dari kegiatan sekolah yang bersangkutan, dan merupakan salah satu pusat sumber belajar untuk mendukung tercapainya tujuan pendidikan sekolah yang bersangkutan.</t>
  </si>
  <si>
    <t>Jumlah Perpustakaan SMP</t>
  </si>
  <si>
    <t>Jumlah Perpustakaan di wilayah Kabupaten/Kota yang berada pada satuan pendidikan formal di lingkungan sekolah Menengah Pertama sederajat, yang merupakan bagian integral dari kegiatan sekolah yang bersangkutan, dan merupakan salah satu pusat sumber belajar untuk mendukung tercapainya tujuan pendidikan sekolah yang bersangkutan.</t>
  </si>
  <si>
    <t>Jumlah Perpustakaan Instansi</t>
  </si>
  <si>
    <t>Jumlah Perpustakaan di wilayah Kabupaten/Kota yang diperuntukkan secara terbatas bagi pemustaka di lingkungan lembaga pemerintah, lembaga masyarakat, lembaga pendidikan keagamaan, rumah ibadah, atau organisasi lain</t>
  </si>
  <si>
    <t>Jumlah perpustakaan umum tingkat kabupaten/kota</t>
  </si>
  <si>
    <t>Jumlah perpustakaan untuk mayarakat luas yang dikelola oleh pemerintah kabupaten/kota yang ada di wilayah DIY pada tahun berkenaan.</t>
  </si>
  <si>
    <t>Jumlah perpustakaan kemantren</t>
  </si>
  <si>
    <t>Jumlah Perpustakaan yang diselenggarakan oleh pemerintah kecamatan yang
mempunyai tugas pokok melaksanakan pengembangan perpustakaan
di wilayah kecamatan serta melaksanakan layanan perpustakaan
kepada masyarakat umum yang tidak membedakan usia, ras, agama,
status sosial ekonomi dan gender.</t>
  </si>
  <si>
    <t>Jumlah Pengunjung Perpustakaan</t>
  </si>
  <si>
    <t>Jumlah Kunjungan ke Perpustakaan</t>
  </si>
  <si>
    <t>Banyaknya pemustaka (pengunjung perpustakaan) yang berkunjung dan memanfaatkan fasilitas meminjam buku perpustakaan yang ada di wilayah Kota Yogyakarta pada tahun berkenaan.</t>
  </si>
  <si>
    <t>Jumlah pengunjung perpustakaan</t>
  </si>
  <si>
    <t>Banyaknya pemustaka (pengunjung perpustakaan) yang berkunjung dan memanfaatkan fasilitas meminjam buku perpustakaan yang ada di wilayah DIY pada tahun berkenaan.</t>
  </si>
  <si>
    <t>Jumlah orang dalam populasi yang harus dilayani</t>
  </si>
  <si>
    <t>Banyaknya penduduk dalam suatu wilayah administrasi yang menjadi sasaran pelayanan publik pada sektor tertentu. Sumber: BPS, definisi penduduk.</t>
  </si>
  <si>
    <t>Jumlah Koleksii Buku</t>
  </si>
  <si>
    <t>Jumlah Koleksi buku yang tersedia di Perpustakaan daerah</t>
  </si>
  <si>
    <t>Jumlah semua informasi dalam bentuk karya tulis, karya cetak, dan/atau karya rekam dalam berbagai media yang mempunyai nilai pendidikan, yang dihimpun, diolah, dan dilayankan oleh semua perpustakaan yang berada di wilayah kabupaten/kota</t>
  </si>
  <si>
    <t>Eksemplar</t>
  </si>
  <si>
    <t>Jumlah koleksi judul buku yang tersedia di Perpustakaan daerah</t>
  </si>
  <si>
    <t>Jumlah semua informasi dalam bentuk karya tulis, karya cetak, dan/atau karya rekam dalam berbagai media yang mempunyai nilai pendidikan, yang dihimpun, diolah, dan dilayankan oleh semua perpustakaan kota yang berada di wilayah kabupaten/kota</t>
  </si>
  <si>
    <t>Jumlah koleksi jumlah buku yang tersedia di Perpustakaan</t>
  </si>
  <si>
    <t>Jumlah semua informasi dalam bentuk karya tulis, karya cetak, dan/atau karya rekam dalam berbagai media yang mempunyai nilai pendidikan, yang dihimpun, diolah, dan dilayankan di perpustakaan umum yang berada di wilayah kabupaten/kota</t>
  </si>
  <si>
    <t>Rasio Orang dan Perpustakaan</t>
  </si>
  <si>
    <t xml:space="preserve">Rasio Orang Dalam Populasi Yang Harus Dilayani </t>
  </si>
  <si>
    <t>Perbandingan antara Jumlah populasi yang harus dilayani (Jumlah Jumlah penduduk usia 3-65 tahun yang potensial mendapatkan layanan perpustakaan) dengan Jumlah total penduduk di DIY pada waktu berkenaan.</t>
  </si>
  <si>
    <t>Rasio Perpustakaan per Satuan Penduduk</t>
  </si>
  <si>
    <t>Perbandingan jumlah perpustakaan terhadap total penduduk di wilayah tertentu. Sumber: BPS, Statistik Kebudayaan.</t>
  </si>
  <si>
    <t>Jumlah Pustakawan dan Pekerja</t>
  </si>
  <si>
    <t>Jumlah Pustakawan</t>
  </si>
  <si>
    <t>Jumlah individu dalam kategori pustakawan / teknis / penilai yang telah memperoleh sertifikasi</t>
  </si>
  <si>
    <t>Jumlah pustakawan bersertifikat</t>
  </si>
  <si>
    <t>Jumlah pustakawan yang telah memperoleh sertifikasi</t>
  </si>
  <si>
    <t>Jumlah Pemustaka yang Berkunjung ke Perpustakaan</t>
  </si>
  <si>
    <t>Jumlah pemustaka yang berkunjung ke perpustakaan di DIY pada tahun berkenaan.</t>
  </si>
  <si>
    <t>Jumlah tenaga teknis dan penilai bersertifikat*</t>
  </si>
  <si>
    <t>Jumlah teknis dan penilai yang telah memperoleh sertifikasi</t>
  </si>
  <si>
    <t>Jumlah seluruh pustakawan, tenaga teknis, dan penilai</t>
  </si>
  <si>
    <t>Total individu yang bekerja di perpustakaan di posisi pengelola / teknis / penilai, terlepas dari sertifikasi</t>
  </si>
  <si>
    <t>Data Kinerja Dinas Perpustakaan dan Kearsipan</t>
  </si>
  <si>
    <t>Indeks Pembangunan Literasi Masyarakat adalah data tingkat pembangunan literasi masyarakat yang diperoleh dari unsur-unsur pembangunan literasi masyarakat yang bersumber dari data sekunder dan aspek masyarakat.</t>
  </si>
  <si>
    <t>79,99</t>
  </si>
  <si>
    <t>Ukuran kesetaraan akses layanan perpustakaan di seluruh wilayah sesuai standar layanan minimal. Sumber: Kemendagri, Permendagri No. 56 Tahun 2019.</t>
  </si>
  <si>
    <t>Rasio jumlah koleksi buku terhadap jumlah pengguna aktif sesuai standar nasional perpustakaan.</t>
  </si>
  <si>
    <t>Rasio jumlah pustakawan terhadap total perpustakaan sesuai pedoman SDM Perpustakaan Nasional dan Kemendagri.</t>
  </si>
  <si>
    <t>Rata-rata jumlah pengunjung perpustakaan per hari dibandingkan total hari operasional.</t>
  </si>
  <si>
    <t>Jumlah perpustakaan yang telah memenuhi Standar Nasional Perpustakaan (SNP).</t>
  </si>
  <si>
    <t>Persentase masyarakat yang berpartisipasi dalam kegiatan sosialisasi atau literasi perpustakaan.</t>
  </si>
  <si>
    <t>Banyaknya individu yang terdaftar sebagai anggota aktif perpustakaan.</t>
  </si>
  <si>
    <t>Hasil penilaian RB DPK oleh Inspektorat</t>
  </si>
  <si>
    <t>Hasil penilaian RB DPK oleh Inspektorat dengan 8 parameter :
 1. Evaluasi Akuntabilitas Kinerja DPK
 2. Nilai Sistem Pengendalian Intern Pemerintah (SPIP) DPK 
 3. Penguatan Pengelolaan Keuangan dan Aset DPK
 4. Indeks Kepuasan Masyarakat
 5. Capaian persentase Rencana Pengadaan yang diumumkan pada SIRUP
 6. IP ASN DPK 
 7. Penilaian Pengawasan arsip internal
 8. Penilaian Indeks Pembangunan Statistik</t>
  </si>
  <si>
    <t>mengukur pelaksanaan dan pencapaian Reformasi Birokrasi level Perangkat Daerah, dengan kriteria:
 AA (&gt;90-100) : istimewa
 A (&gt;80-90): Sangat baik
 BB (&gt;70-80): baik
 B (&gt;60-70): cukup baik
 CC (&gt;50-60): cukup
 C (&gt;30-50): buruk
 D (&gt;0-30): sangat buruk</t>
  </si>
  <si>
    <t>87,617</t>
  </si>
  <si>
    <t>Indeks Kepuasan Layanan perpustakaan dilakukan dengan Survei Kepuasan Masyarakat yang dilakukan untuk memberikan pelayanan yang optimal dan memenuhi kebutuhan masyarakat yang terus berkembang yang dihitung berdasarkan 9 indikator pelayanan</t>
  </si>
  <si>
    <t>83,47</t>
  </si>
  <si>
    <t>Indeks Kepuasan Layanan Masyarakat dilakukan dengan Survei Kepuasan Masyarakat dengan interval sebagai berikut:
 1. Tidak Baik: 25,00 - 64,99
 2. Kurang Baik: 65,00 - 76,60
 3. Baik: 76,61 - 88,30
 4, Sangat Baik: 88,31 - 100</t>
  </si>
  <si>
    <t>Kegiatan pengembangan dilaksanakan melalui proses pengadaan bahan pustaka</t>
  </si>
  <si>
    <t>Pembinaan Perpustakaan meliputi kegiatan pembinaan teknis pengelolaan Perpustakaan, layanan Perpustakaan, dan pengembangan Perpustakaan</t>
  </si>
  <si>
    <t>40,28%</t>
  </si>
  <si>
    <t>Jumlah perpustakaan sekolah dasar yang memenuhi standar yang ditetapkan oleh Perpustakaan Nasional (Perpusnas) Republik Indonesia, yang mengatur mengenai standar koleksi, sarana prasarana, pelayanan, tenaga, penyelenggaraan, dan pengelolaan perpustakaan.</t>
  </si>
  <si>
    <t>Jumlah Perpustakaan Sekolah (perpustakaan yang ada atau diselenggarakan di sekolah baik itu sekolah dasar, sekolah menengah pertama, sekolah menengah atas sampai sekolah lanjutan seperti perguruan tinggi yang dimanfaatkan oleh seluruh civitas akademika untuk menambah literasi) yang ada di wilayah DIY pada tahun berkenaan.</t>
  </si>
  <si>
    <t>mengukur akuntabilitas kinerja instansi pemerintah, dengan kriteria:
  AA (nilai &gt;90-100)
  A (Nilai &gt;80-90)
  BB (Nilai &gt;70-80)
  B (Nilai &gt;60-70)
  CC (Nilai &gt;50-60)
  C (nilai &gt;30-50)
  D (Nilai &gt;0-30)</t>
  </si>
  <si>
    <t>84,04</t>
  </si>
  <si>
    <t>Nilai hasil audit kearsipan berdasarkan pedoman ANRI dan Kemendagri.</t>
  </si>
  <si>
    <t>89,82</t>
  </si>
  <si>
    <t>Nilai capaian kegiatan penciptaan arsip dinamis sesuai standar ANRI.</t>
  </si>
  <si>
    <t>99,98</t>
  </si>
  <si>
    <t>Nilai yang menunjukkan tingkat pemanfaatan arsip aktif oleh instansi.</t>
  </si>
  <si>
    <t>99,36</t>
  </si>
  <si>
    <t>nilai pemeliharaan arsip</t>
  </si>
  <si>
    <t>Indeks kegiatan pelestarian dan penyusutan arsip berdasarkan pedoman ANRI</t>
  </si>
  <si>
    <t>90,36</t>
  </si>
  <si>
    <t>89,2</t>
  </si>
  <si>
    <t>Skor ketersediaan dan kompetensi SDM pengelola arsip di instansi.</t>
  </si>
  <si>
    <t>70,82</t>
  </si>
  <si>
    <t>Skor kelengkapan sarana dan prasarana dalam mendukung layanan kearsipan.</t>
  </si>
  <si>
    <t>Upaya menjaga dan melindungi naskah-naskah kuno, baik fisik maupun informasi yang terkandung di dalamnya, agar dapat dimanfaatkan oleh generasi mendatang, meliputi tindakan seperti konservasi, restorasi, digitalisasi, dan katalogisasi</t>
  </si>
  <si>
    <t>&amp;Akusisi Arsip Statis meliputi verifikasi, melakukan penilaian arsip sesuai dengan JRA.
Pengolahan Arsip Statis meliputi pembuatan sarana bantu penemuan kembali arsip statis yang terdiri dari daftar arsip, inventaris arsip dan guide arsip.
Preservasi yang dimaksud meliputi :
-Restorasi, 
-Penyimpanan
-Reproduksi/Digitalisasi
-Pengujian Arsip
Akses Arsip Statis meliputi keterbukaan arsip statis, Aksessibilitas arsip  dan pelayanan arsip statis kepada publik.</t>
  </si>
  <si>
    <t>Kesesuaian antara prinsip, kaidah dan standar kearsipan dengan penyelenggaraan kearsipan di Perangkat Daerah
  Kategori nilai:
  AA (Sangat Memuaskan): &gt;90 - 100
  A (Memuaskan): &gt;80-90
  BB (Sangat Baik): &gt;70-80
  B (Baik): &gt;60-70
  CC (Cukup): &gt;50-60
  C (Kurang): &gt;30-50
  D (Sangat Kurang): 0-30</t>
  </si>
  <si>
    <t>96%</t>
  </si>
  <si>
    <t>48</t>
  </si>
  <si>
    <t>Banyaknya Organisasi Perangkat Daerah yang ada di Pemerintah Kota Yogyakarta.</t>
  </si>
  <si>
    <t>Daftar Arsip Hasil Penyediaan Daftar dan Penetapan Izin Penggunaan Arsip yang Bersifat Tertutup meliputi arsip yang mengekspos data diri seseorang, arsip yang sedang digunakan dalam proses hukum, peta perbatasan dll.
Kriteria dari arsip tertutup dapat dilihat berdasarkan klasul pada saat penyerahan arsip dan berdasarkan hukum</t>
  </si>
  <si>
    <t>KEARSIPAN</t>
  </si>
  <si>
    <t>Kearsipan</t>
  </si>
  <si>
    <t>Pengelolaan arsip secara baku</t>
  </si>
  <si>
    <t>Jumlah satuan unit kerja perangkat daerah yang telah menerapkan pengelolaan arsip secara baku (pengelolaan dokumen yang ada terjamin kemanannya dan memudahkan untuk pencarian arsip apabila suatu saat dokumen tersebut dibutuhkan) di wilayah DIY pada tahun berkenaan.</t>
  </si>
  <si>
    <t>Peningkatan SDM pengelola kearsipan</t>
  </si>
  <si>
    <t>Jumlah SDM Pengelola Kearsipan yang mengikuti diklat/kursus/sekolah/workshop atau pelatihan terkait kearsipan yang bertujuan meningkatkan wawasan dan kompetensi di bidang kearsipan di wilayah DIY pada tahun berkenaan.</t>
  </si>
  <si>
    <t>Persentase Perangkat Daerah yang Mengelola Arsip secara Baku</t>
  </si>
  <si>
    <t>Proporsi OPD (organisasi perangkat daerah) yang telah mengelola arsip sesuai standar pengelolaan arsip / tata kearsipan yang ditetapkan (standar baku)</t>
  </si>
  <si>
    <t>Jumlah Arsiparis</t>
  </si>
  <si>
    <t>Jumlah orang yang bekerja pada Perpustakaan dan yang memiliki kompetensi di bidang kearsipan yang diperoleh melalui pendidikan formal dan/atau pendidikan dan pelatihan kearsipan serta mempunyai fungsi, tugas, dan tanggung jawab melaksanakan kegiatan kearsipan di Daerah Istimewa Yogyakarta pada tahun berkenaan.</t>
  </si>
  <si>
    <t>Jumlah Arsip yang dimanfaatkan</t>
  </si>
  <si>
    <t>Jumlah Arsip (kumpulan dokumen bersejarah yang disimpan dan dimanfaatkan) di wilayah DIY pada tahun berkenaan.</t>
  </si>
  <si>
    <t>Jumlah pengunjung layanan Arsip Statis</t>
  </si>
  <si>
    <t>Jumlah pengunjung perpustakaan/gedung arsip yang memanfaatkan Arsip Statis (Arsip yang dihasilkan oleh pencipta arsip karena memiliki nilai guna kesejarahan, telah habis retensinya, dan berketerangan dipermanenkan yang telah diverifikasi baik secara langsung maupun tidak langsung oleh Arsip Nasional Republik Indonesia dan/atau lembaga kearsipan) di wilayah DIY pada tahun berkenaan.</t>
  </si>
  <si>
    <t>SDM Kearsipan</t>
  </si>
  <si>
    <t>Jumlah kegiatan Peningkatan SDM Pengelola Kearsipan</t>
  </si>
  <si>
    <t>Jumlah Hotel</t>
  </si>
  <si>
    <t>Jumlah Hotel Bintang Lima</t>
  </si>
  <si>
    <t>Banyaknya hotel dengan klasifikasi bintang lima sesuai sertifikasi PHRI dan BPS.</t>
  </si>
  <si>
    <t>Jumlah Hotel Bintang empat</t>
  </si>
  <si>
    <t>Banyaknya hotel dengan klasifikasi bintang empat sesuai sertifikasi PHRI dan BPS.</t>
  </si>
  <si>
    <t>Jumlah Hotel Bintang Tiga</t>
  </si>
  <si>
    <t>Banyaknya hotel dengan klasifikasi bintang tiga.</t>
  </si>
  <si>
    <t>Jumlah Hotel Bintang Dua</t>
  </si>
  <si>
    <t>Banyaknya hotel dengan klasifikasi bintang dua.</t>
  </si>
  <si>
    <t>Jumlah Hotel Bintang Satu</t>
  </si>
  <si>
    <t>Banyaknya hotel dengan klasifikasi bintang satu.</t>
  </si>
  <si>
    <t>Jumlah Hotel Non Bintang</t>
  </si>
  <si>
    <t>Hotel yang tidak memiliki klasifikasi bintang namun terdaftar resmi.</t>
  </si>
  <si>
    <t>Jenis Objek Wisata</t>
  </si>
  <si>
    <t>Jenis Objek Wisata Tirta</t>
  </si>
  <si>
    <t>Kategori wisata air seperti kolam renang, pemandian, dan wisata sungai.</t>
  </si>
  <si>
    <t>Jumlah Objek Wisata Tirta</t>
  </si>
  <si>
    <t>Total objek wisata bertema air di wilayah tersebut.</t>
  </si>
  <si>
    <t>Jumlah Wisatawan Nusantara Tirta</t>
  </si>
  <si>
    <t>Jumlah kunjungan wisatawan domestik ke objek wisata tirta.</t>
  </si>
  <si>
    <t>Jumlah Wisatawan Mancanegara Tirta</t>
  </si>
  <si>
    <t>Jumlah kunjungan wisatawan asing ke objek wisata tirta.</t>
  </si>
  <si>
    <t>Jenis Objek Wisata Sejarah</t>
  </si>
  <si>
    <t>Kategori wisata berbasis warisan sejarah dan situs bersejarah.</t>
  </si>
  <si>
    <t>Jumlah Objek Wisata Sejarah</t>
  </si>
  <si>
    <t>Banyaknya lokasi wisata bertema sejarah.</t>
  </si>
  <si>
    <t>Jumlah Wisatawan Nusantara Sejarah</t>
  </si>
  <si>
    <t>Jumlah wisatawan domestik yang berkunjung ke objek wisata sejarah.</t>
  </si>
  <si>
    <t>Jumlah Wisatawan Mancanegara Sejarah</t>
  </si>
  <si>
    <t>Jumlah wisatawan asing yang berkunjung ke objek wisata sejarah.</t>
  </si>
  <si>
    <t>Jenis Objek Wisata Museum</t>
  </si>
  <si>
    <t>Kategori objek wisata berbasis koleksi museum.</t>
  </si>
  <si>
    <t>Jumlah Objek Wisata Museum</t>
  </si>
  <si>
    <t>Jumlah museum yang menjadi destinasi wisata.</t>
  </si>
  <si>
    <t>Jumlah Wisatawan Nusantara Objek Wisata Museum</t>
  </si>
  <si>
    <t>Wisatawan domestik yang mengunjungi museum.</t>
  </si>
  <si>
    <t>Jumlah Wisatawan Mancanegara Objek Wisata Museum</t>
  </si>
  <si>
    <t>Wisatawan asing yang mengunjungi museum.</t>
  </si>
  <si>
    <t>Jenis Objek Wisata Kampung Wisata</t>
  </si>
  <si>
    <t>Kategori wisata berbasis komunitas lokal (desa/kampung wisata).</t>
  </si>
  <si>
    <t>Jumlah Objek Wisata Kampung Wisata</t>
  </si>
  <si>
    <t>Total jumlah kampung wisata di wilayah tersebut.</t>
  </si>
  <si>
    <t>Jumlah Wisatawan Nusantara Objek Wisata Kampung Wisata</t>
  </si>
  <si>
    <t>Jumlah wisatawan domestik yang berkunjung ke kampung wisata.</t>
  </si>
  <si>
    <t>Jumlah Wisatawan Mancanegara Objek Wisata Kampung Wisata</t>
  </si>
  <si>
    <t>Jumlah wisatawan mancanegara yang berkunjung ke kampung wisata.</t>
  </si>
  <si>
    <t>Jenis Objek Wisata lainnya</t>
  </si>
  <si>
    <t>Kategori objek wisata selain tirta, sejarah, atau kampung wisata.</t>
  </si>
  <si>
    <t>Total Objek Wisata lainnya</t>
  </si>
  <si>
    <t>Jumlah seluruh objek wisata kategori lainnya.</t>
  </si>
  <si>
    <t>Total Wisatawan Nusantara Objek Wisata lainnya</t>
  </si>
  <si>
    <t>Total wisatawan domestik ke objek wisata lainnya.</t>
  </si>
  <si>
    <t>Total Wisatawan Mancanegara Objek Wisata lainnya</t>
  </si>
  <si>
    <t>Total wisatawan asing ke objek wisata lainnya.</t>
  </si>
  <si>
    <t>Jumlah Kamar Hotel, Tingkat Hunian Kamar Hotel, dan Rata-Rata Lama Tinggal</t>
  </si>
  <si>
    <t>Jumlah Kamar Hotel yang Tersedia</t>
  </si>
  <si>
    <t>Jumlah seluruh kamar hotel (bintang dan non-bintang) yang dapat digunakan.</t>
  </si>
  <si>
    <t>Jumlah Kamar Hotel Bintang</t>
  </si>
  <si>
    <t>Jumlah kamar hotel dari kategori berbintang.</t>
  </si>
  <si>
    <t>Jumlah Kamar Hotel Non Bintang</t>
  </si>
  <si>
    <t>Jumlah kamar hotel non-bintang.</t>
  </si>
  <si>
    <t>Tingkat Hunian Kamar Hotel</t>
  </si>
  <si>
    <t>Persentase kamar hotel yang terisi dibanding total kamar tersedia.</t>
  </si>
  <si>
    <t>50</t>
  </si>
  <si>
    <t>Tingkat Hunian Kamar Hotel Bintang</t>
  </si>
  <si>
    <t>Persentase hunian kamar hotel berbintang.</t>
  </si>
  <si>
    <t>Tingkat Hunian Kamar Hotel Non Bintang</t>
  </si>
  <si>
    <t>Persentase hunian kamar hotel non-bintang.</t>
  </si>
  <si>
    <t>Rata-Rata Lama Tinggal (Length of Stay)</t>
  </si>
  <si>
    <t>Rata-rata lama waktu wisatawan menginap di akomodasi.</t>
  </si>
  <si>
    <t>Lama Kunjungan Wisata</t>
  </si>
  <si>
    <t>Durasi rata-rata kunjungan wisatawan di destinasi.</t>
  </si>
  <si>
    <t>Jumlah Sarana Pariwisata</t>
  </si>
  <si>
    <t>Jumlah Restoran</t>
  </si>
  <si>
    <t>Banyaknya restoran yang memiliki izin usaha resmi.</t>
  </si>
  <si>
    <t>Jumlah Perusahaan /Cabang/ Agen Biro Perjalanan Wisata</t>
  </si>
  <si>
    <t>Total perusahaan jasa perjalanan wisata yang beroperasi.</t>
  </si>
  <si>
    <t>Jumlah Pramuwisata</t>
  </si>
  <si>
    <t>Banyaknya pemandu wisata bersertifikat.</t>
  </si>
  <si>
    <t>Pariwisata</t>
  </si>
  <si>
    <t>Jumlah Objek Wisata</t>
  </si>
  <si>
    <t>Total seluruh destinasi wisata yang tercatat resmi.</t>
  </si>
  <si>
    <t>Jumlah Objek Wisata Alam</t>
  </si>
  <si>
    <t>Jumlah destinasi wisata berbasis alam.</t>
  </si>
  <si>
    <t>Jumlah Objek Wisata Buatan</t>
  </si>
  <si>
    <t>Jumlah destinasi wisata buatan manusia.</t>
  </si>
  <si>
    <t>Jumlah Kampung Wisata</t>
  </si>
  <si>
    <t>Banyaknya kampung wisata yang aktif.</t>
  </si>
  <si>
    <t>Jumlah Pokdarwis (Kelompok Sadar Wisata)</t>
  </si>
  <si>
    <t>Jumlah kelompok masyarakat yang mengelola destinasi wisata.</t>
  </si>
  <si>
    <t>Jumlah Kampung Wisata (IKP)</t>
  </si>
  <si>
    <t>Jumlah kampung wisata yang tercatat pada Indeks Kinerja Pariwisata.</t>
  </si>
  <si>
    <t>Jumlah Pokdarwis (IKP)</t>
  </si>
  <si>
    <t>Jumlah Pokdarwis yang tercatat pada Indeks Kinerja Pariwisata.</t>
  </si>
  <si>
    <t>Rata-rata pengeluaran wisatawan selama kunjungan.</t>
  </si>
  <si>
    <t>2.259.943</t>
  </si>
  <si>
    <t>Total nilai pengeluaran wisatawan dalam periode tertentu.</t>
  </si>
  <si>
    <t>Total wisatawan domestik dan mancanegara yang berkunjung.</t>
  </si>
  <si>
    <t>Total tamu yang menginap di akomodasi resmi.</t>
  </si>
  <si>
    <t>Akumulasi lama tinggal tamu mancanegara.</t>
  </si>
  <si>
    <t>2,18</t>
  </si>
  <si>
    <t>Akumulasi lama tinggal tamu domestik.</t>
  </si>
  <si>
    <t>1,86</t>
  </si>
  <si>
    <t>Jumlah tamu mancanegara yang menginap.</t>
  </si>
  <si>
    <t>Jumlah tamu domestik yang menginap.</t>
  </si>
  <si>
    <t>Data Kinerja Dinas Pariwisata</t>
  </si>
  <si>
    <t>89,48</t>
  </si>
  <si>
    <t>Nilai rata-rata kualitas daya tarik wisata berdasarkan hasil survei dan kriteria Kemenparekraf.</t>
  </si>
  <si>
    <t>75,59</t>
  </si>
  <si>
    <t>Nilai hasil survei terhadap pengalaman wisatawan.</t>
  </si>
  <si>
    <t>Proporsi DTW yang telah memenuhi standar pelayanan prima.</t>
  </si>
  <si>
    <t>Banyaknya DTW yang memiliki sertifikat layanan prima.</t>
  </si>
  <si>
    <t>Jumlah total daya tarik wisata yang tercatat.</t>
  </si>
  <si>
    <t>Total mobilitas wisatawan mancanegara di wilayah tersebut.</t>
  </si>
  <si>
    <t>Banyaknya wisatawan asing yang berkunjung.</t>
  </si>
  <si>
    <t>Total mobilitas wisatawan domestik.</t>
  </si>
  <si>
    <t>Proporsi SDM pariwisata lokal yang telah meningkatkan keterampilan.</t>
  </si>
  <si>
    <t>50%</t>
  </si>
  <si>
    <t>Jumlah SDM Pariwisata Berbasis Wilayah yang meningkat kompetensinya</t>
  </si>
  <si>
    <t>Jumlah SDM yang telah mengikuti peningkatan kapasitas.</t>
  </si>
  <si>
    <t>Jumlah SDM Pariwisata Berbasis Wilayah</t>
  </si>
  <si>
    <t>Total tenaga kerja pariwisata di wilayah tersebut.</t>
  </si>
  <si>
    <t>Proporsi usaha jasa pariwisata yang telah tersertifikasi resmi.</t>
  </si>
  <si>
    <t>57,11%</t>
  </si>
  <si>
    <t>Jumlah usaha pariwisata yang memiliki sertifikat usaha.</t>
  </si>
  <si>
    <t>Jumlah total usaha jasa pariwisata.</t>
  </si>
  <si>
    <t>Nilai akuntabilitas kinerja instansi pariwisata berdasarkan hasil evaluasi SAKIP.</t>
  </si>
  <si>
    <t>85,02</t>
  </si>
  <si>
    <t>Persentase kelompok tani yang mengalami peningkatan kelas (pemula, lanjut, madya, utama) sesuai pedoman Kementerian Pertanian dan Kemendagri.</t>
  </si>
  <si>
    <t>6,42%</t>
  </si>
  <si>
    <t>Jumlah kelompok tani yang naik kelas hasil pembinaan dinas pertanian selama periode tertentu.</t>
  </si>
  <si>
    <t>Total kelompok tani aktif dan terdaftar di Kota Yogyakarta.</t>
  </si>
  <si>
    <t>Rasio petani tanaman pangan yang menggunakan pupuk dan pestisida sesuai ketentuan teknis dari Kementerian Pertanian.</t>
  </si>
  <si>
    <t>Banyaknya petani tanaman pangan yang menerapkan penggunaan pupuk/pestisida sesuai aturan.</t>
  </si>
  <si>
    <t>Total petani tanaman pangan di wilayah administrasi Kota Yogyakarta.</t>
  </si>
  <si>
    <t>Pertambahan fasilitas pertanian (alat, bangunan, infrastruktur) yang berfungsi optimal.</t>
  </si>
  <si>
    <t>Banyaknya sarana dan prasarana pertanian yang berfungsi normal sesuai peruntukan.</t>
  </si>
  <si>
    <t>Total aset prasarana pertanian yang tercatat dalam inventaris dinas.</t>
  </si>
  <si>
    <t>Persentase penyakit zoonosis prioritas yang telah dicegah atau dikendalikan sesuai pedoman Kementan dan Kemenkes.</t>
  </si>
  <si>
    <t>Jumlah jenis zoonosis prioritas yang berhasil dikendalikan pada periode tertentu.</t>
  </si>
  <si>
    <t>Total jenis zoonosis yang teridentifikasi di wilayah Kota Yogyakarta.</t>
  </si>
  <si>
    <t>Persentase kelompok tani yang mendapatkan pembinaan rutin dari dinas pertanian.</t>
  </si>
  <si>
    <t>27,03%</t>
  </si>
  <si>
    <t>Jumlah kelompok tani yang mendapat kegiatan pembinaan aktif.</t>
  </si>
  <si>
    <t>Sarana Perdagangan</t>
  </si>
  <si>
    <t>Pasar Tradisional/Pasar Rakyat</t>
  </si>
  <si>
    <t>Pasar yang dikelola pemerintah daerah, tempat pedagang menjual kebutuhan pokok secara eceran. (BPS: Statistik Perdagangan Dalam Negeri).</t>
  </si>
  <si>
    <t>Luas Bangunan Pasar Kabupaten/Negeri</t>
  </si>
  <si>
    <t>Luas fisik bangunan pasar tradisional yang dikelola oleh pemerintah daerah.</t>
  </si>
  <si>
    <t>Luas Tanah Pasar Kabupaten/Negeri</t>
  </si>
  <si>
    <t>Luas lahan yang digunakan untuk pasar rakyat di tingkat kabupaten/kota.</t>
  </si>
  <si>
    <t>Jumlah Pedagang Pasar Kabupaten/Negeri</t>
  </si>
  <si>
    <t>Jumlah pedagang yang berjualan di pasar kabupaten/kota.</t>
  </si>
  <si>
    <t>Jumlah Pedagang Kios Pasar Kabupaten/Negeri</t>
  </si>
  <si>
    <t>Banyaknya pedagang dengan tempat usaha berbentuk kios tetap di pasar rakyat.</t>
  </si>
  <si>
    <t>Jumlah Pedagang Los Pasar Kabupaten/Negeri</t>
  </si>
  <si>
    <t>Pedagang yang berjualan di los pasar tanpa dinding permanen.</t>
  </si>
  <si>
    <t>Jumlah Pedagang Lapak Pasar Kabupaten/Negeri</t>
  </si>
  <si>
    <t>Jumlah pedagang yang menggunakan lapak terbuka sementara di pasar rakyat.</t>
  </si>
  <si>
    <t>Pasar Kelurahan</t>
  </si>
  <si>
    <t>Pasar yang dikelola oleh pemerintah kelurahan atau komunitas masyarakat lokal.</t>
  </si>
  <si>
    <t>Luas Bangunan Pasar Kelurahan</t>
  </si>
  <si>
    <t>Total luas bangunan fisik pasar di tingkat kelurahan.</t>
  </si>
  <si>
    <t>Luas Tanah Pasar Kelurahan</t>
  </si>
  <si>
    <t>Total luas lahan pasar kelurahan.</t>
  </si>
  <si>
    <t>Jumlah Pedagang Pasar Kelurahan</t>
  </si>
  <si>
    <t>Banyaknya pedagang yang berjualan di pasar kelurahan.</t>
  </si>
  <si>
    <t>Jumlah Pedagang Kios Pasar Kelurahan</t>
  </si>
  <si>
    <t>Jumlah pedagang kios di pasar kelurahan.</t>
  </si>
  <si>
    <t>Jumlah Pedagang Los Pasar Kelurahan</t>
  </si>
  <si>
    <t>Jumlah pedagang los di pasar kelurahan.</t>
  </si>
  <si>
    <t>Jumlah Pedagang Lapak Pasar Kelurahan</t>
  </si>
  <si>
    <t>Jumlah pedagang lapak di pasar kelurahan.</t>
  </si>
  <si>
    <t>Toko Modern</t>
  </si>
  <si>
    <t>Usaha perdagangan dengan sistem pelayanan mandiri seperti minimarket, supermarket, atau hypermarket. (BPS: Statistik Perdagangan Dalam Negeri).</t>
  </si>
  <si>
    <t>Data Kinerja Dinas Perdagangan</t>
  </si>
  <si>
    <t>UKM Berdasarkan SIUP Pengusaha Kecil</t>
  </si>
  <si>
    <t>Jumlah usaha kecil menengah yang memiliki Surat Izin Usaha Perdagangan (SIUP) kategori pengusaha kecil.</t>
  </si>
  <si>
    <t>Nilai komposit yang mengukur kinerja sektor perdagangan daerah berdasarkan volume transaksi, stabilitas harga, dan daya saing.</t>
  </si>
  <si>
    <t>54,28%</t>
  </si>
  <si>
    <t>Penilaian atas aspek operasional, kebersihan, dan pelayanan pasar rakyat.</t>
  </si>
  <si>
    <t>34,48%</t>
  </si>
  <si>
    <t>Nilai efektivitas pengawasan distribusi bahan berbahaya sesuai ketentuan perdagangan.</t>
  </si>
  <si>
    <t>25,00%</t>
  </si>
  <si>
    <t>Kondisi harga kebutuhan pokok yang tidak berfluktuasi secara ekstrem dalam periode tertentu.</t>
  </si>
  <si>
    <t>98,04%</t>
  </si>
  <si>
    <t>Ukuran keberhasilan pembinaan usaha kecil menengah dalam peningkatan kapasitas dan daya saing.</t>
  </si>
  <si>
    <t>13,92%</t>
  </si>
  <si>
    <t>Nilai efektivitas pelayanan tera dan tera ulang alat ukur, takar, timbang, dan perlengkapannya.</t>
  </si>
  <si>
    <t>99,96%</t>
  </si>
  <si>
    <t>Klasifikasi hasil evaluasi Reformasi Birokrasi (RB) oleh Inspektorat Daerah.</t>
  </si>
  <si>
    <t>89,84%</t>
  </si>
  <si>
    <t>Rasio penurunan kasus bahan berbahaya dibanding tahun sebelumnya.</t>
  </si>
  <si>
    <t>25%</t>
  </si>
  <si>
    <t>Jumlah kasus peredaran bahan berbahaya tahun sebelumnya.</t>
  </si>
  <si>
    <t>Jumlah kasus peredaran bahan berbahaya tahun berjalan.</t>
  </si>
  <si>
    <t>Persentase pasar rakyat yang sesuai standar nasional (Permendag No. 21/2021).</t>
  </si>
  <si>
    <t>Jumlah pasar rakyat yang telah memenuhi kriteria standarisasi sesuai Perda.</t>
  </si>
  <si>
    <t>Jumlah seluruh pasar rakyat di wilayah Kota Yogyakarta.</t>
  </si>
  <si>
    <t>Persentase komoditas pokok yang harganya stabil dalam periode pemantauan.</t>
  </si>
  <si>
    <t>98%</t>
  </si>
  <si>
    <t>Banyaknya komoditas pokok yang tidak mengalami perubahan harga signifikan.</t>
  </si>
  <si>
    <t>Jumlah jenis barang pokok yang dimonitor harganya oleh pemerintah.</t>
  </si>
  <si>
    <t>Persentase alat ukur yang telah ditera sah sesuai ketentuan metrologi legal.</t>
  </si>
  <si>
    <t>Jumlah alat ukur/takar/timbang yang telah mendapatkan tanda tera sah.</t>
  </si>
  <si>
    <t>Total potensi alat ukur/takar/timbang di wilayah Kota Yogyakarta.</t>
  </si>
  <si>
    <t>Persentase kenaikan nilai penjualan UKM binaan dibanding tahun sebelumnya.</t>
  </si>
  <si>
    <t>Nilai total omset UKM binaan pada tahun berjalan.</t>
  </si>
  <si>
    <t>Nilai omset UKM binaan pada tahun sebelumnya.</t>
  </si>
  <si>
    <t>Nilai akuntabilitas kinerja instansi perdagangan dari hasil evaluasi Inspektorat.</t>
  </si>
  <si>
    <t>88,42</t>
  </si>
  <si>
    <t>Total penerimaan UPT Pusat Bisnis dalam satu periode fiskal.</t>
  </si>
  <si>
    <t>Nilai pendapatan UPT Pusat Bisnis dalam satuan rupiah.</t>
  </si>
  <si>
    <t>Potensi Industri</t>
  </si>
  <si>
    <t>Jumlah IKM</t>
  </si>
  <si>
    <t>Total Industri Kecil dan Menengah yang beroperasi di wilayah Kota Yogyakarta.</t>
  </si>
  <si>
    <t>Jumlah IKM Menurut Cabang Industri</t>
  </si>
  <si>
    <t>Jumlah IKM berdasarkan klasifikasi cabang industri sesuai KBLI.</t>
  </si>
  <si>
    <t>Jumlah IKM Menurut Cabang Industri Pangan</t>
  </si>
  <si>
    <t>Jumlah industri kecil dan menengah sektor pangan.</t>
  </si>
  <si>
    <t>Jumlah IKM Menurut Cabang Industri Sandang dan Kulit</t>
  </si>
  <si>
    <t>Jumlah industri kecil dan menengah sektor sandang dan kulit.</t>
  </si>
  <si>
    <t>Jumlah IKM Menurut Cabang Industri Kimia dan Bahan Bangunan</t>
  </si>
  <si>
    <t>Jumlah IKM sektor kimia dan bahan bangunan.</t>
  </si>
  <si>
    <t>Jumlah IKM Menurut Cabang Industri Logam dan Elektronika</t>
  </si>
  <si>
    <t>Jumlah IKM sektor logam dan elektronika.</t>
  </si>
  <si>
    <t>Jumlah IKM Menurut Cabang Industri Kerajinan</t>
  </si>
  <si>
    <t>Jumlah IKM sektor kerajinan dan kreatif.</t>
  </si>
  <si>
    <t>Penyerapan Tenaga Kerja IKM</t>
  </si>
  <si>
    <t>Jumlah tenaga kerja yang bekerja pada sektor industri kecil dan menengah.</t>
  </si>
  <si>
    <t>Nilai Investasi IKM</t>
  </si>
  <si>
    <t>Total nilai investasi yang ditanamkan pada sektor IKM.</t>
  </si>
  <si>
    <t>Nilai Produksi IKM</t>
  </si>
  <si>
    <t>Nilai total hasil produksi dari seluruh IKM.</t>
  </si>
  <si>
    <t>Jumlah Unit Usaha IKM</t>
  </si>
  <si>
    <t>Jumlah unit usaha aktif di sektor industri kecil dan menengah.</t>
  </si>
  <si>
    <t>Total pekerja di seluruh IKM aktif.</t>
  </si>
  <si>
    <t>Nilai investasi dari IKM binaan pemerintah daerah tahun berjalan.</t>
  </si>
  <si>
    <t>Data Kinerja Dinas Koperasi, Usah Mikro, Kecil, dan Menengah</t>
  </si>
  <si>
    <t>Persentase Koperasi Aktif</t>
  </si>
  <si>
    <t>Rasio koperasi yang beroperasi aktif terhadap total koperasi terdaftar.</t>
  </si>
  <si>
    <t>Persentase BPR/LKM Aktif</t>
  </si>
  <si>
    <t>Persentase Bank Perkreditan Rakyat/Lembaga Keuangan Mikro yang aktif beroperasi.</t>
  </si>
  <si>
    <t>Usaha Ekonomi Daerah Simpan Pinjam</t>
  </si>
  <si>
    <t>Unit usaha daerah yang bergerak di bidang simpan pinjam masyarakat.</t>
  </si>
  <si>
    <t>Badan Usaha Kredit Pedesaan</t>
  </si>
  <si>
    <t>Lembaga keuangan non-bank yang melayani kredit masyarakat pedesaan.</t>
  </si>
  <si>
    <t>Koperasi Simpan Pinjam</t>
  </si>
  <si>
    <t>Koperasi yang bergerak di bidang pelayanan simpanan dan pinjaman.</t>
  </si>
  <si>
    <t>Persentase Usaha Mikro dan Kecil</t>
  </si>
  <si>
    <t>Persentase usaha berskala mikro dan kecil dari total unit usaha yang ada.</t>
  </si>
  <si>
    <t>Jumlah usaha mikro dan kecil</t>
  </si>
  <si>
    <t>Total unit usaha kategori mikro dan kecil.</t>
  </si>
  <si>
    <t>Jumlah seluruh UKM</t>
  </si>
  <si>
    <t>Jumlah seluruh unit usaha kecil dan menengah di wilayah Kota Yogyakarta.</t>
  </si>
  <si>
    <t>Pertumbuhan Industri</t>
  </si>
  <si>
    <t>Laju peningkatan jumlah unit industri atau nilai produksinya per tahun.</t>
  </si>
  <si>
    <t>103</t>
  </si>
  <si>
    <t>Unit usaha industri kecil</t>
  </si>
  <si>
    <t>Jumlah unit usaha industri berskala kecil.</t>
  </si>
  <si>
    <t>Cakupan Bina Kelompok Pengrajin</t>
  </si>
  <si>
    <t>Persentase kelompok pengrajin yang mendapat pembinaan dari dinas.</t>
  </si>
  <si>
    <t>Kelompok pengrajin yang mendapat bantuan pemda</t>
  </si>
  <si>
    <t>Jumlah kelompok pengrajin penerima bantuan dari pemerintah daerah.</t>
  </si>
  <si>
    <t>Total Kelompok Pengrajin</t>
  </si>
  <si>
    <t>Total kelompok pengrajin di wilayah Kota Yogyakarta.</t>
  </si>
  <si>
    <t>84,9</t>
  </si>
  <si>
    <t>Jumlah koperasi dengan laporan keuangan dan kinerja dinilai baik.</t>
  </si>
  <si>
    <t>Jumlah koperasi yang memenuhi indikator akuntabilitas kelembagaan dan operasional.</t>
  </si>
  <si>
    <t>Jumlah koperasi simpan pinjam yang berstatus sehat sesuai penilaian Dinas Koperasi.</t>
  </si>
  <si>
    <t>Banyaknya pengelola koperasi yang memiliki sertifikat kompetensi.</t>
  </si>
  <si>
    <t>Jumlah koperasi yang mengalami peningkatan aset dan volume usaha.</t>
  </si>
  <si>
    <t>Jumlah UKM yang telah memiliki Nomor Induk Berusaha (NIB).</t>
  </si>
  <si>
    <t>Jumlah individu yang memulai usaha baru melalui program pembinaan.</t>
  </si>
  <si>
    <t>UKM yang telah beroperasi tanpa ketergantungan pada bantuan pemerintah.</t>
  </si>
  <si>
    <t>Jumlah UKM binaan yang memperoleh intervensi peningkatan kapasitas lanjutan.</t>
  </si>
  <si>
    <t>Persentase usaha industri yang memiliki produk/jasa bersertifikat SNI atau standar lainnya.</t>
  </si>
  <si>
    <t>10,17%</t>
  </si>
  <si>
    <t>Jumlah IKM yang produk atau jasanya telah memenuhi standar mutu.</t>
  </si>
  <si>
    <t>Rasio IKM yang memiliki izin industri terhadap total IKM yang beroperasi.</t>
  </si>
  <si>
    <t>61,87%</t>
  </si>
  <si>
    <t>Banyaknya IKM yang memiliki izin industri sesuai ketentuan.</t>
  </si>
  <si>
    <t>Persentase data IKM yang telah diperbarui dalam sistem informasi industri.</t>
  </si>
  <si>
    <t>1</t>
  </si>
  <si>
    <t>Data IKM yang terupdate</t>
  </si>
  <si>
    <t>Jumlah entri data IKM yang telah diperbarui dalam tahun berjalan.</t>
  </si>
  <si>
    <t>Total penerimaan UPT sektor logam dari hasil layanan, produksi, atau pelatihan.</t>
  </si>
  <si>
    <t>Nilai hasil evaluasi atas akuntabilitas kinerja instansi pemerintah (SAKIP) yang dilakukan oleh Inspektorat Daerah berdasarkan pedoman KemenPAN-RB.</t>
  </si>
  <si>
    <t>Transmigran</t>
  </si>
  <si>
    <t>Jumlah Transmigran Umum KK</t>
  </si>
  <si>
    <t>Total Kepala Keluarga (KK) yang ditempatkan melalui program transmigrasi reguler atau umum, yaitu program transmigrasi yang bersifat terbuka bagi masyarakat luas tanpa kriteria khusus tertentu, pada suatu wilayah dan periode tertentu</t>
  </si>
  <si>
    <t>Jumlah Transmigran Umum Jiwa</t>
  </si>
  <si>
    <t>jumlah total individu (jiwa) yang terlibat dalam program transmigrasi umum, yang merupakan jenis transmigrasi yang diselenggarakan oleh pemerintah untuk memindahkan penduduk dari daerah padat penduduk ke daerah yang lebih jarang penduduknya. Program ini bertujuan untuk pemerataan pembangunan dan peningkatan kesejahteraan masyarakat.</t>
  </si>
  <si>
    <t>Jumlah Transmigran Swakarsa KK</t>
  </si>
  <si>
    <t>Jumlah kepala keluarga (KK) yang termasuk transmigran swakarsa (rumah tangga yang berpindah) dalam suatu wilayah dan periode tertentu</t>
  </si>
  <si>
    <t>Jumlah Transmigran Swakarsa Jiwa</t>
  </si>
  <si>
    <t>Jumlah orang (jiwa) yang termasuk transmigran swakarsa (sejumlah orang yang berpindah sebagai transmigran swakarsa) dalam suatu wilayah dan periode tertentu</t>
  </si>
  <si>
    <t>Transmigran yang Diberangkatkan ke Proyek Pemukiman Transmigrasi KK</t>
  </si>
  <si>
    <t>Jumlah kepala keluarga yang dipindahkan ke lokasi permukiman transmigrasi dalam satu tahun anggaran.</t>
  </si>
  <si>
    <t>Transmigran yang Diberangkatkan ke Proyek Pemukiman Transmigrasi Jiwa</t>
  </si>
  <si>
    <t>Jumlah jiwa yang diberangkatkan dalam program transmigrasi untuk menetap di lokasi permukiman baru.</t>
  </si>
  <si>
    <t>Jumlah seluruh transmigran</t>
  </si>
  <si>
    <t>Total jiwa atau kepala keluarga transmigran yang diberangkatkan dalam periode tertentu.</t>
  </si>
  <si>
    <t>Persentase Transmigran Swakarsa</t>
  </si>
  <si>
    <t>Proporsi transmigran yang berangkat atas biaya dan inisiatif sendiri terhadap total transmigran yang diberangkatkan.</t>
  </si>
  <si>
    <t>Rasio jumlah kerja sama antardaerah yang direalisasikan dalam bentuk pengiriman transmigran dibandingkan total kerja sama yang disepakati.</t>
  </si>
  <si>
    <t>42,86%</t>
  </si>
  <si>
    <t>Jumlah perjanjian kerja sama yang telah diwujudkan dengan pengiriman transmigran ke daerah tujuan.</t>
  </si>
  <si>
    <t>Jumlah total kerja sama antar pemerintah daerah, baik yang aktif maupun yang sedang dalam proses pelaksanaan.</t>
  </si>
  <si>
    <t>Persentase calon transmigran yang telah ditempatkan di lokasi permukiman dari total kuota transmigran.</t>
  </si>
  <si>
    <t>16,22%</t>
  </si>
  <si>
    <t>Jumlah individu atau kepala keluarga calon transmigran yang diberangkatkan pada tahun berjalan.</t>
  </si>
  <si>
    <t>Jumlah kuota transmigran (jumlah animo pendafar transmigrasi)</t>
  </si>
  <si>
    <t>Jumlah calon transmigran yang direncanakan untuk diberangkatkan sesuai target pemerintah daerah/pusat.</t>
  </si>
  <si>
    <t>Produk Hukum</t>
  </si>
  <si>
    <t>Jumlah Produk Hukum</t>
  </si>
  <si>
    <t>Jumlah keseluruhan dokumen hukum yang ditetapkan oleh Pemerintah Daerah meliputi Perda, Perwal, dan Keputusan.</t>
  </si>
  <si>
    <t>Jumlah rancangan produk hukum yang telah melalui proses harmonisasi dan sinkronisasi antarbagian hukum sesuai pedoman Kemendagri.</t>
  </si>
  <si>
    <t>Jumlah produk hukum yang telah disahkan menjadi peraturan daerah atau peraturan kepala daerah.</t>
  </si>
  <si>
    <t>Jumlah dokumen hukum yang telah diumumkan atau diunggah ke portal resmi pemerintah daerah.</t>
  </si>
  <si>
    <t>Jumlah Perda</t>
  </si>
  <si>
    <t>Jumlah Peraturan Daerah yang ditetapkan oleh DPRD bersama kepala daerah.</t>
  </si>
  <si>
    <t>Jumlah Perda yang sudah diterbitkan</t>
  </si>
  <si>
    <t>Total Perda yang telah disahkan dan diberlakukan.</t>
  </si>
  <si>
    <t>Jumlah keseluruhan produk hukum yang telah diundangkan di tingkat daerah.</t>
  </si>
  <si>
    <t>Jumlah peraturan daerah yang telah disampaikan dan terpublikasi secara resmi kepada masyarakat.</t>
  </si>
  <si>
    <t>Jumlah Perda terkait perijinan</t>
  </si>
  <si>
    <t>Jumlah Peraturan Daerah yang mengatur tentang mekanisme perizinan usaha dan kegiatan.</t>
  </si>
  <si>
    <t>Jumlah Perda terkait lalu lintas barang dan jasa</t>
  </si>
  <si>
    <t>Jumlah Perda yang mengatur tentang distribusi, perdagangan, dan peredaran barang/jasa di wilayah Kota.</t>
  </si>
  <si>
    <t>Jumlah Perda terkait ketenagakerjaan</t>
  </si>
  <si>
    <t>Jumlah peraturan daerah yang mengatur ketenagakerjaan dan hubungan industrial.</t>
  </si>
  <si>
    <t>Jumlah Perda yang Mendukung Iklim Usaha</t>
  </si>
  <si>
    <t>Jumlah peraturan daerah yang mendukung investasi, usaha mikro, kecil, dan menengah.</t>
  </si>
  <si>
    <t>Jumlah Peraturan Walikota</t>
  </si>
  <si>
    <t>Total Peraturan Walikota yang telah ditetapkan sebagai pelaksanaan dari Perda atau kebijakan kepala daerah.</t>
  </si>
  <si>
    <t>Jumlah Keputusan Walikota</t>
  </si>
  <si>
    <t>Jumlah keputusan kepala daerah yang bersifat penetapan administratif.</t>
  </si>
  <si>
    <t>Jumlah Keputusan Walikota tentang Pembentukan Tim</t>
  </si>
  <si>
    <t>Jumlah keputusan yang menetapkan pembentukan tim pelaksana atau panitia kerja tertentu.</t>
  </si>
  <si>
    <t>Jumlah Keputusan Walikota tentang Pembentukan Panitia</t>
  </si>
  <si>
    <t>Jumlah keputusan walikota yang menetapkan panitia pelaksana kegiatan.</t>
  </si>
  <si>
    <t>Jumlah Keputusan Walikota tentang Pemberian Izin</t>
  </si>
  <si>
    <t>Jumlah keputusan resmi walikota yang memberikan izin kegiatan, penggunaan lahan, atau operasi tertentu.</t>
  </si>
  <si>
    <t>Jumlah Instruksi Walikota</t>
  </si>
  <si>
    <t>Jumlah instruksi tertulis yang dikeluarkan oleh walikota sebagai pedoman pelaksanaan kebijakan.</t>
  </si>
  <si>
    <t>Jumlah Keputusan Sekretaris Daerah</t>
  </si>
  <si>
    <t>Jumlah keputusan administratif yang diterbitkan oleh Sekretaris Daerah.</t>
  </si>
  <si>
    <t>Jumlah Kepemilikan Perda Transparansi</t>
  </si>
  <si>
    <t>Jumlah peraturan daerah yang mengatur keterbukaan informasi publik dan transparansi pemerintahan.</t>
  </si>
  <si>
    <t>Jumlah Perda untuk RTRW</t>
  </si>
  <si>
    <t>Jumlah Peraturan Daerah tentang Rencana Tata Ruang Wilayah.</t>
  </si>
  <si>
    <t>Jumlah Revisi yang Dilakukan Sejak Terbitnya Perda RTRW</t>
  </si>
  <si>
    <t>Jumlah perubahan terhadap Perda RTRW sejak disahkan pertama kali.</t>
  </si>
  <si>
    <t>Data Kinerja Bagian Hukum</t>
  </si>
  <si>
    <t>Persentase rancangan produk hukum yang berkualitas</t>
  </si>
  <si>
    <t>Rasio rancangan produk hukum yang memenuhi kriteria substansi, konsistensi, dan legal drafting sesuai aturan.</t>
  </si>
  <si>
    <t>Persentase jumlah produk hukum daerah yang sesuai dengan peraturan perundang-undangan</t>
  </si>
  <si>
    <t>Persentase produk hukum daerah yang tidak bertentangan dengan peraturan yang lebih tinggi.</t>
  </si>
  <si>
    <t>Persentase kualitas produk hukum, layanan hukum, dan layanan informasi produk hukum</t>
  </si>
  <si>
    <t>Rasio tingkat kesesuaian produk hukum dan layanan hukum terhadap standar pelayanan publik.</t>
  </si>
  <si>
    <t>Persentase Rancangan produk hukum daerah yang tidak bertentangan dengan peraturan perundang-undangan</t>
  </si>
  <si>
    <t>Proporsi rancangan hukum daerah yang sesuai dengan norma hukum nasional.</t>
  </si>
  <si>
    <t>Persentase kesesuaian/keselarasan produk hukum Kab/Kota dg Peraturan Per UU yang lebih tinggi</t>
  </si>
  <si>
    <t>Indikator keterpaduan regulasi daerah terhadap regulasi di atasnya.</t>
  </si>
  <si>
    <t>Persentase layanan dan bantuan hukum serta layanan informasi hukum</t>
  </si>
  <si>
    <t>Rasio layanan hukum yang diberikan masyarakat dibanding total permohonan layanan hukum.</t>
  </si>
  <si>
    <t>Tingkat keberhasilan penyelenggaraan pemerintahan daerah berdasarkan hasil evaluasi LPPD.</t>
  </si>
  <si>
    <t>Sedang (3,29)</t>
  </si>
  <si>
    <t>Nilai indeks yang mengukur efektivitas penataan regulasi dan pelayanan hukum daerah.</t>
  </si>
  <si>
    <t>Jumlah perkara hukum yang berhasil diselesaikan dalam periode pelaporan.</t>
  </si>
  <si>
    <t>Jumlah perkara hukum yang diterima oleh bagian hukum atau pengadilan dalam satu periode.</t>
  </si>
  <si>
    <t>Nilai penilaian pelaksanaan penghormatan, perlindungan, dan pemenuhan HAM oleh daerah.</t>
  </si>
  <si>
    <t>IKM Kantor Walikota</t>
  </si>
  <si>
    <t>Nilai Indeks Kepuasan Masyarakat terhadap pelayanan di Kantor Walikota.</t>
  </si>
  <si>
    <t>IKM Sekretariat Daerah</t>
  </si>
  <si>
    <t>Nilai hasil survei kepuasan masyarakat terhadap layanan Sekretariat Daerah.</t>
  </si>
  <si>
    <t>IKM Bagian Tata Pemerintahan</t>
  </si>
  <si>
    <t>Indeks kepuasan terhadap layanan bagian tata pemerintahan (perizinan internal, administrasi kepemerintahan) di pemda.</t>
  </si>
  <si>
    <t>IKM Bagian Hukum</t>
  </si>
  <si>
    <t>Nilai kepuasan masyarakat terhadap layanan hukum, konsultasi regulasi dan produk hukum dari bagian hukum pemda.</t>
  </si>
  <si>
    <t>IKM Bagian Kesejahteraan Rakyat</t>
  </si>
  <si>
    <t>Indeks kepuasan masyarakat terhadap pelayanan kesejahteraan sosial, bantuan, dan pelayanan masyarakat melalui bagian kesejahteraan rakyat.</t>
  </si>
  <si>
    <t>IKM Bagian Administrasi Pembangunan</t>
  </si>
  <si>
    <t>Kepuasan masyarakat terhadap pelayanan bagian yang menangani perencanaan, evaluasi dan administrasi pembangunan daerah.</t>
  </si>
  <si>
    <t>IKM Bagian Perekonomian dan Kerjasama</t>
  </si>
  <si>
    <t>Nilai indeks kepuasan masyarakat terhadap pelayanan di bidang ekonomi, investasi, kerjasama dari bagian pemda.</t>
  </si>
  <si>
    <t>IKM Bagian Pengadaan Barang dan Jasa</t>
  </si>
  <si>
    <t>Indeks kepuasan masyarakat atau penyedia jasa terhadap kemudahan, transparansi, dan keandalan pelayanan pengadaan barang/jasa.</t>
  </si>
  <si>
    <t>IKM Bagian Umum dan Protokol</t>
  </si>
  <si>
    <t>Kepuasan masyarakat terhadap pelayanan umum, fasilitas gedung, protokol, dan fasilitas umum yang dikelola bagian umum.</t>
  </si>
  <si>
    <t>IKM Bagian Organisasi</t>
  </si>
  <si>
    <t>Indeks kepuasan terhadap layanan bagian organisasi/SDM dalam menyediakan layanan administrasi internal instansi pemerintah.</t>
  </si>
  <si>
    <t>85,19</t>
  </si>
  <si>
    <t>IKM Bagian Administrasi dan Keuangan</t>
  </si>
  <si>
    <t>Nilai kepuasan masyarakat atau instansi terkait terhadap pelayanan keuangan, anggaran, dan administrasi keuangan daerah.</t>
  </si>
  <si>
    <t>IKM Badan Penanggulangan Bencana Daerah</t>
  </si>
  <si>
    <t>Kepuasan masyarakat terhadap respons, kesiapsiagaan, dan layanan bencana yang diberikan BPBD daerah.</t>
  </si>
  <si>
    <t>IKM Badan Kesatuan Bangsa dan Politik</t>
  </si>
  <si>
    <t>Indeks kepuasan terhadap layanan atau fungsi keamanan, politik lokal, ormas, dan urusan kepribadian di daerah.</t>
  </si>
  <si>
    <t>IKM Badan Perencanaan Pembangunan Daerah</t>
  </si>
  <si>
    <t>Indeks kepuasan masyarakat terhadap proses perencanaan, musrenbang, konsultasi publik dan capaian pembangunan.</t>
  </si>
  <si>
    <t>IKM Badan Pengelolaan Keuangan dan Aset Daerah</t>
  </si>
  <si>
    <t>Kepuasan terhadap pengelolaan keuangan daerah, aset daerah, transparansi dan akuntabilitasnya.</t>
  </si>
  <si>
    <t>IKM DPPKA / BPKA</t>
  </si>
  <si>
    <t>Indeks kepuasan terhadap layanan dari Dinas / Badan Pengelolaan Penduduk, Pemberdayaan Perempuan &amp; Anak / Keluarga Berencana, atau yang setara.</t>
  </si>
  <si>
    <t>IKM Badan Kepegawaian Pengembangan Sumber Daya Manusia</t>
  </si>
  <si>
    <t>Nilai kepuasan masyarakat (pegawai, calon pegawai) terhadap pelayanan kepegawaian dan pengembangan SDM di daerah.</t>
  </si>
  <si>
    <t>IKM Dinas Pendidikan Pemuda dan Olahraga</t>
  </si>
  <si>
    <t>Indeks kepuasan masyarakat terhadap layanan pendidikan anak, fasilitas olahraga dan kebijakan pemuda.</t>
  </si>
  <si>
    <t>IKM Dinas Kesehatan</t>
  </si>
  <si>
    <t>Kepuasan masyarakat terhadap layanan kesehatan, fasilitas, tenaga medis dan manajemen kesehatan daerah.</t>
  </si>
  <si>
    <t>IKM Dinas Pekerjaan Umum Perumahan dan Kawasan Permukiman</t>
  </si>
  <si>
    <t>Kepuasan terhadap pelayanan infrastruktur, perumahan, jalan, dan pelayanan teknik ke publik.</t>
  </si>
  <si>
    <t>IKM Dinas Pertanahan dan Tata Ruang (Kundha Niti Mandala Sarta Tata Sasana)</t>
  </si>
  <si>
    <t>Indeks kepuasan terhadap pelayanan pertanahan, pengukuran, perizinan ruang dan tata ruang.</t>
  </si>
  <si>
    <t>IKM Satuan Polisi Pamong Praja</t>
  </si>
  <si>
    <t>Indeks kepuasan masyarakat terhadap layanan ketertiban umum, penertiban, dan penegakan peraturan daerah oleh Satpol PP.</t>
  </si>
  <si>
    <t>IKM Dinas Pemadam Kebakaran dan Penyelamatan</t>
  </si>
  <si>
    <t>Kepuasan terhadap respons kebakaran, penyelamatan, kesiapsiagaan dan layanan tanggap darurat.</t>
  </si>
  <si>
    <t>IKM Dinas Sosial Tenaga Kerja dan Transmigrasi</t>
  </si>
  <si>
    <t>Indeks kepuasan terhadap layanan sosial, ketenagakerjaan, perlindungan sosial dan layanan transmigrasi.</t>
  </si>
  <si>
    <t>IKM Panti Sosial Asuhan Anak (PSAA) / Balai Rehabilitasi Sosial &amp; Pengasuhan Anak</t>
  </si>
  <si>
    <t>Kepuasan terhadap pelayanan rehabilitasi sosial dan pengasuhan anak yang dilakukan lembaga sosial daerah.</t>
  </si>
  <si>
    <t>IKM Panti Sosial Tresna Wredha / Balai Pelayanan Sosial Tresna Wredha</t>
  </si>
  <si>
    <t>Indeks kepuasan terhadap layanan sosial dan pemeliharaan lansia di panti sosial daerah.</t>
  </si>
  <si>
    <t>IKM Dinas Kependudukan dan Pencatatan Sipil</t>
  </si>
  <si>
    <t>Kepuasan masyarakat terhadap layanan administrasi kependudukan, pencatatan sipil dan dokumen identitas.</t>
  </si>
  <si>
    <t>IKM Dinas Pemberdayaan Perempuan Perlindungan Anak dan Pengendalian Penduduk dan Keluarga Berencana</t>
  </si>
  <si>
    <t>Indeks kepuasan terhadap layanan advokasi, perlindungan, KB dan pembangunan keluarga.</t>
  </si>
  <si>
    <t>IKM Dinas Pertanian dan Pangan</t>
  </si>
  <si>
    <t>Kepuasan petani dan masyarakat terhadap layanan pertanian, ketersediaan pangan, pupuk, perbenihan, dll.</t>
  </si>
  <si>
    <t>IKM Dinas Lingkungan Hidup</t>
  </si>
  <si>
    <t>Nilai kepuasan masyarakat terhadap layanan kebersihan, pengelolaan limbah, udara, air dan lingkungan.</t>
  </si>
  <si>
    <t>IKM Dinas Perhubungan</t>
  </si>
  <si>
    <t>Indeks kepuasan masyarakat terhadap pelayanan transportasi publik, lalu lintas, regulasi transportasi daerah.</t>
  </si>
  <si>
    <t>IKM Dinas Komunikasi Informatika dan Persandian</t>
  </si>
  <si>
    <t>Kepuasan terhadap layanan TI, infrastruktur telekomunikasi, keamanan informasi dan layanan publik digital.</t>
  </si>
  <si>
    <t>IKM Dinas Perindustrian Koperasi Usaha Kecil dan Menengah</t>
  </si>
  <si>
    <t>Indeks kepuasan masyarakat / pelaku usaha terhadap layanan dinas perindustrian, koperasi, UKM.</t>
  </si>
  <si>
    <t>IKM DPMPTSP</t>
  </si>
  <si>
    <t>Kepuasan publik terhadap layanan perizinan terpadu satu pintu (izin usaha, investasi, layanan KOI).</t>
  </si>
  <si>
    <t>IKM Dinas Kebudayaan (Kundha Kabudayan)</t>
  </si>
  <si>
    <t>Nilai kepuasan masyarakat terhadap penyelenggaraan budaya, pelestarian warisan budaya, dan kegiatan seni.</t>
  </si>
  <si>
    <t>IKM Dinas Perpustakaan dan Kearsipan</t>
  </si>
  <si>
    <t>Indeks kepuasan terhadap layanan perpustakaan, arsip, literasi dan akses informasi publik.</t>
  </si>
  <si>
    <t>IKM Dinas Pariwisata</t>
  </si>
  <si>
    <t>Kepuasan wisatawan dan masyarakat terhadap pelayanan pariwisata, destinasi, promosi dan regulasi.</t>
  </si>
  <si>
    <t>IKM Dinas Perdagangan</t>
  </si>
  <si>
    <t>Indeks kepuasan terhadap layanan perdagangan, pasar, pengawasan, izin dagang dll.</t>
  </si>
  <si>
    <t>IKM Inspektorat Daerah</t>
  </si>
  <si>
    <t>Kepuasan masyarakat / instansi terhadap pelayanan pengawasan internal, audit dan kepatuhan daerah.</t>
  </si>
  <si>
    <t>IKM Sekretariat DPRD</t>
  </si>
  <si>
    <t>Indeks kepuasan terhadap pelayanan administratif, konsultasi publik dan koordinasi legislatif.</t>
  </si>
  <si>
    <t>IKM Kemantren Tegalrejo</t>
  </si>
  <si>
    <t>Indeks kepuasan masyarakat terhadap layanan publik yang diselenggarakan pada tingkat kecamatan / kemantren seperti izin, pelayanan publik dasar, administrasi, kebersihan, dll.</t>
  </si>
  <si>
    <t>85,07</t>
  </si>
  <si>
    <t>IKM Kemantren Jetis</t>
  </si>
  <si>
    <t>88,23</t>
  </si>
  <si>
    <t>IKM Kemantren Gondokusuman</t>
  </si>
  <si>
    <t>83,58</t>
  </si>
  <si>
    <t>IKM Kemantren Danurejan</t>
  </si>
  <si>
    <t>83,45</t>
  </si>
  <si>
    <t>IKM Kemantren Gedongtengen</t>
  </si>
  <si>
    <t>IKM Kemantren Ngampilan</t>
  </si>
  <si>
    <t>IKM Kemantren Wirobrajan</t>
  </si>
  <si>
    <t>IKM Kemantren Mantrijeron</t>
  </si>
  <si>
    <t>85,09</t>
  </si>
  <si>
    <t>IKM Kemantren Kraton</t>
  </si>
  <si>
    <t>86,66</t>
  </si>
  <si>
    <t>IKM Kemantren Gondomanan</t>
  </si>
  <si>
    <t>88,72</t>
  </si>
  <si>
    <t>IKM Kemantren Pakualaman</t>
  </si>
  <si>
    <t>88,33</t>
  </si>
  <si>
    <t>IKM Kemantren Mergangsan</t>
  </si>
  <si>
    <t>86,05</t>
  </si>
  <si>
    <t>IKM Kemantren Umbulharjo</t>
  </si>
  <si>
    <t>86,06</t>
  </si>
  <si>
    <t>IKM Kemantren Kotagede</t>
  </si>
  <si>
    <t>91,20</t>
  </si>
  <si>
    <t>Persentase peningkatan skor IKM (Indeks Kepuasan Masyarakat) pada unit pelayanan publik</t>
  </si>
  <si>
    <t>Persentase kenaikan nilai rata-rata IKM dibandingkan tahun sebelumnya.</t>
  </si>
  <si>
    <t>Organisasi Daerah</t>
  </si>
  <si>
    <t>Jumlah Dinas</t>
  </si>
  <si>
    <t>Jumlah unit perangkat daerah yang memiliki tugas teknis (urusan pemerintahan daerah) dalam struktur pemerintahan kota/kabupaten.</t>
  </si>
  <si>
    <t>Jumlah Badan Daerah</t>
  </si>
  <si>
    <t>Jumlah lembaga/organisasi non-struktural atau badan fungsional daerah yang menyelenggarakan fungsi tertentu di pemerintahan daerah.</t>
  </si>
  <si>
    <t>Satpol PP Daerah</t>
  </si>
  <si>
    <t>Satuan Polisi Pamong Praja di daerah, sebagai institusi penegak peraturan daerah dan ketertiban umum.</t>
  </si>
  <si>
    <t>Lembaga pengawas intern di pemerintahan daerah yang melakukan audit, pengawasan, dan pemeriksaan administrasi.</t>
  </si>
  <si>
    <t>Unit Pelaksana Teknis (UPT) Daerah</t>
  </si>
  <si>
    <t>UPT adalah unit teknis pelaksana layanan atau operasional di bawah dinas / badan yang melayani fungsi teknis tertentu di daerah.</t>
  </si>
  <si>
    <t>Unit administratif di DPRD yang mendukung kegiatan legislatif: sekretariat komisi, administrasi rapat, dokumentasi, dan layanan publik komisi.</t>
  </si>
  <si>
    <t>Data Kinerja Bagian Organisasi</t>
  </si>
  <si>
    <t>Nilai hasil evaluasi atas capaian kinerja dan akuntabilitas instansi pemerintah daerah.</t>
  </si>
  <si>
    <t>Indeks yang mengukur kualitas, transparansi, dan efisiensi pelayanan publik berdasarkan survei.</t>
  </si>
  <si>
    <t>A (4,53)</t>
  </si>
  <si>
    <t>Nilai rata-rata dari Survei Kepuasan Masyarakat (SKM) terhadap semua OPD di daerah dalam periode tertentu.</t>
  </si>
  <si>
    <t>Total skor yang diperoleh dari SKM untuk semua bagian dan dinas dalam pemerintahan daerah.</t>
  </si>
  <si>
    <t>Total skor SKM (Survei Kepuasan Masyarakat) khusus untuk unit layanan di tingkat kemantren (kecamatan).</t>
  </si>
  <si>
    <t>Total skor SKM yang diperoleh dari survei kepuasan masyarakat terhadap layanan di Puskesmas.</t>
  </si>
  <si>
    <t>Total skor SKM terhadap layanan pendidikan (TK dan SD) yang diukur dari persepsi masyarakat pengguna.</t>
  </si>
  <si>
    <t>Total jumlah jenis layanan publik yang diselenggarakan oleh semua bagian dan dinas di pemerintahan daerah.</t>
  </si>
  <si>
    <t>Total jumlah jenis layanan publik yang diselenggarakan di tingkat kemantren (kecamatan).</t>
  </si>
  <si>
    <t>Total jenis layanan kesehatan yang disediakan oleh seluruh Puskesmas di wilayah tersebut.</t>
  </si>
  <si>
    <t>Jumlah layanan pendidikan (pelayanan administratif, bantuan, fasilitas) yang tersedia di TK dan SD.</t>
  </si>
  <si>
    <t>Persentase OPD yang memenuhi struktur, fungsi, dan tugas sesuai regulasi keistimewaan Yogyakarta.</t>
  </si>
  <si>
    <t>Jumlah OPD yang memenuhi semua parameter kriteria organisasi, manajemen, kinerja, dan standar pelayanan sebagaimana ditetapkan dalam regulasi keistimewaan / penataan pemerintahan daerah.</t>
  </si>
  <si>
    <t>Banyaknya perangkat daerah yang strukturnya sesuai dengan rasio, beban kerja, dan standar organisasi proporsional sesuai regulasi.</t>
  </si>
  <si>
    <t>lembaga</t>
  </si>
  <si>
    <t>Jumlah OPD yang ditetapkan sebagai perangkat daerah pengampu fungsi keistimewaan Kota/Kabupaten (misalnya sesuai UU Keistimewaan).</t>
  </si>
  <si>
    <t>Persentase OPD yang telah menyesuaikan struktur organisasi dengan peraturan perundangan.</t>
  </si>
  <si>
    <t>Total keseluruhan perangkat daerah (OPD, badan, unit pelaksana teknis) di wilayah pemerintahan kota/kabupaten.</t>
  </si>
  <si>
    <t>Jumlah Sarana Pemerintahan</t>
  </si>
  <si>
    <t>Laporan Penyelenggaraan Pemerintahan Daerah yang memuat capaian kinerja, akuntabilitas (AKIP), dan penyelenggaraan Standar Pelayanan Minimal (SPM). (ppsdmregmakassar.kemendagri.go.id)</t>
  </si>
  <si>
    <t>Nilai capaian perkembangan wilayah berdasarkan indeks Epdeskel dari Kemendagri.</t>
  </si>
  <si>
    <t>393,91</t>
  </si>
  <si>
    <t>Nilai agregat dari indikator perkembangan pembangunan wilayah yang dihitung melalui aplikasi Epdeskel milik Kemendagri.</t>
  </si>
  <si>
    <t>Persentase laporan pemerintahan daerah yang disampaikan tepat waktu dan sesuai ketentuan.</t>
  </si>
  <si>
    <t>Banyaknya laporan tahunan atau laporan kinerja yang disampaikan sesuai format, ketentuan, dan waktu yang ditetapkan.</t>
  </si>
  <si>
    <t>Total laporan kinerja, administrasi, atau laporan wajib lainnya yang harus disampaikan oleh perangkat daerah.</t>
  </si>
  <si>
    <t>Data Kinerja Bagian Administrasi Pembangunan</t>
  </si>
  <si>
    <t>Ukuran efektivitas pengawasan dan kontrol dalam pelaksanaan kegiatan pembangunan di pemerintahan daerah.</t>
  </si>
  <si>
    <t>99,37%</t>
  </si>
  <si>
    <t>Rasio jumlah kegiatan pembangunan yang dilaksanakan sesuai rencana (anggaran, jadwal, spesifikasi) terhadap total kegiatan pembangunan.</t>
  </si>
  <si>
    <t>Data Kinerja Bagian Pengadaan Barang dan Jasa</t>
  </si>
  <si>
    <t>Persentase paket pengadaan yang dilaksanakan sesuai ketentuan RUP terhadap total paket.</t>
  </si>
  <si>
    <t>Total seluruh paket pengadaan barang/jasa melalui mekanisme tender, seleksi, dan paket cepat.</t>
  </si>
  <si>
    <t>Kinerja proses pengadaan barang/jasa pemerintah daerah sesuai prinsip efisien, transparan, dan akuntabel.</t>
  </si>
  <si>
    <t>Data Kinerja Bagian Administrasi dan Keuangan</t>
  </si>
  <si>
    <t>A (89,86)</t>
  </si>
  <si>
    <t>Kategori (misalnya A, B, C) dari rata-rata hasil evaluasi Reformasi Birokrasi sekretariat daerah oleh Inspektorat.</t>
  </si>
  <si>
    <t>Nilai persentase capaian Reformasi Birokrasi (RB) untuk bagian Tata Pemerintahan.</t>
  </si>
  <si>
    <t>Persentase capaian RB pada bagian Hukum di pemerintahan daerah.</t>
  </si>
  <si>
    <t>Persentase capaian RB pada bagian Kesejahteraan Rakyat.</t>
  </si>
  <si>
    <t>Persentase capaian RB pada bagian Administrasi Pembangunan.</t>
  </si>
  <si>
    <t>Persentase capaian RB pada bagian Perekonomian dan Kerjasama.</t>
  </si>
  <si>
    <t>Persentase capaian RB pada bagian Pengadaan Barang dan Jasa.</t>
  </si>
  <si>
    <t>Persentase capaian RB pada bagian Umum dan Protokol.</t>
  </si>
  <si>
    <t>Persentase capaian RB pada bagian Organisasi (struktur, manajemen organisasi).</t>
  </si>
  <si>
    <t>Persentase capaian RB pada bagian Administrasi dan Keuangan.</t>
  </si>
  <si>
    <t>Nilai evaluasi sistem akuntabilitas kinerja untuk Sekretariat Daerah.</t>
  </si>
  <si>
    <t>Nilai indeks hasil capaian pelaksanaan kegiatan pembangunan tahunan daerah.</t>
  </si>
  <si>
    <t>99,56</t>
  </si>
  <si>
    <t>Data Kinerja Bagian Kesejahteraan Rakyat</t>
  </si>
  <si>
    <t>Kegiatan gotong royong pembangunan fisik/nonfisik antara TNI dan masyarakat di daerah.</t>
  </si>
  <si>
    <t>Persentase kebijakan kesejahteraan rakyat yang diimplementasikan dari total kebijakan yang ditetapkan.</t>
  </si>
  <si>
    <t>40,00%</t>
  </si>
  <si>
    <t>Jumlah kebijakan kesejahteraan yang telah diimplementasikan/dijalankan dalam periode tertentu.</t>
  </si>
  <si>
    <t>Jumlah kebijakan kesejahteraan yang dalam satu tahun setelah diterbitkan sudah dievaluasi atau berjalan.</t>
  </si>
  <si>
    <t>Proporsi wilayah atau penerima yang menerima layanan dari kebijakan kesejahteraan rakyat terhadap target pelayanan.</t>
  </si>
  <si>
    <t>Rata-rata jumlah urusan bidang mental spiritual yang memiliki kebijakan (Perda, Perwal, Kepwal) dibanding total urusan terkait.</t>
  </si>
  <si>
    <t>Jumlah urusan di bidang mental spiritual yang telah mempunyai kebijakan tertulis (Perda / Perwal / keputusan walikota).</t>
  </si>
  <si>
    <t>Total urusan pemerintahan di bidang mental spiritual yang menjadi tanggung jawab daerah.</t>
  </si>
  <si>
    <t>Rata-rata urusan bidang kesejahteraan sosial yang telah memiliki kebijakan tertulis dibanding total urusan.</t>
  </si>
  <si>
    <t>Jumlah urusan kesejahteraan sosial yang telah memiliki kebijakan formal.</t>
  </si>
  <si>
    <t>Total urusan pemerintahan di bidang kesejahteraan sosial di daerah.</t>
  </si>
  <si>
    <t>Rata-rata urusan bidang kesejahteraan masyarakat yang sudah memiliki kebijakan tertulis dibanding total urusan.</t>
  </si>
  <si>
    <t>2</t>
  </si>
  <si>
    <t>Jumlah urusan kesejahteraan masyarakat yang telah dirumuskan kebijakan formal.</t>
  </si>
  <si>
    <t>Total urusan bidang kesejahteraan masyarakat di pemerintahan daerah.</t>
  </si>
  <si>
    <t>Data Kinerja Bagian Perekonomian dan Kerjasama</t>
  </si>
  <si>
    <t>Indeks yang menggambarkan kondisi dan perkembangan ekonomi daerah berdasarkan indikator makro ekonomi.</t>
  </si>
  <si>
    <t>93,01</t>
  </si>
  <si>
    <t>Ukuran efektivitas penyusunan dan pelaksanaan kebijakan ekonomi daerah (investasi, perdagangan, industri, UMKM).</t>
  </si>
  <si>
    <t>Indikator capaian keberhasilan koordinasi antar OPD, evaluasi, dan sinkronisasi kebijakan pengelolaan BUMD / BLUD.</t>
  </si>
  <si>
    <t>80,77%</t>
  </si>
  <si>
    <t>Nilai capaian dari kerjasama antar daerah / lintas wilayah yang benar-benar direalisasikan.</t>
  </si>
  <si>
    <t>98,72%</t>
  </si>
  <si>
    <t>Rasio perjanjian kerja sama yang telah dilaksanakan dibandingkan total yang ditandatangani.</t>
  </si>
  <si>
    <t>Jumlah perjanjian kerjasama yang sudah diimplementasikan dari sekian banyak perjanjian yang ada.</t>
  </si>
  <si>
    <t>Jumlah Perjanjian Kerjasama (PKS) antar daerah / lembaga yang masih aktif / belum kadaluarsa.</t>
  </si>
  <si>
    <t>Proporsi badan usaha milik daerah dan layanan umum daerah dengan kategori baik hasil evaluasi laporan kinerja.</t>
  </si>
  <si>
    <t>Banyaknya BUMD yang menurut laporan keuangan dan evaluasi kinerja dinilai “baik”.</t>
  </si>
  <si>
    <t>Banyaknya BLUD yang dinilai kategori baik berdasarkan evaluasi laporan kinerja.</t>
  </si>
  <si>
    <t>Total semua badan usaha milik daerah yang berdiri di wilayah pemerintahan daerah.</t>
  </si>
  <si>
    <t>Total seluruh Badan Layanan Umum Daerah yang beroperasi di wilayah tersebut.</t>
  </si>
  <si>
    <t>Persentase kebijakan perekonomian yang berhasil disusun dari total rencana kebijakan.</t>
  </si>
  <si>
    <t>Jumlah dokumen kebijakan (renstra, rencana, program) yang telah direncanakan/diproyeksikan.</t>
  </si>
  <si>
    <t>Jumlah kebijakan yang sudah direncanakan dan benar-benar direalisasikan dalam periode evaluasi.</t>
  </si>
  <si>
    <t>Data Kinerja Bagian Umum dan Protokol</t>
  </si>
  <si>
    <t>Nilai indeks hasil survei kepuasan terhadap layanan umum dan keprotokolan pemerintah daerah.</t>
  </si>
  <si>
    <t>81,53</t>
  </si>
  <si>
    <t>Hasil survei yang dilakukan oleh lembaga eksternal untuk menilai kepuasan atau kinerja instansi.</t>
  </si>
  <si>
    <t>Jumlah surat edaran resmi yang dikeluarkan oleh walikota dalam satu tahun anggaran.</t>
  </si>
  <si>
    <t>Kantor DPRD dan Sekretariat DPRD</t>
  </si>
  <si>
    <t>Bangunan fisik dan lembaga administratif tempat kerja DPRD dan Sekretariatnya sebagai unit legislasi dan administrasi legislatif.</t>
  </si>
  <si>
    <t>Rekapitulasi Kegiatan DPRD</t>
  </si>
  <si>
    <t>Rapat Paripurna</t>
  </si>
  <si>
    <t>Rapat pleno DPRD yang dihadiri oleh seluruh anggota atau kuorum tertentu, digunakan untuk keputusan penting seperti pengesahan Perda, LKPJ, atau pengangkatan pejabat.</t>
  </si>
  <si>
    <t>Rapat Komisi</t>
  </si>
  <si>
    <t>Pertemuan anggota DPRD dalam komisi (A, B, C, D) untuk membahas isu spesifik sesuai ranah tugas komisi.</t>
  </si>
  <si>
    <t>Rapat Komisi A</t>
  </si>
  <si>
    <t>Rapat khusus Komisi A yang menyelenggarakan fungsi legislatif, pengawasan atau pembahasan rancangan peraturan dalam bidang yang menjadi kewenangan masing-masing komisi.</t>
  </si>
  <si>
    <t>Rapat Komisi B</t>
  </si>
  <si>
    <t>Rapat khusus Komisi B yang menyelenggarakan fungsi legislatif, pengawasan atau pembahasan rancangan peraturan dalam bidang yang menjadi kewenangan masing-masing komisi.</t>
  </si>
  <si>
    <t>Rapat Komisi C</t>
  </si>
  <si>
    <t>Rapat khusus Komisi C yang menyelenggarakan fungsi legislatif, pengawasan atau pembahasan rancangan peraturan dalam bidang yang menjadi kewenangan masing-masing komisi.</t>
  </si>
  <si>
    <t>Rapat Komisi D</t>
  </si>
  <si>
    <t>Rapat khusus Komisi D yang menyelenggarakan fungsi legislatif, pengawasan atau pembahasan rancangan peraturan dalam bidang yang menjadi kewenangan masing-masing komisi.</t>
  </si>
  <si>
    <t>Peninjauan Komisi</t>
  </si>
  <si>
    <t>Kegiatan komisi DPRD mengunjungi lokasi proyek, fasilitas atau instansi terkait untuk melihat langsung pelaksanaan kebijakan / program.</t>
  </si>
  <si>
    <t>Peninjauan Komisi A</t>
  </si>
  <si>
    <t>Peninjauan lapangan yang dilakukan oleh anggota Komisi A sesuai bidang tugasnya.</t>
  </si>
  <si>
    <t>Peninjauan Komisi B</t>
  </si>
  <si>
    <t>Peninjauan lapangan yang dilakukan oleh anggota Komisi B sesuai bidang tugasnya.</t>
  </si>
  <si>
    <t>Peninjauan Komisi C</t>
  </si>
  <si>
    <t>Peninjauan lapangan yang dilakukan oleh anggota Komisi C sesuai bidang tugasnya.</t>
  </si>
  <si>
    <t>Peninjauan Komisi D</t>
  </si>
  <si>
    <t>Peninjauan lapangan yang dilakukan oleh anggota Komisi D sesuai bidang tugasnya.</t>
  </si>
  <si>
    <t>Rapat Pimpinan</t>
  </si>
  <si>
    <t>Pertemuan pimpinan DPRD (ketua, wakil ketua) untuk menyusun agenda, koordinasi, dan pengambilan keputusan internal.</t>
  </si>
  <si>
    <t>Rapat Badan Anggaran</t>
  </si>
  <si>
    <t>Pertemuan DPRD dan instansi terkait untuk membahas dan menyetujui anggaran daerah (APBD, perubahan APBD).</t>
  </si>
  <si>
    <t>Rapat Badan Musyawarah</t>
  </si>
  <si>
    <t>Rapat antara pimpinan dan alat kelengkapan DPRD untuk menyepakati jadwal dan tata tertib rapat DPRD.</t>
  </si>
  <si>
    <t>Rapat Badan Pembentukan Daerah</t>
  </si>
  <si>
    <t>Rapat yang difokuskan pada pembentukan dan perumusan rancangan peraturan daerah (pembentukan Perda).</t>
  </si>
  <si>
    <t>Rapat Badan Kehormatan</t>
  </si>
  <si>
    <t>Rapat DPRD yang menangani masalah etika, sanksi anggota DPRD, atau pelanggaran kode etik.</t>
  </si>
  <si>
    <t>Rapat Konsultasi</t>
  </si>
  <si>
    <t>Pertemuan konsultatif antara DPRD dan pihak pemerintah daerah untuk membahas rancangan regulasi atau kebijakan sebelum dijadikan keputusan.</t>
  </si>
  <si>
    <t>Rapat Gabungan Komisi</t>
  </si>
  <si>
    <t>Rapat yang melibatkan dua atau lebih komisi DPRD secara bersama untuk membahas isu lintas bidang.</t>
  </si>
  <si>
    <t>Rapat-Rapat Pansus</t>
  </si>
  <si>
    <t>Rapat Panitia Khusus (Pansus) DPRD yang dibentuk untuk menindaklanjuti atau merumuskan isu khusus.</t>
  </si>
  <si>
    <t>Rapat Dengar Pendapat Umum / Tamu / Public Hearing</t>
  </si>
  <si>
    <t>Pertemuan DPRD dengan publik, stakeholder, atau tamu untuk menyerap aspirasi masyarakat atau mendengar masukan terhadap kebijakan.</t>
  </si>
  <si>
    <t>Menerima Unjuk Rasa</t>
  </si>
  <si>
    <t>Kegiatan DPRD menerima perwakilan demonstran / penyampaian aspirasi langsung di gedung atau ruang DPRD.</t>
  </si>
  <si>
    <t>Rapat Fraksi</t>
  </si>
  <si>
    <t>Rapat internal partai anggota DPRD (fraksi) untuk membahas posisi politik, tanggapan terhadap rapat DPRD, atau strategi legislatif.</t>
  </si>
  <si>
    <t>Rapat Fraksi PDIP</t>
  </si>
  <si>
    <t>Rapat internal masing-masing fraksi partai anggota DPRD sesuai partai yang bersangkutan.</t>
  </si>
  <si>
    <t>Rapat Fraksi PAN</t>
  </si>
  <si>
    <t>Rapat Fraksi Golkar</t>
  </si>
  <si>
    <t>Rapat Fraksi Gerindra</t>
  </si>
  <si>
    <t>Rapat Fraksi PKS</t>
  </si>
  <si>
    <t>Rapat Fraksi Kebangkitan Nasional</t>
  </si>
  <si>
    <t>Rapat Fraksi Persatuan Demokrat</t>
  </si>
  <si>
    <t xml:space="preserve">Kunjungan kerja alat kelengkapan DPRD ke luar DIY </t>
  </si>
  <si>
    <t>Keberangkatan anggota komisi / alat kelengkapan DPRD ke luar wilayah DIY untuk studi banding, pembelajaran kebijakan, audit program, atau kerjasama legislatif</t>
  </si>
  <si>
    <t>Kunjungan kerja alat kelengkapan DPRD ke luar DIY Komisi A</t>
  </si>
  <si>
    <t>Kunjungan kerja alat kelengkapan DPRD ke luar DIY Komisi B</t>
  </si>
  <si>
    <t>Kunjungan kerja alat kelengkapan DPRD ke luar DIY Komisi C</t>
  </si>
  <si>
    <t>Kunjungan kerja alat kelengkapan DPRD ke luar DIY Komisi D</t>
  </si>
  <si>
    <t>Kunjungan kerja alat kelengkapan DPRD ke luar DIY Badan Anggaran</t>
  </si>
  <si>
    <t>Kunjungan kerja alat kelengkapan DPRD ke luar DIY Badan Musyawarah</t>
  </si>
  <si>
    <t>Kunjungan kerja alat kelengkapan DPRD ke luar DIY Badan Pembentukan Perda</t>
  </si>
  <si>
    <t>Kunjungan kerja alat kelengkapan DPRD ke luar DIY Badan Kehormatan</t>
  </si>
  <si>
    <t>Kunjungan kerja alat kelengkapan DPRD ke luar DIY Pansus-pansus</t>
  </si>
  <si>
    <t xml:space="preserve">Konsultasi </t>
  </si>
  <si>
    <t>Pertemuan konsultatif antara DPRD dengan pihak internal atau eksekutif mengenai rancangan kebijakan, anggaran atau etika legislatif</t>
  </si>
  <si>
    <t>Konsultasi Badan Anggaran</t>
  </si>
  <si>
    <t>Konsultasi Badan Musyawarah</t>
  </si>
  <si>
    <t>Konsultasi Badan Pembentukan Perda</t>
  </si>
  <si>
    <t>Konsultasi Badan Kehormatan</t>
  </si>
  <si>
    <t>Konsultasi Pansus-pansus</t>
  </si>
  <si>
    <t>Delegasi</t>
  </si>
  <si>
    <t>Pengiriman anggota DPRD sebagai wakil dalam forum eksternal (nasional, regional) ke luar daerah.</t>
  </si>
  <si>
    <t>Bimbingan Teknis</t>
  </si>
  <si>
    <t>Pelatihan atau pembinaan teknis legislatif, regulasi, atau fungsi DPRD bagi anggota DPRD atau staf sekretariat.</t>
  </si>
  <si>
    <t>Reses</t>
  </si>
  <si>
    <t>Kegiatan DPRD turun ke daerah pemilihan (konstituen) untuk menyerap aspirasi masyarakat, menyampaikan laporan, dan diskusi kebijakan.</t>
  </si>
  <si>
    <t>Kunjungan keluar Negeri</t>
  </si>
  <si>
    <t>Kunjungan kerja resmi anggota DPRD luar negeri untuk studi banding atau delegasi legislatif luar negeri.</t>
  </si>
  <si>
    <t xml:space="preserve">Pendampingan </t>
  </si>
  <si>
    <t>Dukungan teknis / advokasi oleh tenaga ahli, konsultan atau instansi pendamping untuk proses kerja komisi DPRD</t>
  </si>
  <si>
    <t>Pendampingan Komisi A</t>
  </si>
  <si>
    <t>Pendampingan Komisi B</t>
  </si>
  <si>
    <t>Pendampingan Komisi C</t>
  </si>
  <si>
    <t>Pendampingan Komisi D</t>
  </si>
  <si>
    <t>Produk Hukum DPRD Yang Dihasilkan</t>
  </si>
  <si>
    <t>Produk Hukum DPRD Yang Dihasilkan yang berupa Peraturan Daerah</t>
  </si>
  <si>
    <t>Jumlah peraturan daerah yang ditetapkan DPRD bersama kepala daerah.</t>
  </si>
  <si>
    <t>Produk Hukum DPRD Yang Dihasilkan yang berupa Peraturan Daerah Istimewa</t>
  </si>
  <si>
    <t>Peraturan khusus daerah sesuai status istimewa (jika berlaku) yang dihasilkan DPRD.</t>
  </si>
  <si>
    <t>Produk Hukum DPRD Yang Dihasilkan yang berupa Peraturan DPRD</t>
  </si>
  <si>
    <t>Regulasi internal legislatif yang dibuat oleh DPRD sendiri, bukan bersama kepala daerah.</t>
  </si>
  <si>
    <t>Produk Hukum DPRD Yang Dihasilkan yang berupa Keputusan DPRD</t>
  </si>
  <si>
    <t>Keputusan formal DPRD sebagai lembaga legislatif mengenai internal atau kebijakan tertentu.</t>
  </si>
  <si>
    <t>Produk Hukum DPRD Yang Dihasilkan yang berupa Keputusan Pimpinan DPRD</t>
  </si>
  <si>
    <t>Keputusan yang ditetapkan oleh pimpinan DPRD (ketua, wakil) terkait pengelolaan lembaga DPRD.</t>
  </si>
  <si>
    <t>Produk Hukum DPRD Yang Dihasilkan yang berupa Perda Inisiatif DPRD</t>
  </si>
  <si>
    <t>Rancangan peraturan daerah yang diusulkan inisiatif oleh DPRD sendiri tanpa inisiatif kepala daerah.</t>
  </si>
  <si>
    <t>Produk Hukum DPRD Yang Dihasilkan yang berupa Kesepakatan Bersama</t>
  </si>
  <si>
    <t>Kesepakatan regulasi atau kebijakan antara DPRD dan kepala daerah yang dituangkan dalam dokumen formal bersama.</t>
  </si>
  <si>
    <t>Persentase Produk Hukum yang Diselesaikan</t>
  </si>
  <si>
    <t>Rasio produk hukum (draft dan usulan) yang berhasil diselesaikan (disahkan) dibandingkan total produk hukum yang direncanakan.</t>
  </si>
  <si>
    <t>Jumlah Produk Hukum yang diselesaikan :</t>
  </si>
  <si>
    <t>Jumlah produk hukum dari tiap kategori yang telah selesai dan disahkan dalam periode pelaporan</t>
  </si>
  <si>
    <t>- Draft Raperda Prakarsa DPRD</t>
  </si>
  <si>
    <t>- Draft Peraturan DPRD</t>
  </si>
  <si>
    <t>- Draft Keputusan DPRD</t>
  </si>
  <si>
    <t>- Draft Keputusan Pimpinan DPRD</t>
  </si>
  <si>
    <t>- Draft Keputusan Persetujuan Bersama</t>
  </si>
  <si>
    <t>- Kajian Telaah Hukum</t>
  </si>
  <si>
    <t>- Perda</t>
  </si>
  <si>
    <t>Jumlah produk hukum yang dibahas</t>
  </si>
  <si>
    <t>Jumlah produk regulasi dalam proses pembahasan legislatif baik di komisi, pansus, atau paripurna.</t>
  </si>
  <si>
    <t>Anggota DPRD berdasarkan Partai Politik</t>
  </si>
  <si>
    <t xml:space="preserve">Jumlah Anggota PDI Perjuangan </t>
  </si>
  <si>
    <t>Jumlah anggota DPRD yang berasal dari partai politik</t>
  </si>
  <si>
    <t>Jumlah Anggota PDI Perjuangan Laki-laki</t>
  </si>
  <si>
    <t>Jumlah Anggota PDI Perjuangan Perempuan</t>
  </si>
  <si>
    <t>Jumlah Anggota PAN</t>
  </si>
  <si>
    <t>Jumlah Anggota PAN Laki-laki</t>
  </si>
  <si>
    <t>Jumlah Anggota PAN Perempuan</t>
  </si>
  <si>
    <t xml:space="preserve">Jumlah Anggota PKS </t>
  </si>
  <si>
    <t>Jumlah Anggota PKS Laki-laki</t>
  </si>
  <si>
    <t>Jumlah Anggota PKS Perempuan</t>
  </si>
  <si>
    <t xml:space="preserve">Jumlah Anggota Nasdem </t>
  </si>
  <si>
    <t>Jumlah Anggota Nasdem Laki-laki</t>
  </si>
  <si>
    <t>Jumlah Anggota Nasdem Perempuan</t>
  </si>
  <si>
    <t xml:space="preserve">Jumlah Anggota Golkar </t>
  </si>
  <si>
    <t>Jumlah Anggota Golkar Laki-laki</t>
  </si>
  <si>
    <t>Jumlah Anggota Golkar Perempuan</t>
  </si>
  <si>
    <t xml:space="preserve">Jumlah Anggota PPP </t>
  </si>
  <si>
    <t>Jumlah Anggota PPP Laki-laki</t>
  </si>
  <si>
    <t>Jumlah Anggota PPP Perempuan</t>
  </si>
  <si>
    <t xml:space="preserve">Jumlah Anggota Gerindra </t>
  </si>
  <si>
    <t>Jumlah Anggota Gerindra Laki-laki</t>
  </si>
  <si>
    <t>Jumlah Anggota Gerindra Perempuan</t>
  </si>
  <si>
    <t>Data Kinerja Sekretariat DPRD</t>
  </si>
  <si>
    <t>Tersedianya Rencana Kerja Tahunan pada setiap Alat-alat Kelengkapan DPRD Provinsi/Kab/Kota di Kota Yogyakarta</t>
  </si>
  <si>
    <t>Keberadaan dokumen rencana kerja tahunan yang disusun oleh setiap alat kelengkapan DPRD sesuai tugasnya.</t>
  </si>
  <si>
    <t>Tersusun dan Terintegrasinya Program-Program Kerja DPRD terhadap RPJMD dan RKPD</t>
  </si>
  <si>
    <t>Derajat sinkronisasi program DPRD dengan Rencana Pembangunan Jangka Menengah Daerah (RPJMD) dan Rencana Kerja Pemerintah Daerah (RKPD).</t>
  </si>
  <si>
    <t>Terintegrasi program-program DPRD untuk melaksanakan fungsi pengawasan, pembentukan Perda dan Anggaran ke dalam Dokumen Perencanaan dan Dokumen Anggaran Se-Triwulanan DPRD</t>
  </si>
  <si>
    <t>Tingkat integrasi kegiatan legislatif DPRD ke dalam siklus perencanaan dan anggaran triwulanan.</t>
  </si>
  <si>
    <t>Tersusun dan Terintegrasinya Program-Program Kerja DPRD Terhadap Anggaran Pembangunan di Kota Yogyakarta</t>
  </si>
  <si>
    <t>Adanya kesesuaian antara rencana kerja DPRD dan alokasi anggaran pembangunan daerah.</t>
  </si>
  <si>
    <t>Indeks yang mengukur kepuasan anggota DPRD terhadap pelayanan pendukung seperti sekretariat, logistik dan fasilitasi agenda DPRD.</t>
  </si>
  <si>
    <t>85,7</t>
  </si>
  <si>
    <t>Nilai hasil survei kepuasan internal anggota DPRD terhadap pelayanan sekretariat dan fasilitas legislatif.</t>
  </si>
  <si>
    <t>86,0</t>
  </si>
  <si>
    <t>Nilai survei kepuasan publik / tamu undangan dalam interaksi dengan DPRD dalam proses sidang atau audiensi.</t>
  </si>
  <si>
    <t>85,0</t>
  </si>
  <si>
    <t>Nilai survei kepuasan masyarakat umum terhadap kinerja dan layanan DPRD publik.</t>
  </si>
  <si>
    <t>Nilai evaluasi akuntabilitas kinerja sekretariat DPRD oleh Inspektorat daerah.</t>
  </si>
  <si>
    <t>85,29</t>
  </si>
  <si>
    <t>Rasio penyelesaian layanan administrasi dan keuangan untuk tenaga ahli fraksi dan kelompok pakar terhadap jumlah permintaan.</t>
  </si>
  <si>
    <t>Jumlah layanan administratif dan keuangan yang berhasil diselesaikan untuk tenaga ahli fraksi dan pakar.</t>
  </si>
  <si>
    <t>Total layanan administratif dan keuangan yang tersedia bagi tenaga ahli fraksi dan kelompok pakar DPRD.</t>
  </si>
  <si>
    <t>Rasio anggota DPRD yang mengikuti bimbingan teknis legislatif terhadap total anggota DPRD.</t>
  </si>
  <si>
    <t>50,00</t>
  </si>
  <si>
    <t>Persentase partisipasi anggota DPRD dalam tiap kegiatan bimtek tertentu</t>
  </si>
  <si>
    <t>Rasio dokumen penganggaran dan pengawasan yang telah dibahas dan disetujui terhadap dokumen yang direncanakan.</t>
  </si>
  <si>
    <t>Jumlah dokumen regulasi atau rekomendasi legislatif yang telah selesai dibahas dan disetujui</t>
  </si>
  <si>
    <t>Jumlah dokumen penganggaran dan pengawasan yang berada dalam proses pembahasan legislatif</t>
  </si>
  <si>
    <t>Rasio masyarakat yang menilai positif pelayanan informasi, komunikasi publik dan publikasi DPRD terhadap total survei.</t>
  </si>
  <si>
    <t>82,9</t>
  </si>
  <si>
    <t>Persentase pengguna / masyarakat yang menyatakan puas terhadap layanan atau konten yang disediakan melalui website Sekretariat DPRD.</t>
  </si>
  <si>
    <t>81,9</t>
  </si>
  <si>
    <t>Persentase pengguna / masyarakat yang menyatakan puas terhadap konten dan tanggapan DPRD melalui media sosial.</t>
  </si>
  <si>
    <t>77,6</t>
  </si>
  <si>
    <t>Rasio aspirasi yang berhasil tertampung dan ditindaklanjuti DPRD dari total aspirasi melalui Pokok Pikiran (Pokir), reses dan audiensi</t>
  </si>
  <si>
    <t>14,67</t>
  </si>
  <si>
    <t>41</t>
  </si>
  <si>
    <t>Rasio layanan administrasi dan keuangan DPRD yang telah diproses / selesai terhadap total permintaan layanan.</t>
  </si>
  <si>
    <t>Jumlah layanan administrasi dan keuangan yang berhasil diselesaikan dalam periode.</t>
  </si>
  <si>
    <t>Rasio rapat paripurna yang benar-benar diselenggarakan terhadap jadwal/paripurna yang direncanakan.</t>
  </si>
  <si>
    <t>104,88%</t>
  </si>
  <si>
    <t>Banyaknya rapat paripurna yang betul-betul dilaksanakan dalam periode tertentu.</t>
  </si>
  <si>
    <t>Jumlah rapat paripurna yang telah direncanakan / dijadwalkan pada awal periode.</t>
  </si>
  <si>
    <t>Persentase Perempuan pengambilan keputusan di ranah publik</t>
  </si>
  <si>
    <t>Proporsi kursi DPRD atau posisi strategis publik yang diduduki oleh perempuan terhadap total posisi pengambilan keputusan.</t>
  </si>
  <si>
    <t>Jumlah kursi DPRD yang diduduki perempuan</t>
  </si>
  <si>
    <t>Jumlah kursi di DPRD yang dihuni oleh anggota legislatif perempuan.</t>
  </si>
  <si>
    <t>Jumlah total kursi di keanggotaan DPRD</t>
  </si>
  <si>
    <t>Total jumlah kursi / anggota legislatif di DPRD kota/kabupaten.</t>
  </si>
  <si>
    <t>Proporsi Kursi yang Diduduki Perempuan di DPR di Kota Yogyakarta</t>
  </si>
  <si>
    <t>Proporsi kursi legislatif (DPRD) di Kota Yogyakarta yang dihuni oleh perempuan dibanding total kursi DPRD.</t>
  </si>
  <si>
    <t>Persentase perempuan pengambil keputusan di lembaga eksekutif, legislatif, dan yudikatif</t>
  </si>
  <si>
    <t>Persentase posisi pengambilan keputusan (jabatan struktural / strategis) yang dijabat oleh perempuan di lembaga pemerintahan daerah (eksekutif, legislatif, yudikatif lokal).</t>
  </si>
  <si>
    <t>Data Kinerja Badan Perencanaan Pembangunan Daerah</t>
  </si>
  <si>
    <t>Total Pagu Dana Keistimewaan</t>
  </si>
  <si>
    <t>Jumlah keseluruhan alokasi anggaran Dana Keistimewaan (Danais) yang ditetapkan untuk Provinsi DIY sesuai dengan amanat UU No. 13 Tahun 2012 tentang Keistimewaan DIY, mencakup seluruh urusan keistimewaan.</t>
  </si>
  <si>
    <t>Total Pagu Dana Keistimewaan Pengisian Jabatan</t>
  </si>
  <si>
    <t>Jumlah anggaran Danais yang dialokasikan khusus untuk urusan pengisian jabatan Gubernur dan Wakil Gubernur DIY sesuai ketentuan keistimewaan.</t>
  </si>
  <si>
    <t>Total Pagu Dana Keistimewaan Kelembagaan</t>
  </si>
  <si>
    <t>Total anggaran Danais yang digunakan untuk urusan kelembagaan pemerintah daerah dalam konteks keistimewaan.</t>
  </si>
  <si>
    <t>Total Pagu Dana Keistimewaan Kebudayaan</t>
  </si>
  <si>
    <t>Jumlah Danais yang dialokasikan untuk urusan kebudayaan, meliputi pelestarian, pengembangan, dan pemajuan kebudayaan daerah.</t>
  </si>
  <si>
    <t>Total Pagu Dana Keistimewaan Pertanahan</t>
  </si>
  <si>
    <t>Jumlah Danais yang dialokasikan untuk penataan dan pengelolaan urusan pertanahan keistimewaan DIY.</t>
  </si>
  <si>
    <t>Total Pagu Dana Keistimewaan Tata Ruang</t>
  </si>
  <si>
    <t>Jumlah Danais yang digunakan untuk urusan tata ruang dan penataan wilayah berbasis keistimewaan DIY.</t>
  </si>
  <si>
    <t>Total Realisasi Dana Keistimewaan Kota Yogyakarta</t>
  </si>
  <si>
    <t>Jumlah Danais yang telah direalisasikan oleh Pemkot Yogyakarta dalam satu tahun anggaran sesuai laporan keuangan pemerintah daerah.</t>
  </si>
  <si>
    <t>Usulan Anggaran Keistimewaan per Urusan</t>
  </si>
  <si>
    <t>Jumlah dana yang diusulkan oleh Pemkot Yogyakarta berdasarkan masing-masing urusan keistimewaan kepada Pemerintah Provinsi DIY.</t>
  </si>
  <si>
    <t>Persentase Capaian Program Urusan Keistimewaan</t>
  </si>
  <si>
    <t>Persentase antara realisasi output kegiatan urusan keistimewaan terhadap target yang telah ditetapkan dalam dokumen perencanaan.</t>
  </si>
  <si>
    <t>Jumlah dokumen perencanaan RPJPD yang telah ditetapkan dgn Perda</t>
  </si>
  <si>
    <t>Jumlah dokumen Rencana Pembangunan Jangka Panjang Daerah (RPJPD) yang telah disahkan dengan Peraturan Daerah.</t>
  </si>
  <si>
    <t>Jumlah dokumen perencanaan RPJMD yang telah ditetapkan dgn Perda</t>
  </si>
  <si>
    <t>Jumlah dokumen Rencana Pembangunan Jangka Menengah Daerah (RPJMD) yang telah ditetapkan melalui Peraturan Daerah.</t>
  </si>
  <si>
    <t>Jumlah dokumen perencanaan RKPD yang telah ditetapkan dgn Perkada</t>
  </si>
  <si>
    <t>Jumlah dokumen Rencana Kerja Pemerintah Daerah (RKPD) yang ditetapkan dengan Peraturan Kepala Daerah.</t>
  </si>
  <si>
    <t>Tersedianya Dokumen RTRW yang Telah Ditetapkan dengan PERDA</t>
  </si>
  <si>
    <t>Ketersediaan dokumen Rencana Tata Ruang Wilayah (RTRW) yang telah disahkan melalui Peraturan Daerah sebagai dasar pengendalian pembangunan.</t>
  </si>
  <si>
    <t>Jumlah program RKPD Tahun berkenaan</t>
  </si>
  <si>
    <t>Jumlah program pembangunan yang tercantum dalam RKPD tahun berjalan.</t>
  </si>
  <si>
    <t>Jumlah program RPJMD yang harus dilaksanakan Tahun berkenaan</t>
  </si>
  <si>
    <t>Jumlah program dalam RPJMD yang dijadwalkan untuk dilaksanakan pada tahun anggaran tersebut.</t>
  </si>
  <si>
    <t>Penjabaran Konsistensi Program RPJMD ke dalam RKPD</t>
  </si>
  <si>
    <t>Tingkat kesesuaian antara program RPJMD dan RKPD dalam perencanaan pembangunan tahunan.</t>
  </si>
  <si>
    <t>Jumlah program APBD Tahun berkenaan</t>
  </si>
  <si>
    <t>Jumlah program yang memperoleh alokasi dalam APBD pada tahun berjalan.</t>
  </si>
  <si>
    <t>Jumlah program RKPD yang harus dilaksanakan Tahun berkenaan</t>
  </si>
  <si>
    <t>Banyaknya program prioritas RKPD yang ditindaklanjuti dalam APBD.</t>
  </si>
  <si>
    <t>Jumlah program/ kegiatan dalam APBD yang tidak terlaksana</t>
  </si>
  <si>
    <t>Jumlah program atau kegiatan yang direncanakan dalam APBD namun tidak terealisasi hingga akhir tahun anggaran.</t>
  </si>
  <si>
    <t>Jumlah program dalam APBD</t>
  </si>
  <si>
    <t>Total keseluruhan program yang tercantum dalam dokumen APBD.</t>
  </si>
  <si>
    <t>Persentase Program/Kegiatan Yang Tidak Terlaksana</t>
  </si>
  <si>
    <t>Perbandingan antara jumlah program/kegiatan yang tidak terlaksana terhadap jumlah program/kegiatan yang direncanakan.</t>
  </si>
  <si>
    <t>Persentase Ketercapaian Sasaran Pembangunan Daerah</t>
  </si>
  <si>
    <t>Perbandingan antara jumlah sasaran pembangunan daerah yang tercapai terhadap jumlah sasaran yang ditetapkan.</t>
  </si>
  <si>
    <t>9969</t>
  </si>
  <si>
    <t>Nilai akuntabilitas pemerintah (AKIP)</t>
  </si>
  <si>
    <t>Nilai hasil evaluasi kinerja instansi pemerintah dalam sistem akuntabilitas kinerja instansi pemerintah (SAKIP) sesuai Permenpan RB.</t>
  </si>
  <si>
    <t>997</t>
  </si>
  <si>
    <t>Jumlah program RKPD tahun berkenaan</t>
  </si>
  <si>
    <t>Jumlah program RPJMD yang harus dilaksanakan tahun berkenaan</t>
  </si>
  <si>
    <t>Target Penurunan Angka Kemiskinan</t>
  </si>
  <si>
    <t>Persentase atau nilai target penurunan angka kemiskinan sesuai dokumen perencanaan pembangunan.</t>
  </si>
  <si>
    <t>613 - 648</t>
  </si>
  <si>
    <t>Jumlah Program Pengentasan Kemiskinan</t>
  </si>
  <si>
    <t>Banyaknya program lintas sektor yang diarahkan untuk menurunkan angka kemiskinan.</t>
  </si>
  <si>
    <t>Jumlah Kegiatan Pengentasan Kemiskinan</t>
  </si>
  <si>
    <t>Jumlah kegiatan operasional yang dilakukan untuk mendukung program pengentasan kemiskinan.</t>
  </si>
  <si>
    <t>Jumlah Anggaran Pengentasan Kemiskinan</t>
  </si>
  <si>
    <t>Total dana yang dialokasikan untuk mendukung kegiatan/program pengentasan kemiskinan.</t>
  </si>
  <si>
    <t>Jumlah Program pemerintah dalam mengurangi ketimpangan</t>
  </si>
  <si>
    <t>Jumlah program yang bertujuan mengurangi ketimpangan sosial dan ekonomi antarwilayah.</t>
  </si>
  <si>
    <t>Jumlah Kegiatan pemerintah dalam mengurangi ketimpangan</t>
  </si>
  <si>
    <t>Jumlah kegiatan pemerintah yang dilaksanakan untuk memperkecil ketimpangan sosial dan ekonomi.</t>
  </si>
  <si>
    <t>Target Penurunan Angka Pengangguran</t>
  </si>
  <si>
    <t>Target yang ditetapkan pemerintah untuk menurunkan tingkat pengangguran terbuka pada periode tertentu.</t>
  </si>
  <si>
    <t>Jumlah Program Penurunan Pengangguran</t>
  </si>
  <si>
    <t>Jumlah program yang diarahkan untuk menciptakan lapangan kerja dan menekan angka pengangguran.</t>
  </si>
  <si>
    <t>Jumlah Kegiatan Penurunan Pengangguran</t>
  </si>
  <si>
    <t>Banyaknya kegiatan operasional yang mendukung program penurunan pengangguran.</t>
  </si>
  <si>
    <t>Jumlah Anggaran Penurunan Pengangguran</t>
  </si>
  <si>
    <t>Besaran dana yang dialokasikan untuk kegiatan/program pengurangan pengangguran.</t>
  </si>
  <si>
    <t>Ukuran komposit yang menggambarkan kualitas perencanaan pembangunan daerah berdasarkan integrasi, konsistensi, dan efektivitas program.</t>
  </si>
  <si>
    <t>99,67</t>
  </si>
  <si>
    <t>Persentase target kinerja Pemerintah Kota yang berhasil dicapai pada periode tertentu.</t>
  </si>
  <si>
    <t>99,69</t>
  </si>
  <si>
    <t>Persentase target kinerja tiap perangkat daerah yang tercapai dibandingkan target dalam dokumen perencanaan.</t>
  </si>
  <si>
    <t>99.61</t>
  </si>
  <si>
    <t>Persentase pelaksanaan output program perangkat daerah terhadap target yang ditetapkan.</t>
  </si>
  <si>
    <t>99,71</t>
  </si>
  <si>
    <t>Rasio antara jumlah analisa data yang digunakan dalam perencanaan terhadap total analisa yang tersedia.</t>
  </si>
  <si>
    <t>Banyaknya hasil analisa data yang dimanfaatkan dalam proses penyusunan rencana pembangunan.</t>
  </si>
  <si>
    <t>Total seluruh analisa data yang dihasilkan untuk mendukung perencanaan pembangunan.</t>
  </si>
  <si>
    <t>Tingkat kesesuaian antara capaian kinerja sasaran daerah dengan target yang ditetapkan dalam RPJMD.</t>
  </si>
  <si>
    <t>99,69%</t>
  </si>
  <si>
    <t>Rasio kesesuaian capaian sektor infrastruktur dan kewilayahan terhadap target RPJMD.</t>
  </si>
  <si>
    <t>99,53%</t>
  </si>
  <si>
    <t>Persentase target kinerja perangkat daerah bidang infrastruktur dan kewilayahan yang tercapai.</t>
  </si>
  <si>
    <t>99,25%</t>
  </si>
  <si>
    <t>Realisasi output dari program pembangunan bidang infrastruktur dan kewilayahan.</t>
  </si>
  <si>
    <t>99,80%</t>
  </si>
  <si>
    <t>Persentase kesesuaian antara capaian sektor perekonomian dan SDA dengan target pembangunan daerah.</t>
  </si>
  <si>
    <t>99,88%</t>
  </si>
  <si>
    <t>Capaian target kinerja perangkat daerah di bidang ekonomi dan SDA.</t>
  </si>
  <si>
    <t>99,99%</t>
  </si>
  <si>
    <t>Realisasi hasil pelaksanaan program perangkat daerah bidang ekonomi dan SDA.</t>
  </si>
  <si>
    <t>99,77%</t>
  </si>
  <si>
    <t>Nilai rata-rata indeks inovasi daerah berdasarkan penilaian Kementerian Dalam Negeri.</t>
  </si>
  <si>
    <t>88,84</t>
  </si>
  <si>
    <t>Rasio hasil litbang yang dimanfaatkan dalam kebijakan terhadap total hasil litbang yang dihasilkan.</t>
  </si>
  <si>
    <t>93,75</t>
  </si>
  <si>
    <t>Jumlah kajian yang telah dipublikasikan ke dalam jurnal ilmiah atau sistem DSS (Decision Support System).</t>
  </si>
  <si>
    <t>100,00</t>
  </si>
  <si>
    <t>Jumlah hasil kajian yang telah disampaikan secara resmi kepada perangkat daerah terkait.</t>
  </si>
  <si>
    <t>Banyaknya hasil kajian yang digunakan OPD sebagai dasar pertimbangan kebijakan atau program.</t>
  </si>
  <si>
    <t>Jumlah hasil kajian yang telah diterapkan dalam pelaksanaan program kerja perangkat daerah.</t>
  </si>
  <si>
    <t>37,50</t>
  </si>
  <si>
    <t>Nilai hasil evaluasi akuntabilitas kinerja Badan Perencanaan Pembangunan Daerah oleh Inspektorat sesuai sistem SAKIP.</t>
  </si>
  <si>
    <t>Indeks komposit yang menggambarkan tingkat ketersediaan, pemerataan, dan kualitas infrastruktur wilayah berdasarkan metodologi Bappenas/BPS.</t>
  </si>
  <si>
    <t>89,14</t>
  </si>
  <si>
    <t>Pengelolaan Aset</t>
  </si>
  <si>
    <t>Jumlah Aset Daerah</t>
  </si>
  <si>
    <t>Total aset yang dimiliki oleh pemerintah daerah, meliputi seluruh kekayaan yang dikuasai dan/atau dimiliki untuk mendukung penyelenggaraan pemerintahan daerah.</t>
  </si>
  <si>
    <t>Jumlah Aset Daerah Aset Bergerak</t>
  </si>
  <si>
    <t>Jumlah seluruh aset berwujud milik daerah yang dapat dipindahkan, seperti kendaraan, peralatan, dan mesin.</t>
  </si>
  <si>
    <t>Jumlah Aset Daerah Aset Tidak Bergerak</t>
  </si>
  <si>
    <t>Jumlah seluruh aset berwujud milik daerah yang tidak dapat dipindahkan, seperti tanah dan bangunan.</t>
  </si>
  <si>
    <t>Nilai Aset/Barang Daerah</t>
  </si>
  <si>
    <t>Total nilai buku aset/barang milik daerah sesuai hasil inventarisasi dan penilaian aset oleh Badan Pengelola Keuangan dan Aset Daerah.</t>
  </si>
  <si>
    <t xml:space="preserve">Rp </t>
  </si>
  <si>
    <t>Nilai Aset/Barang Daerah Aset Bergerak</t>
  </si>
  <si>
    <t>Nilai aset daerah berupa barang bergerak berdasarkan hasil penilaian dan pencatatan dalam neraca daerah.</t>
  </si>
  <si>
    <t>Nilai Aset/Barang Daerah Aset Tidak Bergerak</t>
  </si>
  <si>
    <t>Nilai aset daerah berupa barang tidak bergerak berdasarkan hasil penilaian dan pencatatan dalam neraca daerah.</t>
  </si>
  <si>
    <t>Nilai Akumulasi Penyusutan</t>
  </si>
  <si>
    <t>Jumlah total penyusutan aset tetap daerah yang telah dibebankan selama masa manfaat aset tersebut.</t>
  </si>
  <si>
    <t>Nilai Akumulasi Penyusutan Aset Bergerak</t>
  </si>
  <si>
    <t>Nilai penyusutan akumulatif atas aset bergerak daerah (kendaraan, peralatan, mesin).</t>
  </si>
  <si>
    <t>Nilai Akumulasi Penyusutan Aset Tidak Bergerak</t>
  </si>
  <si>
    <t>Nilai penyusutan akumulatif atas aset tidak bergerak daerah (bangunan, infrastruktur).</t>
  </si>
  <si>
    <t>Opini Pemeriksaan</t>
  </si>
  <si>
    <t>Pendapat profesional Badan Pemeriksa Keuangan (BPK) terhadap kewajaran penyajian laporan keuangan pemerintah daerah (WTP, WDP, TMP, atau Disclaimer).</t>
  </si>
  <si>
    <t>Ringkasan APBD</t>
  </si>
  <si>
    <t>Pendapatan Daerah</t>
  </si>
  <si>
    <t>Semua penerimaan daerah yang menjadi hak pemerintah daerah dan diakui sebagai penambah kekayaan bersih dalam satu tahun anggaran.</t>
  </si>
  <si>
    <t>Pendapatan Asli Daerah</t>
  </si>
  <si>
    <t>Pendapatan yang bersumber dari potensi daerah sendiri, meliputi pajak daerah, retribusi, hasil pengelolaan kekayaan daerah yang dipisahkan, dan lain-lain PAD yang sah.</t>
  </si>
  <si>
    <t>Pajak Daerah</t>
  </si>
  <si>
    <t>Iuran wajib yang dilakukan oleh orang pribadi atau badan kepada daerah tanpa imbalan langsung yang digunakan untuk keperluan daerah bagi kemakmuran rakyat.</t>
  </si>
  <si>
    <t>Retribusi Daerah</t>
  </si>
  <si>
    <t>Pungutan daerah sebagai pembayaran atas jasa atau pemberian izin tertentu yang disediakan atau diberikan oleh pemerintah daerah.</t>
  </si>
  <si>
    <t>Hasil Pengelolaan Kekayaan Daerah yang Dipisahkan</t>
  </si>
  <si>
    <t>Pendapatan yang berasal dari bagian laba BUMD, penyertaan modal daerah, atau investasi pemerintah daerah.</t>
  </si>
  <si>
    <t>Lain-Lain Pendapatan Asli Daerah yang Sah</t>
  </si>
  <si>
    <t>Pendapatan asli daerah selain pajak, retribusi, dan hasil pengelolaan kekayaan daerah yang dipisahkan, misalnya hasil penjualan aset, bunga deposito, dan denda.</t>
  </si>
  <si>
    <t>Rasio Pendapatan Asli Daerah terhadap Total Belanja APBD</t>
  </si>
  <si>
    <t>Perbandingan antara total PAD dengan total belanja dalam APBD, menggambarkan tingkat kemandirian fiskal daerah.</t>
  </si>
  <si>
    <t>583</t>
  </si>
  <si>
    <t>Persentase Pertumbuhan PAD</t>
  </si>
  <si>
    <t>Persentase peningkatan PAD dibandingkan tahun sebelumnya.</t>
  </si>
  <si>
    <t>Persentase PAD Terhadap Pendapatan</t>
  </si>
  <si>
    <t>Proporsi PAD terhadap total pendapatan daerah.</t>
  </si>
  <si>
    <t>Dana Perimbangan</t>
  </si>
  <si>
    <t>Dana dari pemerintah pusat yang dialokasikan kepada daerah untuk mendanai kebutuhan daerah dalam rangka pelaksanaan desentralisasi.</t>
  </si>
  <si>
    <t>Dana Bagi Hasil Pajak/Bagi Hasil Bukan Pajak</t>
  </si>
  <si>
    <t>Dana yang bersumber dari APBN berdasarkan persentase tertentu atas penerimaan pajak atau sumber daya alam yang dibagi ke daerah.</t>
  </si>
  <si>
    <t>Rasio Dana Bagi Hasil Pajak/Bagi Hasil Bukan Pajak terhadap Dana Perimbangan</t>
  </si>
  <si>
    <t>Perbandingan antara nilai DBH terhadap total dana perimbangan.</t>
  </si>
  <si>
    <t>014</t>
  </si>
  <si>
    <t>Rasio Dana Bagi Hasil Pajak/Bagi Hasil Bukan Pajak terhadap Pendapatan Daerah</t>
  </si>
  <si>
    <t>Persentase kontribusi DBH terhadap total pendapatan daerah.</t>
  </si>
  <si>
    <t>Rasio Dana Bagi Hasil Pajak/Bagi Hasil Bukan Pajak terhadap Total Belanja APBD</t>
  </si>
  <si>
    <t>Perbandingan antara DBH dengan total belanja daerah.</t>
  </si>
  <si>
    <t>Persentase Pertumbuhan Dana Bagi Hasil Pajak/Bagi Hasil Bukan Pajak</t>
  </si>
  <si>
    <t>Laju pertumbuhan DBH dari tahun sebelumnya.</t>
  </si>
  <si>
    <t>Persentase Pertumbuhan Dana Perimbangan</t>
  </si>
  <si>
    <t>Laju pertumbuhan total dana perimbangan antar tahun.</t>
  </si>
  <si>
    <t>Rasio Dana Perimbangan terhadap Total Belanja APBD</t>
  </si>
  <si>
    <t>Perbandingan antara dana perimbangan dengan total belanja daerah.</t>
  </si>
  <si>
    <t>6393</t>
  </si>
  <si>
    <t>Dana Alokasi Umum</t>
  </si>
  <si>
    <t>Dana yang bersumber dari APBN yang dialokasikan dengan tujuan pemerataan kemampuan keuangan antar daerah.</t>
  </si>
  <si>
    <t>Rasio Dana Alokasi Umum terhadap Dana Perimbangan</t>
  </si>
  <si>
    <t>Persentase DAU dibandingkan total dana perimbangan.</t>
  </si>
  <si>
    <t>1876</t>
  </si>
  <si>
    <t>Rasio Dana Alokasi Umum terhadap Pendapatan Daerah</t>
  </si>
  <si>
    <t>Proporsi DAU terhadap total pendapatan daerah.</t>
  </si>
  <si>
    <t>893</t>
  </si>
  <si>
    <t>Rasio Dana Alokasi Umum terhadap Total Belanja APBD</t>
  </si>
  <si>
    <t>Perbandingan antara nilai DAU dan total belanja daerah.</t>
  </si>
  <si>
    <t>901</t>
  </si>
  <si>
    <t>Persentase Pertumbuhan Dana Alokasi Umum</t>
  </si>
  <si>
    <t>Persentase kenaikan DAU dibandingkan tahun sebelumnya.</t>
  </si>
  <si>
    <t>Dana Alokasi Khusus</t>
  </si>
  <si>
    <t>Dana dari APBN yang dialokasikan kepada daerah untuk mendanai kegiatan tertentu sesuai prioritas nasional.</t>
  </si>
  <si>
    <t>Rasio Dana Alokasi Khusus terhadap Dana Perimbangan</t>
  </si>
  <si>
    <t>Proporsi DAK terhadap total dana perimbangan.</t>
  </si>
  <si>
    <t>423</t>
  </si>
  <si>
    <t>Rasio Dana Alokasi Khusus terhadap Pendapatan Daerah</t>
  </si>
  <si>
    <t>Persentase DAK terhadap total pendapatan daerah.</t>
  </si>
  <si>
    <t>201</t>
  </si>
  <si>
    <t>Rasio Dana Alokasi Khusus terhadap Total APBD</t>
  </si>
  <si>
    <t>Proporsi DAK terhadap total nilai APBD.</t>
  </si>
  <si>
    <t>203</t>
  </si>
  <si>
    <t>Persentase Pertumbuhan Dana Alokasi Khusus</t>
  </si>
  <si>
    <t>Persentase kenaikan nilai DAK dari tahun sebelumnya.</t>
  </si>
  <si>
    <t>Lain-Lain Pendapatan Daerah yang Sah</t>
  </si>
  <si>
    <t>Penerimaan daerah selain PAD, dana perimbangan, dan pembiayaan, yang sah menurut ketentuan peraturan perundangan.</t>
  </si>
  <si>
    <t>Lain-Lain Pendapatan Daerah yang Sah berupa Hibah</t>
  </si>
  <si>
    <t>Pendapatan yang berasal dari hibah pemerintah, lembaga, atau pihak lain.</t>
  </si>
  <si>
    <t>Lain-Lain Pendapatan Daerah yang Sah berupa Dana Darurat</t>
  </si>
  <si>
    <t>Pendapatan daerah dari pemerintah pusat untuk keperluan mendesak (misalnya bencana).</t>
  </si>
  <si>
    <t>Dana Bagi Hasil Pajak dari Provinsi dan Pemerintah Daerah Lainnya</t>
  </si>
  <si>
    <t>Dana yang diterima dari provinsi atau daerah lain atas pembagian pajak daerah.</t>
  </si>
  <si>
    <t>Nilai Dana Bagi Hasil Pajak dari Provinsi dan Pemerintah Daerah Lainnya</t>
  </si>
  <si>
    <t>Jumlah nilai nominal dana bagi hasil pajak antar daerah.</t>
  </si>
  <si>
    <t>Rasio Dana Bagi Hasil Pajak dari Provinsi dan Pemerintah Daerah Lainnya terhadap Lain-Lain Pendapatan</t>
  </si>
  <si>
    <t>Perbandingan antara DBH antar daerah terhadap kategori “lain-lain pendapatan yang sah”.</t>
  </si>
  <si>
    <t>Rasio Dana Bagi Hasil Pajak dari Provinsi dan Pemerintah Daerah Lainnya terhadap Pendapatan Daerah</t>
  </si>
  <si>
    <t>Proporsi DBH antar daerah terhadap total pendapatan daerah.</t>
  </si>
  <si>
    <t>Rasio Dana Bagi Hasil Pajak dari Provinsi dan Pemerintah Daerah Lainnya terhadap Total Belanja APBD</t>
  </si>
  <si>
    <t>Rasio antara DBH antar daerah terhadap total belanja daerah.</t>
  </si>
  <si>
    <t>Persentase Pertumbuhan Dana Bagi Hasil Pajak dari Provinsi dan Pemerintah Daerah Lainnya</t>
  </si>
  <si>
    <t>Persentase kenaikan DBH antar daerah dari tahun sebelumnya.</t>
  </si>
  <si>
    <t>Dana Penyesuaian dan Otonomi Khusus</t>
  </si>
  <si>
    <t>Dana yang diberikan untuk mendukung pelaksanaan kebijakan penyesuaian fiskal dan otonomi khusus.</t>
  </si>
  <si>
    <t>Rasio Dana Penyesuaian dan Otonomi Khusus terhadap Lain-Lain Pendapatan Daerah yang Sah</t>
  </si>
  <si>
    <t>Perbandingan antara dana penyesuaian dan otonomi khusus terhadap total “lain-lain pendapatan yang sah”.</t>
  </si>
  <si>
    <t>Rasio Dana Penyesuaian dan Otonomi Khusus terhadap Pendapatan Daerah</t>
  </si>
  <si>
    <t>Rasio dana penyesuaian terhadap total pendapatan daerah.</t>
  </si>
  <si>
    <t>Rasio Dana Penyesuaian dan Otonomi Khusus terhadap Total Belanja APBD</t>
  </si>
  <si>
    <t>Perbandingan antara nilai dana penyesuaian dengan total belanja daerah.</t>
  </si>
  <si>
    <t>Persentase Pertumbuhan Dana Penyesuaian dan Otonomi Khusus</t>
  </si>
  <si>
    <t>Laju pertumbuhan nilai dana penyesuaian dan otonomi khusus antar tahun.</t>
  </si>
  <si>
    <t>Bantuan Keuangan dari Provinsi atau Pemerintah Daerah Lainnya</t>
  </si>
  <si>
    <t>Dana transfer antar pemerintah daerah yang bersifat bantuan keuangan.</t>
  </si>
  <si>
    <t>Rasio Jumlah Pendapatan Daerah terhadap Total Belanja APBD</t>
  </si>
  <si>
    <t>Perbandingan antara total pendapatan dengan total belanja daerah, mencerminkan keseimbangan fiskal.</t>
  </si>
  <si>
    <t>12223</t>
  </si>
  <si>
    <t>Persentase Pertumbuhan Total Pendapatan</t>
  </si>
  <si>
    <t>Laju pertumbuhan pendapatan daerah secara keseluruhan dibandingkan tahun sebelumnya.</t>
  </si>
  <si>
    <t>Belanja Daerah</t>
  </si>
  <si>
    <t>Semua pengeluaran daerah yang diakui sebagai pengurang kekayaan bersih daerah dalam satu tahun anggaran.</t>
  </si>
  <si>
    <t>Belanja Tidak Langsung</t>
  </si>
  <si>
    <t>Pengeluaran daerah yang tidak terkait langsung dengan pelaksanaan program atau kegiatan tertentu.</t>
  </si>
  <si>
    <t>Belanja Tidak Langsung Pegawai</t>
  </si>
  <si>
    <t>Komponen belanja tidak langsung untuk pembayaran gaji dan tunjangan pegawai.</t>
  </si>
  <si>
    <t>Rasio Belanja Tidak Langsung Pegawai terhadap Belanja Langsung</t>
  </si>
  <si>
    <t>Perbandingan antara belanja tidak langsung pegawai dengan total belanja langsung.</t>
  </si>
  <si>
    <t>8227</t>
  </si>
  <si>
    <t>Rasio Belanja Tidak Langsung Pegawai terhadap Belanja Daerah</t>
  </si>
  <si>
    <t>Proporsi belanja pegawai terhadap total belanja daerah.</t>
  </si>
  <si>
    <t>4233</t>
  </si>
  <si>
    <t>Realisasi Belanja Tidak langsung Pemenuhan Kebutuhan Aparatur</t>
  </si>
  <si>
    <t>Jumlah belanja tidak langsung yang terealisasi untuk kebutuhan aparatur pemerintah.</t>
  </si>
  <si>
    <t>Persentase Pertumbuhan Belanja Tidak Langsung Pegawai</t>
  </si>
  <si>
    <t>Persentase kenaikan atau penurunan belanja tidak langsung pegawai dibanding tahun sebelumnya.</t>
  </si>
  <si>
    <t>Belanja Bunga</t>
  </si>
  <si>
    <t>Pengeluaran pemerintah daerah untuk pembayaran bunga utang yang jatuh tempo dalam tahun anggaran berjalan.</t>
  </si>
  <si>
    <t>Belanja Subsidi</t>
  </si>
  <si>
    <t>Pengeluaran daerah untuk memberikan bantuan harga kepada masyarakat agar harga barang/jasa tertentu tetap terjangkau.</t>
  </si>
  <si>
    <t>Belanja Hibah</t>
  </si>
  <si>
    <t>Pengeluaran daerah dalam bentuk uang, barang, atau jasa kepada pihak lain yang bersifat tidak wajib dan tidak mengikat.</t>
  </si>
  <si>
    <t>Belanja Bantuan Sosial</t>
  </si>
  <si>
    <t>Pengeluaran pemerintah daerah untuk memberikan bantuan kepada individu, keluarga, atau kelompok masyarakat guna melindungi dari risiko sosial.</t>
  </si>
  <si>
    <t>Belanja Bagi Hasil kepada Provinsi/Kabupaten/Kota dan Pemerintahan Desa</t>
  </si>
  <si>
    <t>Pengeluaran daerah dalam rangka bagi hasil penerimaan tertentu kepada pemerintah provinsi, kabupaten/kota lain, atau pemerintahan desa.</t>
  </si>
  <si>
    <t>Belanja Bantuan Keuangan kepada Provinsi/Kabupaten/Kota dan Pemerintahan Desa</t>
  </si>
  <si>
    <t>Pengeluaran pemerintah daerah untuk memberikan bantuan keuangan kepada pemerintah daerah lain atau pemerintahan desa.</t>
  </si>
  <si>
    <t>Belanja Tidak Terduga</t>
  </si>
  <si>
    <t>Pengeluaran untuk kegiatan yang sifatnya tidak biasa dan tidak diharapkan berulang seperti penanggulangan bencana, keadaan darurat, atau kejadian luar biasa lainnya.</t>
  </si>
  <si>
    <t>Belanja Langsung</t>
  </si>
  <si>
    <t>Pengeluaran daerah yang terkait langsung dengan pelaksanaan program dan kegiatan yang mengacu pada pencapaian sasaran kinerja pemerintah daerah.</t>
  </si>
  <si>
    <t>Belanja Langsung Pegawai</t>
  </si>
  <si>
    <t>Belanja untuk honorarium atau pembayaran tenaga kerja yang terlibat langsung dalam pelaksanaan program dan kegiatan pemerintah daerah.</t>
  </si>
  <si>
    <t>Rasio Belanja Langsung Pegawai terhadap Belanja Langsung</t>
  </si>
  <si>
    <t>Perbandingan antara nilai belanja langsung pegawai dengan total belanja langsung.</t>
  </si>
  <si>
    <t>161</t>
  </si>
  <si>
    <t>Rasio Belanja Langsung Pegawai terhadap Belanja Daerah</t>
  </si>
  <si>
    <t>Rasio belanja langsung pegawai terhadap total belanja daerah.</t>
  </si>
  <si>
    <t>093</t>
  </si>
  <si>
    <t>Persentase Pertumbuhan Belanja Langsung Pegawai</t>
  </si>
  <si>
    <t>Persentase perubahan belanja langsung pegawai dibanding tahun sebelumnya.</t>
  </si>
  <si>
    <t>Persentase Pertumbuhan Belanja Langsung</t>
  </si>
  <si>
    <t>Persentase perubahan total belanja langsung daerah dibandingkan tahun sebelumnya.</t>
  </si>
  <si>
    <t>Belanja Barang dan Jasa</t>
  </si>
  <si>
    <t>Belanja daerah yang digunakan untuk pengadaan barang dan jasa guna mendukung pelaksanaan program dan kegiatan pemerintah daerah.</t>
  </si>
  <si>
    <t>Rasio Belanja Barang dan Jasa terhadap Belanja Langsung</t>
  </si>
  <si>
    <t>Rasio antara belanja barang dan jasa terhadap total belanja langsung.</t>
  </si>
  <si>
    <t>121</t>
  </si>
  <si>
    <t>Rasio Belanja Barang dan Jasa terhadap Belanja Daerah</t>
  </si>
  <si>
    <t>Rasio antara belanja barang dan jasa terhadap total belanja daerah.</t>
  </si>
  <si>
    <t>698</t>
  </si>
  <si>
    <t>Persentase Pertumbuhan Belanja Barang dan Jasa</t>
  </si>
  <si>
    <t>Persentase kenaikan atau penurunan belanja barang dan jasa dibandingkan tahun sebelumnya.</t>
  </si>
  <si>
    <t>Belanja Modal</t>
  </si>
  <si>
    <t>Pengeluaran pemerintah daerah untuk perolehan aset tetap yang memberikan manfaat lebih dari satu periode akuntansi.</t>
  </si>
  <si>
    <t>Rasio Belanja Modal terhadap Belanja Langsung</t>
  </si>
  <si>
    <t>Rasio antara belanja modal terhadap total belanja langsung daerah.</t>
  </si>
  <si>
    <t>084</t>
  </si>
  <si>
    <t>Rasio Belanja Modal terhadap Belanja Daerah</t>
  </si>
  <si>
    <t>Rasio belanja modal terhadap total belanja daerah yang menunjukkan proporsi investasi pemerintah.</t>
  </si>
  <si>
    <t>049</t>
  </si>
  <si>
    <t>Persentase Pertumbuhan Belanja Modal</t>
  </si>
  <si>
    <t>Persentase perubahan nilai belanja modal dibanding tahun sebelumnya.</t>
  </si>
  <si>
    <t>Persentase Pertumbuhan Total Belanja</t>
  </si>
  <si>
    <t>Persentase perubahan total belanja daerah dibandingkan periode sebelumnya.</t>
  </si>
  <si>
    <t>Pajak Hotel</t>
  </si>
  <si>
    <t>Pajak yang dikenakan atas pelayanan yang disediakan oleh hotel, termasuk penginapan, rumah penginapan, losmen, dan sejenisnya.</t>
  </si>
  <si>
    <t>Pajak Restoran</t>
  </si>
  <si>
    <t>Pajak yang dipungut atas pelayanan yang disediakan oleh restoran, rumah makan, kafe, dan jasa boga.</t>
  </si>
  <si>
    <t>Pajak Hiburan</t>
  </si>
  <si>
    <t>Pajak yang dipungut atas penyelenggaraan hiburan seperti pertunjukan, bioskop, pertandingan olahraga, dan sejenisnya.</t>
  </si>
  <si>
    <t>Pajak Reklame</t>
  </si>
  <si>
    <t>Pajak atas penyelenggaraan reklame, yaitu benda, alat, perbuatan atau media yang digunakan untuk memperkenalkan atau mempromosikan suatu barang, jasa, atau kegiatan.</t>
  </si>
  <si>
    <t>Pajak Penerangan Jalan</t>
  </si>
  <si>
    <t>Pajak atas penggunaan tenaga listrik baik yang dihasilkan sendiri maupun diperoleh dari sumber lain, digunakan untuk penerangan jalan umum.</t>
  </si>
  <si>
    <t>Pajak Parkir</t>
  </si>
  <si>
    <t>Pajak yang dikenakan atas penyelenggaraan tempat parkir di luar badan jalan yang disediakan oleh orang pribadi atau badan.</t>
  </si>
  <si>
    <t>Pajak Air Tanah</t>
  </si>
  <si>
    <t>Pajak atas pengambilan dan/atau pemanfaatan air tanah oleh orang pribadi atau badan untuk keperluan tertentu.</t>
  </si>
  <si>
    <t>Pajak Sarang Burung Walet</t>
  </si>
  <si>
    <t>Pajak atas kegiatan pengambilan dan/atau pengusahaan sarang burung walet.</t>
  </si>
  <si>
    <t>Pajak Bumi dan Bangunan</t>
  </si>
  <si>
    <t>Pajak yang dikenakan atas bumi dan/atau bangunan berdasarkan Nilai Jual Objek Pajak (NJOP).</t>
  </si>
  <si>
    <t>Pajak Bumi dan Bangunan Perdesaan dan Perkotaan (PBB-P2)</t>
  </si>
  <si>
    <t>Pajak atas kepemilikan, penguasaan, dan/atau pemanfaatan bumi dan bangunan di wilayah perdesaan dan perkotaan yang menjadi kewenangan daerah.</t>
  </si>
  <si>
    <t>Bea Perolehan Hak atas Tanah dan Bangunan (BPHTP)</t>
  </si>
  <si>
    <t>Pajak atas perolehan hak atas tanah dan/atau bangunan, termasuk jual beli, warisan, hibah, dan peralihan hak lainnya.</t>
  </si>
  <si>
    <t>Retribusi Jasa Umum</t>
  </si>
  <si>
    <t>Pungutan daerah sebagai pembayaran atas jasa yang diberikan oleh pemerintah daerah untuk kepentingan umum.</t>
  </si>
  <si>
    <t>Retribusi Pelayanan Kesehatan</t>
  </si>
  <si>
    <t>Pungutan daerah atas pelayanan kesehatan yang diberikan oleh fasilitas kesehatan milik pemerintah daerah.</t>
  </si>
  <si>
    <t>Retribusi Pelayanan Persampahan/Kebersihan</t>
  </si>
  <si>
    <t>Pungutan daerah atas pelayanan pengelolaan sampah dan kebersihan lingkungan yang disediakan oleh pemerintah daerah.</t>
  </si>
  <si>
    <t>Retribusi Pelayanan Pemakaman dan Pengabuan Mayat</t>
  </si>
  <si>
    <t>Pungutan daerah atas pelayanan pemakaman, pengabuan, dan/atau pemeliharaan makam.</t>
  </si>
  <si>
    <t>Retribusi Pelayanan Parkir di Tepi Jalan Umum</t>
  </si>
  <si>
    <t>Pungutan daerah atas pelayanan parkir di tepi jalan umum yang disediakan pemerintah daerah.</t>
  </si>
  <si>
    <t>Retribusi Pelayanan Pasar</t>
  </si>
  <si>
    <t>Pungutan daerah atas pelayanan penyediaan dan pengelolaan pasar tradisional oleh pemerintah daerah.</t>
  </si>
  <si>
    <t>Retribusi Pengujian Kendaraan Bermotor</t>
  </si>
  <si>
    <t>Pungutan daerah atas pelayanan pengujian kendaraan bermotor untuk memastikan kelayakan teknis operasionalnya.</t>
  </si>
  <si>
    <t>Retribusi Pengolahan Limbah Cair</t>
  </si>
  <si>
    <t>Pungutan daerah atas pelayanan pengolahan limbah cair yang diselenggarakan oleh pemerintah daerah.</t>
  </si>
  <si>
    <t>Retribusi Pelayanan Tera/Tera Ulang</t>
  </si>
  <si>
    <t>Pungutan daerah atas pelayanan tera dan tera ulang alat ukur, takar, timbang, dan perlengkapannya.</t>
  </si>
  <si>
    <t>Retribusi Jasa Usaha</t>
  </si>
  <si>
    <t>Pungutan daerah sebagai pembayaran atas jasa yang disediakan oleh pemerintah daerah yang bersifat komersial.</t>
  </si>
  <si>
    <t>Retribusi Pemakaian Kekayaan Daerah</t>
  </si>
  <si>
    <t>Pungutan daerah atas penggunaan barang milik daerah oleh pihak ketiga untuk memperoleh manfaat ekonomi.</t>
  </si>
  <si>
    <t>Retribusi Tempat Pelelangan</t>
  </si>
  <si>
    <t>Pungutan daerah atas penyediaan fasilitas pelelangan umum oleh pemerintah daerah.</t>
  </si>
  <si>
    <t>Retribusi Terminal</t>
  </si>
  <si>
    <t>Pungutan daerah atas penggunaan fasilitas terminal kendaraan yang dikelola oleh pemerintah daerah.</t>
  </si>
  <si>
    <t>Retribusi Tempat Khusus Parkir</t>
  </si>
  <si>
    <t>Pungutan daerah atas penggunaan fasilitas tempat parkir khusus yang disediakan oleh pemerintah daerah.</t>
  </si>
  <si>
    <t>Retribusi Tempat Penginapan/Pesanggrahan/Villa</t>
  </si>
  <si>
    <t>Pungutan daerah atas pelayanan penyediaan penginapan atau villa yang dikelola oleh pemerintah daerah.</t>
  </si>
  <si>
    <t>Retribusi Rumah Potong Hewan</t>
  </si>
  <si>
    <t>Pungutan daerah atas pelayanan pemotongan hewan di rumah potong hewan milik pemerintah daerah.</t>
  </si>
  <si>
    <t>Retribusi Penjualan Produksi Usaha Daerah</t>
  </si>
  <si>
    <t>Pungutan daerah atas hasil produksi usaha daerah seperti pabrik, kebun, atau unit produksi milik pemerintah daerah.</t>
  </si>
  <si>
    <t>Retribusi Perizinan Tertentu</t>
  </si>
  <si>
    <t>Pungutan daerah atas pelayanan pemberian izin tertentu oleh pemerintah daerah dalam rangka pengaturan kegiatan masyarakat atau dunia usaha.</t>
  </si>
  <si>
    <t>Retribusi Izin Mendirikan Bangunan (IMB)</t>
  </si>
  <si>
    <t>Pungutan daerah atas pelayanan pemberian izin mendirikan bangunan kepada masyarakat.</t>
  </si>
  <si>
    <t>Retribusi Izin Gangguan (HO)</t>
  </si>
  <si>
    <t>Pungutan daerah atas pelayanan pemberian izin gangguan untuk kegiatan usaha yang berpotensi menimbulkan gangguan terhadap lingkungan sekitar.</t>
  </si>
  <si>
    <t>Retribusi Izin Trayek</t>
  </si>
  <si>
    <t>Pungutan daerah atas pemberian izin trayek bagi kendaraan umum dalam wilayah kewenangan daerah.</t>
  </si>
  <si>
    <t>Retribusi Izin Usaha Perikanan</t>
  </si>
  <si>
    <t>Pungutan daerah atas pelayanan perizinan bagi usaha di bidang perikanan tangkap atau budidaya di wilayah daerah.</t>
  </si>
  <si>
    <t>Pinjaman Daerah</t>
  </si>
  <si>
    <t>Pinjaman Daerah Dalam Negeri</t>
  </si>
  <si>
    <t>Pinjaman yang diperoleh pemerintah daerah dari lembaga keuangan atau pihak lain di dalam negeri untuk membiayai kegiatan pembangunan daerah.</t>
  </si>
  <si>
    <t>Pinjaman Daerah Luar Negeri</t>
  </si>
  <si>
    <t>Pinjaman yang diperoleh pemerintah daerah dari lembaga atau pemerintah asing yang sah sesuai ketentuan perundangan.</t>
  </si>
  <si>
    <t>Pinjaman Daerah Luar Negeri Pemerintah</t>
  </si>
  <si>
    <t>Pinjaman yang diterima pemerintah daerah dari lembaga atau pemerintah asing yang sah, digunakan untuk membiayai kegiatan pembangunan daerah sesuai ketentuan perundangan.</t>
  </si>
  <si>
    <t>Pinjaman Daerah Luar Negeri Swasta</t>
  </si>
  <si>
    <t>Pinjaman luar negeri yang diperoleh pemerintah daerah melalui kerja sama dengan lembaga keuangan swasta asing dengan persetujuan pemerintah pusat.</t>
  </si>
  <si>
    <t>Pinjaman Daerah Obligasi Daerah</t>
  </si>
  <si>
    <t>Dana yang diperoleh melalui penerbitan obligasi daerah untuk membiayai investasi pembangunan daerah sesuai dengan Peraturan Pemerintah tentang Pinjaman Daerah.</t>
  </si>
  <si>
    <t>Belanja Operasi</t>
  </si>
  <si>
    <t>Pengeluaran pemerintah daerah untuk kegiatan rutin seperti belanja pegawai, barang dan jasa, bunga, subsidi, hibah, dan bantuan sosial.</t>
  </si>
  <si>
    <t>Belanja Transfer</t>
  </si>
  <si>
    <t>Pengeluaran pemerintah daerah kepada pemerintah desa atau pihak lain dalam bentuk bagi hasil pajak, bantuan keuangan, dan transfer lainnya.</t>
  </si>
  <si>
    <t>Porporsi Belanja Daerah Kota Yogyakarta</t>
  </si>
  <si>
    <t>Persentase pembagian belanja daerah berdasarkan jenis belanja (pegawai, barang/jasa, modal, transfer, dan lainnya) dalam APBD Kota Yogyakarta.</t>
  </si>
  <si>
    <t>9022</t>
  </si>
  <si>
    <t>Penetapan APBD</t>
  </si>
  <si>
    <t>Proses penetapan Anggaran Pendapatan dan Belanja Daerah melalui persetujuan DPRD dan kepala daerah dalam bentuk Peraturan Daerah.</t>
  </si>
  <si>
    <t>Tepat Waktu/Tidak Tepat Waktu</t>
  </si>
  <si>
    <t>Tepat</t>
  </si>
  <si>
    <t>BLUD Taman Pintar</t>
  </si>
  <si>
    <t>Unit layanan publik berbentuk Badan Layanan Umum Daerah yang mengelola Taman Pintar Kota Yogyakarta dengan prinsip efisiensi dan fleksibilitas keuangan.</t>
  </si>
  <si>
    <t>Total Sektor Pariwisata</t>
  </si>
  <si>
    <t>Total kontribusi ekonomi sektor pariwisata terhadap PAD atau perekonomian daerah yang meliputi pajak hotel, restoran, hiburan, dan kegiatan wisata lainnya.</t>
  </si>
  <si>
    <t>Total PAD</t>
  </si>
  <si>
    <t>Total Pendapatan Asli Daerah yang bersumber dari pajak daerah, retribusi, hasil pengelolaan kekayaan daerah yang dipisahkan, serta lain-lain PAD yang sah.</t>
  </si>
  <si>
    <t>Jumlah Pajak di Kota Yogyakarta</t>
  </si>
  <si>
    <t>Total penerimaan pajak daerah dari berbagai jenis pajak seperti hotel, restoran, hiburan, reklame, parkir, dan pajak bumi dan bangunan.</t>
  </si>
  <si>
    <t>Jumlah Retribusi Daerah di Kota Yogyakarta</t>
  </si>
  <si>
    <t>Jumlah penerimaan daerah yang berasal dari pungutan atas jasa atau izin tertentu yang disediakan oleh pemerintah daerah.</t>
  </si>
  <si>
    <t>Nilai IPKD di Kota Yogyakarta</t>
  </si>
  <si>
    <t>Skor Indeks Pengelolaan Keuangan Daerah yang menunjukkan kualitas tata kelola keuangan pemerintah daerah sesuai indikator Kemendagri.</t>
  </si>
  <si>
    <t>Rata-rata Nilai IPKD di Indonesia</t>
  </si>
  <si>
    <t>Nilai rata-rata nasional dari IPKD yang mencerminkan rata-rata kinerja pengelolaan keuangan seluruh pemerintah daerah di Indonesia.</t>
  </si>
  <si>
    <t>Pembiayaan Daerah</t>
  </si>
  <si>
    <t>Semua penerimaan dan pengeluaran daerah yang dimaksudkan untuk menutup defisit atau memanfaatkan surplus anggaran dalam satu tahun anggaran.</t>
  </si>
  <si>
    <t>Penerimaan pembiayaan</t>
  </si>
  <si>
    <t>Sumber dana pembiayaan yang berasal dari sisa lebih perhitungan anggaran tahun sebelumnya (SiLPA), pencairan dana cadangan, atau penerimaan kembali pinjaman.</t>
  </si>
  <si>
    <t>Sisa Lebih Perhitungan Anggaran Tahun Anggaran sebelumnya (SiLPA)</t>
  </si>
  <si>
    <t>Sisa dana dari realisasi pendapatan dan belanja pada tahun sebelumnya yang dapat digunakan untuk membiayai anggaran tahun berikutnya.</t>
  </si>
  <si>
    <t>Total SILPA</t>
  </si>
  <si>
    <t>Jumlah keseluruhan sisa lebih perhitungan anggaran dari tahun-tahun sebelumnya yang belum digunakan.</t>
  </si>
  <si>
    <t>Persentase SILPA</t>
  </si>
  <si>
    <t>Persentase nilai SILPA terhadap total APBD, menggambarkan efisiensi pelaksanaan anggaran daerah.</t>
  </si>
  <si>
    <t>898</t>
  </si>
  <si>
    <t>Penerimaan kembali pemberian pinjaman</t>
  </si>
  <si>
    <t>Pengembalian dana pinjaman yang sebelumnya diberikan pemerintah daerah kepada pihak ketiga.</t>
  </si>
  <si>
    <t>Pengeluaran pembiayaan</t>
  </si>
  <si>
    <t>Semua pengeluaran pembiayaan yang meliputi penyertaan modal pemerintah daerah dan pemberian pinjaman kepada pihak ketiga.</t>
  </si>
  <si>
    <t>Penyertaan modal (Investasi) pemerintah daerah</t>
  </si>
  <si>
    <t>Penempatan dana daerah pada BUMD, lembaga keuangan, atau perusahaan lain untuk memperoleh manfaat ekonomi, sosial, atau pelayanan umum.</t>
  </si>
  <si>
    <t>Sisa lebih pembiayaan anggaran tahun berkenaan (SILPA)</t>
  </si>
  <si>
    <t>Selisih lebih antara penerimaan pembiayaan dan pengeluaran pembiayaan pada tahun anggaran berjalan.</t>
  </si>
  <si>
    <t>Realisasi Penerimaan Pemerintah Kota Yogyakarta</t>
  </si>
  <si>
    <t>Total dana yang benar-benar diterima oleh Pemerintah Kota Yogyakarta dari seluruh sumber pendapatan selama satu tahun anggaran.</t>
  </si>
  <si>
    <t>Realisasi Pengeluaran Pemerintah Kota Yogyakarta</t>
  </si>
  <si>
    <t>Jumlah dana yang telah dibelanjakan atau dikeluarkan oleh Pemerintah Kota Yogyakarta selama satu tahun anggaran.</t>
  </si>
  <si>
    <t>Penerimaan Pemerintah Kota Yogyakarta dari Pos Bagi Hasil Pajak menurut Jenis Pajak</t>
  </si>
  <si>
    <t>Jumlah penerimaan daerah dari dana bagi hasil pajak yang berasal dari pemerintah pusat berdasarkan jenis pajak tertentu.</t>
  </si>
  <si>
    <t>PPh Pasal 21</t>
  </si>
  <si>
    <t>Pajak penghasilan atas gaji, upah, honorarium, tunjangan, dan pembayaran lain yang diterima wajib pajak orang pribadi.</t>
  </si>
  <si>
    <t>PPh Pasal 25 dan Pasal 29</t>
  </si>
  <si>
    <t>Pajak penghasilan yang dibayar secara angsuran (Pasal 25) dan kekurangan pajak yang harus dibayar (Pasal 29).</t>
  </si>
  <si>
    <t>Cukai Hasil Tembakau (CHT)</t>
  </si>
  <si>
    <t>Dana bagi hasil dari penerimaan cukai hasil tembakau yang diberikan pemerintah pusat kepada daerah penghasil.</t>
  </si>
  <si>
    <t>Sumber Daya Alam (SDA) Mineral dan Batubara</t>
  </si>
  <si>
    <t>Dana bagi hasil dari penerimaan sektor pertambangan mineral dan batubara antara pemerintah pusat dan daerah.</t>
  </si>
  <si>
    <t>(SDA) Kehutanan</t>
  </si>
  <si>
    <t>Dana bagi hasil dari penerimaan negara sektor kehutanan termasuk iuran hasil hutan dan provisi sumber daya hutan.</t>
  </si>
  <si>
    <t>Provisi Sumber Daya</t>
  </si>
  <si>
    <t>Penerimaan negara atau daerah dari pemanfaatan sumber daya alam berupa iuran, royalti, atau kompensasi lainnya.</t>
  </si>
  <si>
    <t>Sumber Daya Alam (SDA) Perikan</t>
  </si>
  <si>
    <t>Dana bagi hasil dari penerimaan sumber daya alam sektor perikanan tangkap dan budidaya.</t>
  </si>
  <si>
    <t>Jumlah Wajib Pajak Bumi dan Bangunan</t>
  </si>
  <si>
    <t>Total jumlah subjek pajak yang terdaftar sebagai wajib pajak bumi dan bangunan di wilayah Kota Yogyakarta.</t>
  </si>
  <si>
    <t>Jumlah Wajib Pajak</t>
  </si>
  <si>
    <t>Total wajib pajak aktif yang terdaftar di pemerintah daerah untuk berbagai jenis pajak daerah.</t>
  </si>
  <si>
    <t>Target Wajib Pajak</t>
  </si>
  <si>
    <t>Jumlah wajib pajak yang ditargetkan untuk memenuhi kewajiban pembayaran pajak pada tahun anggaran tertentu.</t>
  </si>
  <si>
    <t>Wajib Pajak yang Melunasi</t>
  </si>
  <si>
    <t>Jumlah wajib pajak yang telah menyelesaikan seluruh kewajiban pembayaran pajaknya.</t>
  </si>
  <si>
    <t>Jumlah Penetapan Pajak</t>
  </si>
  <si>
    <t>Total jumlah pajak yang telah ditetapkan oleh pemerintah daerah berdasarkan hasil pendataan dan perhitungan pajak.</t>
  </si>
  <si>
    <t>Target Penetapan Pajak</t>
  </si>
  <si>
    <t>Nilai target pajak yang direncanakan untuk ditetapkan pada tahun anggaran berjalan.</t>
  </si>
  <si>
    <t>Realisasi Penetapan Pajak</t>
  </si>
  <si>
    <t>Nilai pajak yang berhasil ditetapkan dan diterima berdasarkan hasil realisasi pendapatan daerah.</t>
  </si>
  <si>
    <t>Pagu Dana Alokasi Khusus</t>
  </si>
  <si>
    <t>Jumlah anggaran Dana Alokasi Khusus (DAK) yang ditetapkan pemerintah pusat untuk kegiatan tertentu di daerah.</t>
  </si>
  <si>
    <t>Realisasi Dana Alokasi Khusus</t>
  </si>
  <si>
    <t>Jumlah Dana Alokasi Khusus yang benar-benar diserap dan digunakan oleh daerah dalam tahun anggaran berjalan.</t>
  </si>
  <si>
    <t>Pagu Dana Alokasi Umum</t>
  </si>
  <si>
    <t>Total Dana Alokasi Umum (DAU) yang ditetapkan untuk mendanai kebutuhan umum pemerintahan daerah.</t>
  </si>
  <si>
    <t>Realisasi Dana Alokasi Umum</t>
  </si>
  <si>
    <t>Jumlah DAU yang diterima dan digunakan oleh daerah sesuai peruntukan.</t>
  </si>
  <si>
    <t>Pagu Dana Bagi Hasil Pajak</t>
  </si>
  <si>
    <t>Jumlah dana bagi hasil pajak dari pemerintah pusat yang dialokasikan untuk daerah.</t>
  </si>
  <si>
    <t>Realisasi Dana Bagi Hasil Pajak</t>
  </si>
  <si>
    <t>Jumlah dana bagi hasil pajak yang benar-benar diterima dan dibukukan oleh daerah.</t>
  </si>
  <si>
    <t>Pagu Dana Bagi Hasil Sumber Daya Alam</t>
  </si>
  <si>
    <t>Jumlah dana bagi hasil SDA dari pemerintah pusat yang dialokasikan kepada daerah.</t>
  </si>
  <si>
    <t>Realisasi Dana Bagi Hasil Sumber Daya Alam</t>
  </si>
  <si>
    <t>Jumlah dana bagi hasil SDA yang diterima dan direalisasikan oleh pemerintah daerah.</t>
  </si>
  <si>
    <t>Total Pagu Dana Perimbangan</t>
  </si>
  <si>
    <t>Jumlah keseluruhan dana transfer pusat ke daerah (DAU, DAK, DBH) yang ditetapkan untuk satu tahun anggaran.</t>
  </si>
  <si>
    <t>Total Realisasi Dana Perimbangan</t>
  </si>
  <si>
    <t>Jumlah total dana perimbangan yang telah diterima dan digunakan oleh daerah.</t>
  </si>
  <si>
    <t>Persentase peningkatan Opini Wajar Tanpa Pengecualian (WTP) atas Laporan Keuangan Kementerian/ Lembaga dan Pemerintah Daerah (Provinsi/Kabupaten/Kota)</t>
  </si>
  <si>
    <t>Persentase peningkatan jumlah instansi pemerintah yang memperoleh opini WTP dari BPK atas laporan keuangannya.</t>
  </si>
  <si>
    <t>Persentase Kontribusi PAD terhadap Pendapatan Daerah</t>
  </si>
  <si>
    <t>Perbandingan antara total PAD dengan total pendapatan daerah; menggambarkan tingkat kemandirian fiskal daerah.</t>
  </si>
  <si>
    <t>4108</t>
  </si>
  <si>
    <t>Opini Pemeriksaan BPK (WTP=1; WDP=2; Triwulan=3; D=4)</t>
  </si>
  <si>
    <t>Klasifikasi hasil pemeriksaan BPK terhadap laporan keuangan pemerintah daerah berdasarkan tingkat kewajaran penyajian laporan.</t>
  </si>
  <si>
    <t>Angka</t>
  </si>
  <si>
    <t>Cakupan Sarana Prasarana Perkantoran Pemerintahan Kelurahan yang Baik</t>
  </si>
  <si>
    <t>Persentase kelurahan yang memiliki sarana dan prasarana kantor sesuai standar pelayanan minimal.</t>
  </si>
  <si>
    <t>Data Kinerja Badan Pengelolaan Keuangan dan Aset Daerah</t>
  </si>
  <si>
    <t>Indeks gabungan yang mengukur kinerja pengelolaan keuangan dan aset daerah berdasarkan kriteria Kemendagri.</t>
  </si>
  <si>
    <t>98,88</t>
  </si>
  <si>
    <t>Kinerja kegiatan Koordinasi dan Penyusunan Rancana Anggaran Daerah</t>
  </si>
  <si>
    <t>Ukuran efektivitas pelaksanaan kegiatan koordinasi dalam proses penyusunan rencana anggaran daerah.</t>
  </si>
  <si>
    <t>Kinerja kegiatan Koordinasi dan Pengelolaan Perbendaharaan Daerah</t>
  </si>
  <si>
    <t>Indikator yang menilai ketepatan dan efisiensi pengelolaan kas, penerimaan, dan pengeluaran daerah.</t>
  </si>
  <si>
    <t>95,5</t>
  </si>
  <si>
    <t>Kinerja kegiatan Koordinasi dan Pelaksanaan Akuntansi dan Pelaporan Keuangan Daerah</t>
  </si>
  <si>
    <t>Ukuran keberhasilan dalam penyusunan laporan keuangan daerah sesuai standar akuntansi pemerintah.</t>
  </si>
  <si>
    <t>Indikator yang mengukur efektivitas dan efisiensi pengelolaan aset milik daerah sesuai ketentuan Kemendagri.</t>
  </si>
  <si>
    <t>95,12</t>
  </si>
  <si>
    <t>Total penerimaan daerah yang bersumber dari PAD sesuai realisasi tahun anggaran berjalan.</t>
  </si>
  <si>
    <t>842.865.622.059,51</t>
  </si>
  <si>
    <t>Nilai hasil evaluasi Reformasi Birokrasi (RB) perangkat daerah dalam bentuk persentase yang ditetapkan oleh Inspektorat.</t>
  </si>
  <si>
    <t>Persentase jumlah dokumen penganggaran yang disahkan tepat waktu terhadap total dokumen penganggaran.</t>
  </si>
  <si>
    <t>100 %</t>
  </si>
  <si>
    <t>Jumlah dokumen APBD, DPA, dan dokumen anggaran lain yang disahkan sesuai jadwal ketentuan.</t>
  </si>
  <si>
    <t>Total seluruh dokumen anggaran daerah yang disusun pada tahun anggaran berjalan.</t>
  </si>
  <si>
    <t>Persentase OPD yang memperoleh predikat baik dalam hasil penilaian laporan keuangan oleh Inspektorat.</t>
  </si>
  <si>
    <t>Jumlah perangkat daerah yang memperoleh penilaian baik pada laporan keuangannya.</t>
  </si>
  <si>
    <t>Persentase realisasi belanja daerah terhadap total pagu anggaran dalam tahun berjalan.</t>
  </si>
  <si>
    <t>95,50%</t>
  </si>
  <si>
    <t>Jumlah dana yang benar-benar dibelanjakan oleh daerah selama periode anggaran.</t>
  </si>
  <si>
    <t>2.168.217.552.145</t>
  </si>
  <si>
    <t>Dokumen dan proses penyusunan alokasi anggaran belanja daerah berdasarkan prioritas pembangunan.</t>
  </si>
  <si>
    <t>2.270.266.425.605</t>
  </si>
  <si>
    <t>Persentase OPD yang memperoleh penilaian baik dalam pengelolaan aset/barang milik daerah.</t>
  </si>
  <si>
    <t>Jumlah perangkat daerah dengan kategori baik dalam pengelolaan aset daerah.</t>
  </si>
  <si>
    <t>Nilai capaian realisasi PAD dari sumber selain pajak, BLUD, BUMD, denda, dan pengembalian dana.</t>
  </si>
  <si>
    <t>75.503.991.760</t>
  </si>
  <si>
    <t>Persentase capaian realisasi PAD dari sumber non pajak terhadap target yang ditetapkan.</t>
  </si>
  <si>
    <t>113,03%</t>
  </si>
  <si>
    <t>Nilai realisasi penerimaan PAD dari sumber non pajak dan non usaha daerah lainnya.</t>
  </si>
  <si>
    <t>85.343.164.803</t>
  </si>
  <si>
    <t>Total penerimaan pajak daerah sesuai realisasi tahun anggaran berjalan.</t>
  </si>
  <si>
    <t>575.834.201.429,00</t>
  </si>
  <si>
    <t>Nilai tunggakan pajak yang berhasil ditagih dan dibayar pada periode tertentu.</t>
  </si>
  <si>
    <t>28.758.278.740,00</t>
  </si>
  <si>
    <t>Nilai hasil evaluasi Sistem Akuntabilitas Kinerja Instansi Pemerintah (SAKIP) untuk BPKAD oleh Inspektorat.</t>
  </si>
  <si>
    <t>Jumlah belanja urusan pendidikan</t>
  </si>
  <si>
    <t>Total belanja pemerintah daerah yang dialokasikan untuk urusan pendidikan.</t>
  </si>
  <si>
    <t>Persentase Belanja Pendidikan (20%)</t>
  </si>
  <si>
    <t>Persentase minimal alokasi belanja daerah untuk sektor pendidikan sesuai amanat konstitusi sebesar 20% dari total APBD.</t>
  </si>
  <si>
    <t>2758</t>
  </si>
  <si>
    <t>Jumlah belanja urusan kesehatan</t>
  </si>
  <si>
    <t>Total belanja pemerintah daerah yang dialokasikan untuk urusan kesehatan.</t>
  </si>
  <si>
    <t>Persentase Belanja Kesehatan (10%)</t>
  </si>
  <si>
    <t>Persentase belanja kesehatan terhadap total APBD daerah yang wajib minimal 10% di luar gaji sesuai amanat UU.</t>
  </si>
  <si>
    <t>1665</t>
  </si>
  <si>
    <t>Aparatur Negara</t>
  </si>
  <si>
    <t>Jumlah PNS Golongan I</t>
  </si>
  <si>
    <t>Jumlah Jumlah PNS golongan I di wilayah kabupaten/kota pada tahun berkenaan</t>
  </si>
  <si>
    <t>Laki-Laki</t>
  </si>
  <si>
    <t>Perempuan</t>
  </si>
  <si>
    <t>Jumlah PNS Golongan II</t>
  </si>
  <si>
    <t>Jumlah Jumlah PNS golongan II di wilayah kabupaten/kota pada tahun berkenaan</t>
  </si>
  <si>
    <t>Jumlah PNS Golongan III</t>
  </si>
  <si>
    <t>Jumlah Jumlah PNS golongan III di wilayah kabupaten/kota pada tahun berkenaan</t>
  </si>
  <si>
    <t>Jumlah PNS Golongan IV</t>
  </si>
  <si>
    <t>Jumlah Jumlah PNS golongan IV di wilayah kabupaten/kota pada tahun berkenaan</t>
  </si>
  <si>
    <t>Jumlah Pejabat Struktural Eselon I</t>
  </si>
  <si>
    <t>Jumlah Jumlah Pejabat Struktural Eselon I berdasarkan golongan di wilayah kabupaten/kota pada tahun berkenaan</t>
  </si>
  <si>
    <t>Jumlah Pejabat Struktural Eselon II</t>
  </si>
  <si>
    <t>Jumlah Jumlah Pejabat Struktural Eselon II berdasarkan golongan di wilayah kabupaten/kota pada tahun berkenaan</t>
  </si>
  <si>
    <t>Jumlah Pejabat Struktural Eselon III</t>
  </si>
  <si>
    <t>Jumlah Jumlah Pejabat Struktural Eselon III berdasarkan golongan di wilayah kabupaten/kota pada tahun berkenaan</t>
  </si>
  <si>
    <t>Jumlah Pejabat Struktural Eselon IV</t>
  </si>
  <si>
    <t>Jumlah Jumlah Pejabat Struktural Eselon IV berdasarkan golongan di wilayah kabupaten/kota pada tahun berkenaan</t>
  </si>
  <si>
    <t>Jumlah Pensiunan PNS</t>
  </si>
  <si>
    <t>Jumlah Pejabat Fungsional Auditor</t>
  </si>
  <si>
    <t>Jumlah sebuah profesi seseorang yang memiliki kualifikasi tertentu dalam melakukan tugas audit atas laporan keuangan dan kegiatan suatu perusahaan, organisasi, lembaga, atau instansi.</t>
  </si>
  <si>
    <t>Jumlah Pejabat Fungsional P2UPD</t>
  </si>
  <si>
    <t>Jumlah Pengawas Penyelenggara Urusan Pemerintahan di Daerah yang selanjutnya disebut P2UPD, yaitu Pegawai Negeri Sipil yang diberi tugas, tanggung jawab, dan wewenang.</t>
  </si>
  <si>
    <t>Jumlah Pensiunan PNS Golongan I</t>
  </si>
  <si>
    <t>Jumlah Jumlah Pensiunan PNS Golongan I berdasarkan golongan di wilayah kabupaten/kota pada tahun berkenaan</t>
  </si>
  <si>
    <t>Jumlah Pensiunan PNS Golongan II</t>
  </si>
  <si>
    <t>Jumlah Jumlah Pensiunan PNS Golongan II berdasarkan golongan di wilayah kabupaten/kota pada tahun berkenaan</t>
  </si>
  <si>
    <t>Jumlah Pensiunan PNS Golongan III</t>
  </si>
  <si>
    <t>Jumlah Jumlah Pensiunan PNS Golongan III berdasarkan golongan di wilayah kabupaten/kota pada tahun berkenaan</t>
  </si>
  <si>
    <t>Jumlah Pensiunan PNS Golongan IV</t>
  </si>
  <si>
    <t>Jumlah Jumlah Pensiunan PNS Golongan IV berdasarkan golongan di wilayah kabupaten/kota pada tahun berkenaan</t>
  </si>
  <si>
    <t xml:space="preserve">Jumlah Pegawai Berdasarkan Tingkat Pendidikan </t>
  </si>
  <si>
    <t>Jumlah Pegawai Tingkat Pendidikan Tamat SD atau sederajat</t>
  </si>
  <si>
    <t>Jumlah Jumlah pegawai pendidikan SD atau sederajat di Kota Yogyakarta pada tahun berkenaan.</t>
  </si>
  <si>
    <t>Jumlah Pegawai Tingkat Pendidikan SMP dan sederajat</t>
  </si>
  <si>
    <t>Jumlah Jumlah pegawai pendidikan SMP atau sederajat di Kota Yogyakarta pada tahun berkenaan.</t>
  </si>
  <si>
    <t>Jumlah Pegawai Tingkat Pendidikan SMA dan sederajat</t>
  </si>
  <si>
    <t>Jumlah Jumlah pegawai pendidikan SMA atau sederajat di Kota Yogyakarta pada tahun berkenaan.</t>
  </si>
  <si>
    <t>Jumlah Pegawai Tingkat Pendidikan Diploma</t>
  </si>
  <si>
    <t>Jumlah Jumlah pegawai pendidikan Diploma di Kota Yogyakarta pada tahun berkenaan</t>
  </si>
  <si>
    <t>Jumlah Pegawai Tingkat Pendidikan Strata 1</t>
  </si>
  <si>
    <t>Jumlah Jumlah pegawai pendidikan S1 di Kota Yogyakarta pada tahun berkenaan</t>
  </si>
  <si>
    <t>Jumlah Pegawai Tingkat Pendidikan Strata 2</t>
  </si>
  <si>
    <t>Jumlah Jumlah pegawai pendidikan S2 di Kota Yogyakarta pada tahun berkenaan</t>
  </si>
  <si>
    <t>Jumlah Pegawai Tingkat Pendidikan Strata 3</t>
  </si>
  <si>
    <t>Jumlah Jumlah pegawai pendidikan S3 di Kota Yogyakarta pada tahun berkenaan</t>
  </si>
  <si>
    <t>Jumlah Pegawai berdasarkan Tingkat Pendidikan dan SKPD Pemerintah Kota Yogyakarta</t>
  </si>
  <si>
    <t xml:space="preserve">Jumlah Staf Kantor Dinas Daerah Berdasarkan Tingkat Pendidikan </t>
  </si>
  <si>
    <t>Jumlah Jumlah Staf berdasarkan pendidikan di wilayah kabupaten/kota pada tahun berkenaan</t>
  </si>
  <si>
    <t>Jumlah Staf Kantor Dinas Daerah Berdasarkan Tingkat Pendidikan Tamat SD atau sederajat</t>
  </si>
  <si>
    <t>Jumlah Jumlah Staf berdasarkan pendidikan di wilayah kabupaten/kota pada tahun berkenaan (Tamat SD atau sederajat)</t>
  </si>
  <si>
    <t>Jumlah Staf Kantor Dinas Daerah Berdasarkan Tingkat Pendidikan SMP dan sederajat</t>
  </si>
  <si>
    <t>Jumlah Jumlah Staf berdasarkan pendidikan di wilayah kabupaten/kota pada tahun berkenaan (SMP dan sederajat)</t>
  </si>
  <si>
    <t>Jumlah Staf Kantor Dinas Daerah Berdasarkan Tingkat Pendidikan SMA dan sederajat</t>
  </si>
  <si>
    <t>Jumlah Jumlah Staf berdasarkan pendidikan di wilayah kabupaten/kota pada tahun berkenaan (SMA dan sederajat)</t>
  </si>
  <si>
    <t>Jumlah Staf Kantor Dinas Daerah Berdasarkan Tingkat Pendidikan Diploma</t>
  </si>
  <si>
    <t>Jumlah Jumlah Staf berdasarkan pendidikan di wilayah kabupaten/kota pada tahun berkenaan (Diploma)</t>
  </si>
  <si>
    <t>Jumlah Staf Kantor Dinas Daerah Berdasarkan Tingkat Pendidikan Strata I</t>
  </si>
  <si>
    <t>Jumlah Jumlah Staf berdasarkan pendidikan di wilayah kabupaten/kota pada tahun berkenaan (Strata I)</t>
  </si>
  <si>
    <t>Jumlah Staf Kantor Dinas Daerah Berdasarkan Tingkat Pendidikan Strata 2</t>
  </si>
  <si>
    <t>Jumlah Jumlah Staf berdasarkan pendidikan di wilayah kabupaten/kota pada tahun berkenaan (Strata II)</t>
  </si>
  <si>
    <t>Jumlah Staf Kantor Dinas Daerah Berdasarkan Tingkat Pendidikan Strata 3</t>
  </si>
  <si>
    <t>Jumlah Jumlah Staf berdasarkan pendidikan di wilayah kabupaten/kota pada tahun berkenaan (Strata III)</t>
  </si>
  <si>
    <t>Jumlah Staf Kantor Dinas Daerah Berdasarkan Golongan</t>
  </si>
  <si>
    <t>Jumlah staf berdasarkan golongan di DIY pada tahun berkenaan.</t>
  </si>
  <si>
    <t>Jumlah Staf Kantor Dinas Daerah Golongan I</t>
  </si>
  <si>
    <t>Jumlah staf golongan I di DIY pada tahun berkenaan.</t>
  </si>
  <si>
    <t>Jumlah Staf Kantor Dinas Daerah Golongan II</t>
  </si>
  <si>
    <t>Jumlah staf golongan II di DIY pada tahun berkenaan.</t>
  </si>
  <si>
    <t>Jumlah Staf Kantor Dinas Daerah Golongan III</t>
  </si>
  <si>
    <t>Jumlah staf golongan III di DIY pada tahun berkenaan.</t>
  </si>
  <si>
    <t>Jumlah Staf Kantor Dinas Daerah Golongan IV</t>
  </si>
  <si>
    <t>Jumlah staf golongan IV di DIY pada tahun berkenaan.</t>
  </si>
  <si>
    <t xml:space="preserve">Jumlah Pejabat Struktural Kantor Dinas Daerah </t>
  </si>
  <si>
    <t>Jumlah pejabat struktural dalam satu tahun</t>
  </si>
  <si>
    <t>Jumlah Pejabat Struktural Kantor Dinas Daerah Eselon I</t>
  </si>
  <si>
    <t>Jumlah pejabat struktural eselon I di DIY dalam satu tahun</t>
  </si>
  <si>
    <t>Jumlah Pejabat Struktural Kantor Dinas Daerah Eselon II</t>
  </si>
  <si>
    <t>Jumlah pejabat struktural eselon II di DIY dalam satu tahun</t>
  </si>
  <si>
    <t>Jumlah Pejabat Struktural Kantor Dinas Daerah Eselon III</t>
  </si>
  <si>
    <t>Jumlah pejabat struktural eselon III di DIY dalam satu tahun</t>
  </si>
  <si>
    <t>Jumlah Pejabat Struktural Kantor Dinas Daerah Eselon IV</t>
  </si>
  <si>
    <t>Jumlah pejabat struktural eselon IV di DIY dalam satu tahun</t>
  </si>
  <si>
    <t>Jumlah Pejabat Struktural Kantor Dinas Daerah Eselon V</t>
  </si>
  <si>
    <t>Jumlah pejabat struktural eselon V di DIY dalam satu tahun</t>
  </si>
  <si>
    <t>Jumlah Pejabat Fungsional Kantor Dinas Daerah</t>
  </si>
  <si>
    <t>Jumlah pejabat fungsional di DIY pada tahun berkenaan.</t>
  </si>
  <si>
    <t>Jumlah Pensiunan Kantor Dinas Daerah</t>
  </si>
  <si>
    <t>Jumlah Jumlah pensiunan PNS di DIY pada tahun berkenaan.</t>
  </si>
  <si>
    <t>Jumlah Staf Kantor Lembaga Teknis Daerah Berdasarkan Tingkat Pendidikan</t>
  </si>
  <si>
    <t>Jumlah Staf Kantor Lembaga Teknis Daerah Berdasarkan Tingkat Pendidikan Tamat SD atau sederajat</t>
  </si>
  <si>
    <t>Jumlah Staf Kantor Lembaga Teknis Daerah Berdasarkan Tingkat Pendidikan SMP dan sederajat</t>
  </si>
  <si>
    <t>Jumlah Staf Kantor Lembaga Teknis Daerah Berdasarkan Tingkat Pendidikan SMA dan sederajat</t>
  </si>
  <si>
    <t>Jumlah Staf Kantor Lembaga Teknis Daerah Berdasarkan Tingkat Pendidikan Diploma</t>
  </si>
  <si>
    <t>Jumlah Staf Kantor Lembaga Teknis Daerah Berdasarkan Tingkat Pendidikan Strata 1</t>
  </si>
  <si>
    <t>Jumlah Staf Kantor Lembaga Teknis Daerah Berdasarkan Tingkat Pendidikan Strata 2</t>
  </si>
  <si>
    <t>Jumlah Staf Kantor Lembaga Teknis Daerah Berdasarkan Tingkat Pendidikan Strata 3</t>
  </si>
  <si>
    <t>Jumlah Staf Kantor Lembaga Teknis Daerah Berdasarkan Golongan</t>
  </si>
  <si>
    <t>Jumlah Staf Kantor Lembaga Teknis Daerah Golongan I</t>
  </si>
  <si>
    <t>Jumlah Staf Kantor Lembaga Teknis Daerah Golongan II</t>
  </si>
  <si>
    <t>Jumlah Staf Kantor Lembaga Teknis Daerah Golongan III</t>
  </si>
  <si>
    <t>Jumlah Staf Kantor Lembaga Teknis Daerah Golongan IV</t>
  </si>
  <si>
    <t xml:space="preserve">Jumlah Pejabat Struktural Kantor Lembaga Teknis Daerah </t>
  </si>
  <si>
    <t xml:space="preserve">Jumlah Pejabat Struktural Kantor Lembaga Teknis Daerah Eselon I </t>
  </si>
  <si>
    <t>Jumlah Pejabat Struktural Kantor Lembaga Teknis Daerah Eselon I Laki-laki</t>
  </si>
  <si>
    <t>Jumlah Pejabat Struktural Kantor Lembaga Teknis Daerah Eselon I Perempuan</t>
  </si>
  <si>
    <t>Jumlah Pejabat Struktural Kantor Lembaga Teknis Daerah Eselon II</t>
  </si>
  <si>
    <t>Jumlah Pejabat Struktural Kantor Lembaga Teknis Daerah Eselon II Laki-laki</t>
  </si>
  <si>
    <t>Jumlah Pejabat Struktural Kantor Lembaga Teknis Daerah Eselon II Perempuan</t>
  </si>
  <si>
    <t>Jumlah Pejabat Struktural Kantor Lembaga Teknis Daerah Eselon III</t>
  </si>
  <si>
    <t>Jumlah Pejabat Struktural Kantor Lembaga Teknis Daerah Eselon III Laki-laki</t>
  </si>
  <si>
    <t>Jumlah Pejabat Struktural Kantor Lembaga Teknis Daerah Eselon III Perempuan</t>
  </si>
  <si>
    <t>Jumlah Pejabat Struktural Kantor Lembaga Teknis Daerah Eselon IV</t>
  </si>
  <si>
    <t>Jumlah Pejabat Struktural Kantor Lembaga Teknis Daerah Eselon IV Laki-laki</t>
  </si>
  <si>
    <t>Jumlah Pejabat Struktural Kantor Lembaga Teknis Daerah Eselon IV Perempuan</t>
  </si>
  <si>
    <t xml:space="preserve">Jumlah Pejabat Struktural Kantor Lembaga Teknis Daerah Fungsional Umum </t>
  </si>
  <si>
    <t>Jumlah Pejabat Struktural Kantor Lembaga Teknis Daerah Fungsional Umum Laki-laki</t>
  </si>
  <si>
    <t>Jumlah Pejabat Struktural Kantor Lembaga Teknis Daerah Fungsional Umum Perempuan</t>
  </si>
  <si>
    <t xml:space="preserve">Jumlah Pejabat Struktural Kantor Lembaga Teknis Daerah Fungsional Tertentu </t>
  </si>
  <si>
    <t>Jumlah Pejabat Struktural Kantor Lembaga Teknis Daerah Fungsional Tertentu Laki-laki</t>
  </si>
  <si>
    <t>Jumlah Pejabat Struktural Kantor Lembaga Teknis Daerah Fungsional Tertentu Perempuan</t>
  </si>
  <si>
    <t>Jumlah Pejabat Fungsional</t>
  </si>
  <si>
    <t>Jumlah Pejabat Fungsional Kantor Lembaga Teknis Daerah</t>
  </si>
  <si>
    <t>Jumlah Pensiunan Kantor Lembaga Teknis Daerah</t>
  </si>
  <si>
    <t>Jumlah Pegawai Pemerintah Kota Yogyakarta</t>
  </si>
  <si>
    <t>Jumlah Pegawai Sekretariat Daerah Berdasarkan Jenis Kelamin</t>
  </si>
  <si>
    <t xml:space="preserve">Jumlah Pegawai Sekretariat Daerah </t>
  </si>
  <si>
    <t>Jumlah Pegawai Sekretariat Daerah Laki-laki</t>
  </si>
  <si>
    <t>Jumlah Pegawai Sekretariat Daerah Perempuan</t>
  </si>
  <si>
    <t>Jumlah Pegawai Bagian Tata Pemerintahan Berdasarkan Jenis Kelamin</t>
  </si>
  <si>
    <t xml:space="preserve">Jumlah Pegawai Bagian Tata Pemerintahan </t>
  </si>
  <si>
    <t>Jumlah Pegawai Bagian Tata Pemerintahan Laki-laki</t>
  </si>
  <si>
    <t>Jumlah Pegawai Bagian Tata Pemerintahan Perempuan</t>
  </si>
  <si>
    <t>Jumlah Pegawai Bagian Hukum Berdasarkan Jenis Kelamin</t>
  </si>
  <si>
    <t>Jumlah Pegawai Bagian Hukum</t>
  </si>
  <si>
    <t>Jumlah Pegawai Bagian Hukum Laki-laki</t>
  </si>
  <si>
    <t>Jumlah Pegawai Bagian Hukum Perempuan</t>
  </si>
  <si>
    <t>Jumlah Pegawai Bagian Organisasi Berdasarkan Jenis Kelamin</t>
  </si>
  <si>
    <t>Jumlah Pegawai Bagian Organisasi</t>
  </si>
  <si>
    <t>Jumlah Pegawai Bagian Organisasi Laki-laki</t>
  </si>
  <si>
    <t>Jumlah Pegawai Bagian Organisasi Perempuan</t>
  </si>
  <si>
    <t>Jumlah Pegawai Bagian Umum dan Protokol Berdasarkan Jenis Kelamin</t>
  </si>
  <si>
    <t>Jumlah Pegawai Bagian Umum dan Protokol</t>
  </si>
  <si>
    <t>Jumlah Pegawai Bagian Umum dan Protokol Laki-laki</t>
  </si>
  <si>
    <t>Jumlah Pegawai Bagian Umum dan Protokol Perempuan</t>
  </si>
  <si>
    <t>Jumlah Pegawai Bagian Perekonomian dan Kerjasama Berdasarkan Jenis Kelamin</t>
  </si>
  <si>
    <t>Jumlah Pegawai Bagian Perekonomian dan Kerjasama</t>
  </si>
  <si>
    <t>Jumlah Pegawai Bagian Perekonomian dan Kerjasama Laki-laki</t>
  </si>
  <si>
    <t>Jumlah Pegawai Bagian Perekonomian dan Kerjasama Perempuan</t>
  </si>
  <si>
    <t>Jumlah Pegawai Bagian Administrasi Pembangunan Berdasarkan Jenis Kelamin</t>
  </si>
  <si>
    <t>Jumlah Pegawai Bagian Administrasi Pembangunan</t>
  </si>
  <si>
    <t>Jumlah Pegawai Bagian Administrasi Pembangunan Laki-laki</t>
  </si>
  <si>
    <t>Jumlah Pegawai Bagian Administrasi Pembangunan Perempuan</t>
  </si>
  <si>
    <t>Jumlah Pegawai Bagian Kesejahteraan Rakyat Berdasarkan Jenis Kelamin</t>
  </si>
  <si>
    <t>Jumlah Pegawai Bagian Kesejahteraan Rakyat</t>
  </si>
  <si>
    <t>Jumlah Pegawai Bagian Kesejahteraan Rakyat Laki-laki</t>
  </si>
  <si>
    <t>Jumlah Pegawai Bagian Kesejahteraan Rakyat Perempuan</t>
  </si>
  <si>
    <t>Jumlah Pegawai Bagian Pengadaan Barang dan Jasa Berdasarkan Jenis Kelamin</t>
  </si>
  <si>
    <t>Jumlah Pegawai Bagian Pengadaan Barang dan Jasa</t>
  </si>
  <si>
    <t>Jumlah Pegawai Bagian Pengadaan Barang dan Jasa Laki-laki</t>
  </si>
  <si>
    <t>Jumlah Pegawai Bagian Pengadaan Barang dan Jasa Perempuan</t>
  </si>
  <si>
    <t>Jumlah Pegawai Bagian Administrasi dan Keuangan Berdasarkan Jenis Kelamin</t>
  </si>
  <si>
    <t>Jumlah Pegawai Bagian Administrasi dan Keuangan</t>
  </si>
  <si>
    <t>Jumlah Pegawai Bagian Administrasi dan Keuangan Laki-laki</t>
  </si>
  <si>
    <t>Jumlah Pegawai Bagian Administrasi dan Keuangan Perempuan</t>
  </si>
  <si>
    <t>Jumlah Pegawai Sekretariat Dewan Perwakilan Rakyat Daerah Berdasarkan Jenis Kelamin</t>
  </si>
  <si>
    <t>Jumlah Pegawai Sekretariat Dewan Perwakilan Rakyat Daerah</t>
  </si>
  <si>
    <t>Jumlah Pegawai Sekretariat Dewan Perwakilan Rakyat Daerah Laki-laki</t>
  </si>
  <si>
    <t>Jumlah Pegawai Sekretariat Dewan Perwakilan Rakyat Daerah Perempuan</t>
  </si>
  <si>
    <t>Jumlah Pegawai Inspektorat Berdasarkan Jenis Kelamin</t>
  </si>
  <si>
    <t>Jumlah Pegawai Inspektorat</t>
  </si>
  <si>
    <t>Jumlah Pegawai Inspektorat Laki-laki</t>
  </si>
  <si>
    <t>Jumlah Pegawai Inspektorat Perempuan</t>
  </si>
  <si>
    <t>Jumlah Pegawai Dinas Pariwisata Berdasarkan Jenis Kelamin</t>
  </si>
  <si>
    <t>Jumlah Pegawai Dinas Pariwisata Berdasarkan</t>
  </si>
  <si>
    <t>Jumlah Pegawai Dinas Pariwisata Laki-laki</t>
  </si>
  <si>
    <t>Jumlah Pegawai Dinas Pariwisata Perempuan</t>
  </si>
  <si>
    <t>Jumlah Pegawai Dinas Perindustrian Koperasi Usaha Kecil dan Menengah Berdasarkan Jenis Kelamin</t>
  </si>
  <si>
    <t>Jumlah Pegawai Dinas Perindustrian Koperasi Usaha Kecil dan Menengah</t>
  </si>
  <si>
    <t>Jumlah Pegawai Dinas Perindustrian Koperasi Usaha Kecil dan Menengah Laki-laki</t>
  </si>
  <si>
    <t>Jumlah Pegawai Dinas Perindustrian Koperasi Usaha Kecil dan Menengah Perempuan</t>
  </si>
  <si>
    <t>Jumlah Pegawai Dinas Perdagangan Berdasarkan Jenis Kelamin</t>
  </si>
  <si>
    <t xml:space="preserve">Jumlah Pegawai Dinas Perdagangan </t>
  </si>
  <si>
    <t>Jumlah Pegawai Dinas Perdagangan Berdasarkan Laki-laki</t>
  </si>
  <si>
    <t>Jumlah Pegawai Dinas Perdagangan Berdasarkan Perempuan</t>
  </si>
  <si>
    <t>Jumlah Pegawai Dinas Pertanian dan Pangan Berdasarkan Jenis Kelamin</t>
  </si>
  <si>
    <t xml:space="preserve">Jumlah Pegawai Dinas Pertanian dan Pangan </t>
  </si>
  <si>
    <t>Jumlah Pegawai Dinas Pertanian dan Pangan Laki-laki</t>
  </si>
  <si>
    <t>Jumlah Pegawai Dinas Pertanian dan Pangan Perempuan</t>
  </si>
  <si>
    <t>Jumlah Pegawai Dinas Lingkungan Hidup Berdasarkan Jenis Kelamin</t>
  </si>
  <si>
    <t xml:space="preserve">Jumlah Pegawai Dinas Lingkungan Hidup </t>
  </si>
  <si>
    <t>Jumlah Pegawai Dinas Lingkungan Hidup Laki-laki</t>
  </si>
  <si>
    <t>Jumlah Pegawai Dinas Lingkungan Hidup Perempuan</t>
  </si>
  <si>
    <t>Jumlah Pegawai Dinas Kependudukan dan Pencatatan Sipil Berdasarkan Jenis Kelamin</t>
  </si>
  <si>
    <t xml:space="preserve">Jumlah Pegawai Dinas Kependudukan dan Pencatatan Sipil </t>
  </si>
  <si>
    <t>Jumlah Pegawai Dinas Kependudukan dan Pencatatan Sipil Laki-laki</t>
  </si>
  <si>
    <t>Jumlah Pegawai Dinas Kependudukan dan Pencatatan Sipil Perempuan</t>
  </si>
  <si>
    <t>Jumlah Pegawai Dinas Sosial Tenaga Kerja dan Transmigrasi Berdasarkan Jenis Kelamin</t>
  </si>
  <si>
    <t xml:space="preserve">Jumlah Pegawai Dinas Sosial Tenaga Kerja dan Transmigrasi </t>
  </si>
  <si>
    <t>Jumlah Pegawai Dinas Sosial Tenaga Kerja dan Transmigrasi Laki-laki</t>
  </si>
  <si>
    <t>Jumlah Pegawai Dinas Sosial Tenaga Kerja dan Transmigrasi Perempuan</t>
  </si>
  <si>
    <t>Jumlah Pegawai Dinas Pekerjaan Umum Perumahan dan Kawasan Permukiman Berdasarkan Jenis Kelamin</t>
  </si>
  <si>
    <t xml:space="preserve">Jumlah Pegawai Dinas Pekerjaan Umum Perumahan dan Kawasan Permukiman </t>
  </si>
  <si>
    <t>Jumlah Pegawai Dinas Pekerjaan Umum Perumahan dan Kawasan Permukiman Laki-laki</t>
  </si>
  <si>
    <t>Jumlah Pegawai Dinas Pekerjaan Umum Perumahan dan Kawasan Permukiman Perempuan</t>
  </si>
  <si>
    <t>Jumlah Pegawai Dinas Perhubungan Berdasarkan Jenis Kelamin</t>
  </si>
  <si>
    <t xml:space="preserve">Jumlah Pegawai Dinas Perhubungan </t>
  </si>
  <si>
    <t>Jumlah Pegawai Dinas Perhubungan Laki-laki</t>
  </si>
  <si>
    <t>Jumlah Pegawai Dinas Perhubungan Perempuan</t>
  </si>
  <si>
    <t>Jumlah Pegawai Dinas Pertanahan dan Tata Ruang Berdasarkan Jenis Kelamin</t>
  </si>
  <si>
    <t xml:space="preserve">Jumlah Pegawai Dinas Pertanahan dan Tata Ruang </t>
  </si>
  <si>
    <t>Jumlah Pegawai Dinas Pertanahan dan Tata Ruang Laki-laki</t>
  </si>
  <si>
    <t>Jumlah Pegawai Dinas Pertanahan dan Tata Ruang Perempuan</t>
  </si>
  <si>
    <t>Jumlah Pegawai Dinas Komunikasi Informatika dan Persandian Berdasarkan Jenis Kelamin</t>
  </si>
  <si>
    <t xml:space="preserve">Jumlah Pegawai Dinas Komunikasi Informatika dan Persandian </t>
  </si>
  <si>
    <t>Jumlah Pegawai Dinas Komunikasi Informatika dan Persandian Laki-laki</t>
  </si>
  <si>
    <t>Jumlah Pegawai Dinas Komunikasi Informatika dan Persandian Perempuan</t>
  </si>
  <si>
    <t>Jumlah Pegawai Dinas Penanaman Modal dan Pelayanan Terpadu Satu Pintu Berdasarkan Jenis Kelamin</t>
  </si>
  <si>
    <t xml:space="preserve">Jumlah Pegawai Dinas Penanaman Modal dan Pelayanan Terpadu Satu Pintu </t>
  </si>
  <si>
    <t>Jumlah Pegawai Dinas Penanaman Modal dan Pelayanan Terpadu Satu Pintu Laki-laki</t>
  </si>
  <si>
    <t>Jumlah Pegawai Dinas Penanaman Modal dan Pelayanan Terpadu Satu Pintu Perempuan</t>
  </si>
  <si>
    <t>Jumlah Pegawai Dinas Kesehatan Berdasarkan Jenis Kelamin</t>
  </si>
  <si>
    <t xml:space="preserve">Jumlah Pegawai Dinas Kesehatan </t>
  </si>
  <si>
    <t>Jumlah Pegawai Dinas Kesehatan Laki-laki</t>
  </si>
  <si>
    <t>Jumlah Pegawai Dinas Kesehatan Perempuan</t>
  </si>
  <si>
    <t>Jumlah Pegawai Dinas Pendidikan Pemuda dan Olahraga Berdasarkan Jenis Kelamin</t>
  </si>
  <si>
    <t xml:space="preserve">Jumlah Pegawai Dinas Pendidikan Pemuda dan Olahraga </t>
  </si>
  <si>
    <t>Jumlah Pegawai Dinas Pendidikan Pemuda dan Olahraga Laki-laki</t>
  </si>
  <si>
    <t>Jumlah Pegawai Dinas Pendidikan Pemuda dan Olahraga Perempuan</t>
  </si>
  <si>
    <t>Jumlah Pegawai Dinas Perpustakaan dan Kearsipan Berdasarkan Jenis Kelamin</t>
  </si>
  <si>
    <t xml:space="preserve">Jumlah Pegawai Dinas Perpustakaan dan Kearsipan </t>
  </si>
  <si>
    <t>Jumlah Pegawai Dinas Perpustakaan dan Kearsipan Laki-laki</t>
  </si>
  <si>
    <t>Jumlah Pegawai Dinas Perpustakaan dan Kearsipan Perempuan</t>
  </si>
  <si>
    <t>Jumlah Pegawai Dinas Pemadam Kebakaran dan Penyelamatan Berdasarkan Jenis Kelamin</t>
  </si>
  <si>
    <t xml:space="preserve">Jumlah Pegawai Dinas Pemadam Kebakaran dan Penyelamatan </t>
  </si>
  <si>
    <t>Jumlah Pegawai Dinas Pemadam Kebakaran dan Penyelamatan Laki-laki</t>
  </si>
  <si>
    <t>Jumlah Pegawai Dinas Pemadam Kebakaran dan Penyelamatan Perempuan</t>
  </si>
  <si>
    <t>Jumlah Pegawai Dinas Kebudayaan Berdasarkan Jenis Kelamin</t>
  </si>
  <si>
    <t xml:space="preserve">Jumlah Pegawai Dinas Kebudayaan </t>
  </si>
  <si>
    <t>Jumlah Pegawai Dinas Kebudayaan Laki-laki</t>
  </si>
  <si>
    <t>Jumlah Pegawai Dinas Kebudayaan Perempuan</t>
  </si>
  <si>
    <t>Jumlah Pegawai Dinas Pemberdayaan Perempuan Perlindungan Anak dan Pengendalian Penduduk dan Keluarga
Berencana Berdasarkan Jenis Kelamin</t>
  </si>
  <si>
    <t xml:space="preserve">Jumlah Pegawai Dinas Pemberdayaan Perempuan Perlindungan Anak dan Pengendalian Penduduk dan Keluarga
Berencana </t>
  </si>
  <si>
    <t>Jumlah Pegawai Dinas Pemberdayaan Perempuan Perlindungan Anak dan Pengendalian Penduduk dan Keluarga
Berencana Laki-laki</t>
  </si>
  <si>
    <t>Jumlah Pegawai Dinas Pemberdayaan Perempuan Perlindungan Anak dan Pengendalian Penduduk dan Keluarga
Berencana Perempuan</t>
  </si>
  <si>
    <t>Jumlah Pegawai Satuan Polisi Pamong Praja Berdasarkan Jenis Kelamin</t>
  </si>
  <si>
    <t xml:space="preserve">Jumlah Pegawai Satuan Polisi Pamong Praja </t>
  </si>
  <si>
    <t>Jumlah Pegawai Satuan Polisi Pamong Praja Laki-laki</t>
  </si>
  <si>
    <t>Jumlah Pegawai Satuan Polisi Pamong Praja Perempuan</t>
  </si>
  <si>
    <t>Jumlah Pegawai Badan Perencanaan Pembangunan Daerah Berdasarkan Jenis Kelamin</t>
  </si>
  <si>
    <t xml:space="preserve">Jumlah Pegawai Badan Perencanaan Pembangunan Daerah </t>
  </si>
  <si>
    <t>Jumlah Pegawai Badan Perencanaan Pembangunan Daerah Laki-laki</t>
  </si>
  <si>
    <t>Jumlah Pegawai Badan Perencanaan Pembangunan Daerah Perempuan</t>
  </si>
  <si>
    <t>Jumlah Pegawai Badan Pengelola Keuangan dan Aset Daerah Berdasarkan Jenis Kelamin</t>
  </si>
  <si>
    <t xml:space="preserve">Jumlah Pegawai Badan Pengelola Keuangan dan Aset Daerah </t>
  </si>
  <si>
    <t>Jumlah Pegawai Badan Pengelola Keuangan dan Aset Daerah Laki-laki</t>
  </si>
  <si>
    <t>Jumlah Pegawai Badan Pengelola Keuangan dan Aset Daerah Perempuan</t>
  </si>
  <si>
    <t>Jumlah Pegawai Badan Kepegawaian Pengembangan Sumber Daya Manusia Berdasarkan Jenis Kelamin</t>
  </si>
  <si>
    <t xml:space="preserve">Jumlah Pegawai Badan Kepegawaian Pengembangan Sumber Daya Manusia </t>
  </si>
  <si>
    <t>Jumlah Pegawai Badan Kepegawaian Pengembangan Sumber Daya Manusia Laki-laki</t>
  </si>
  <si>
    <t>Jumlah Pegawai Badan Kepegawaian Pengembangan Sumber Daya Manusia Perempuan</t>
  </si>
  <si>
    <t>Jumlah Pegawai Badan Kesatuan Bangsa dan Politik Berdasarkan Jenis Kelamin</t>
  </si>
  <si>
    <t xml:space="preserve">Jumlah Pegawai Badan Kesatuan Bangsa dan Politik </t>
  </si>
  <si>
    <t>Jumlah Pegawai Badan Kesatuan Bangsa dan Politik Laki-laki</t>
  </si>
  <si>
    <t>Jumlah Pegawai Badan Kesatuan Bangsa dan Politik Perempuan</t>
  </si>
  <si>
    <t>Jumlah Pegawai Badan Penanggulangan Bencana Daerah Berdasarkan Jenis Kelamin</t>
  </si>
  <si>
    <t xml:space="preserve">Jumlah Pegawai Badan Penanggulangan Bencana Daerah </t>
  </si>
  <si>
    <t>Jumlah Pegawai Badan Penanggulangan Bencana Daerah Laki-laki</t>
  </si>
  <si>
    <t>Jumlah Pegawai Badan Penanggulangan Bencana Daerah Perempuan</t>
  </si>
  <si>
    <t>Jumlah total ASN</t>
  </si>
  <si>
    <t>Jumlah seluruh Aparatur Sipil Negara yang aktif di suatu instansi / daerah / pemerintahan (termasuk PNS dan PPPK jika diklasifikasikan sebagai ASN)</t>
  </si>
  <si>
    <t>Rata-Rata Lama Pegawai Mendapatkan Pendidikan dan Pelatihan</t>
  </si>
  <si>
    <t>Rata-rata Lama Pegawai Mendapatkan Pendidikan dan Pelatihan</t>
  </si>
  <si>
    <t>JPL</t>
  </si>
  <si>
    <t>Persentase ASN yang Mengikuti Pendidikan dan Pelatihan Formal</t>
  </si>
  <si>
    <t>Jumlah ASN yang mengikuti pendidikan dan pelatihan formal</t>
  </si>
  <si>
    <t>Persentase Pejabat ASN yang telah mengikuti pelatihan kepemimpinan</t>
  </si>
  <si>
    <t>Jumlah pejabat Struktural mengikuti diklat</t>
  </si>
  <si>
    <t>Jumlah total pejabat Struktural</t>
  </si>
  <si>
    <t>Jumlah pegawai ASN yang menduduki jabatan struktural (jabatan organisasi: eselon, kepala bidang, direktur, kepala unit, dsb) di instansi pemerintahan</t>
  </si>
  <si>
    <t>Persentase Pelanggaran Pegawai</t>
  </si>
  <si>
    <t>Jumlah ASN yang dikenai sanksi</t>
  </si>
  <si>
    <t>Jumlah Jabatan Pimpinan Tinggi pada Instansi Pemerintah</t>
  </si>
  <si>
    <t>Jumlah posisi jabatan puncak / pimpinan tinggi (misalnya eselon I, II, atau jabatan setara pimpinan tinggi di daerah: Kepala OPD, Sekretaris Daerah, Kepala Dinas, dsb)</t>
  </si>
  <si>
    <t>Jumlah Pemangku Jabatan Fungsional Umum Pada Instansi Pemerintah</t>
  </si>
  <si>
    <t>Jumlah Jumlah Pejabat Fungsional Umum di wilayah kabupaten/kota pada tahun berkenaan</t>
  </si>
  <si>
    <t>Jumlah Jabatan Administrasi Pada Instansi Pemerintah</t>
  </si>
  <si>
    <t>Jumlah jabatan administratif (jabatan yang bukan pejabat pimpinan tinggi, namun struktural atau fungsional administratif) di instansi pemerintahan</t>
  </si>
  <si>
    <t>Data Kinerja Badan Kepegawaian dan Pengembangan Sumber Daya Manusia</t>
  </si>
  <si>
    <t>Indeks Sistem Merit Pemerintah Kota Yogyakarta</t>
  </si>
  <si>
    <t>Indeks Sistem Merit Pemerintah Kota Yogyakarta Perencanaan kebutuhan</t>
  </si>
  <si>
    <t>Indeks Sistem Merit Pemerintah Kota Yogyakarta  sub Pengadaan</t>
  </si>
  <si>
    <t>Indeks pengukuran sejauh mana prinsip merit (kompetensi, kualifikasi, integritas) diterapkan dalam proses pengadaan ASN / rekrutmen / seleksi di pemerintahan kota, sebagai bagian dari sistem merit.
— Sistem merit menurut PermenPAN RB No. 40 Tahun 2018: “kebijakan dan manajemen ASN yang berdasarkan kualifikasi, kompetensi, dan kinerja, diberlakukan secara adil dan wajar tanpa diskriminasi.</t>
  </si>
  <si>
    <t>Indeks Sistem Merit Pemerintah Kota Yogyakarta sub Pengembangan karir</t>
  </si>
  <si>
    <t>Indeks Sistem Merit Pemerintah Kota Yogyakarta sub Promosi dan mutasi</t>
  </si>
  <si>
    <t>Indeks Sistem Merit Pemerintah Kota Yogyakarta sub Manajemen kinerja</t>
  </si>
  <si>
    <t>Indeks Sistem Merit Pemerintah Kota Yogyakarta sub Penggajian, penghargaan dan disiplin</t>
  </si>
  <si>
    <t>Indeks Sistem Merit Pemerintah Kota Yogyakarta sub Perlindungan dan pelayanan</t>
  </si>
  <si>
    <t>Indeks Sistem Merit Pemerintah Kota Yogyakarta Tahun sub Sistem informasi</t>
  </si>
  <si>
    <t>Ketepatan Waktu Pelayanan Administrasi Kepegawaian</t>
  </si>
  <si>
    <t>Persentase atau rasio layanan administrasi kepegawaian (mutasi, kenaikan pangkat, pensiun, cuti, dsb) yang selesai tepat waktu dibandingkan dengan total permintaan layanan</t>
  </si>
  <si>
    <t>Persentase Kesesuaian Penempatan PNS dalam Jabatan Sesuai Kompetensi dan Kualifikasi</t>
  </si>
  <si>
    <t>Persentase PNS yang ditempatkan pada jabatan yang sesuai dengan kompetensi (kemampuan / keahlian) dan kualifikasi pendidikan yang dimiliki</t>
  </si>
  <si>
    <t>Indeks Kualitas Sumber Daya Aparatur</t>
  </si>
  <si>
    <t>Ukuran komposit yang mencerminkan mutu atau performa aparatur (ASN) berdasarkan beberapa dimensi: kompetensi, kinerja, integritas, pendidikan, pelatihan, disiplin, dan atribut profesionalisme.
Sebagai contoh, BKN menyebut “Indeks profesionalitas ASN” sebagai ukuran kualitas ASN berbasis kualifikasi, kompetensi, kinerja, dan disiplin</t>
  </si>
  <si>
    <t>103,57</t>
  </si>
  <si>
    <t>Skor atau nilai hasil evaluasi mandiri (self-assessment) terhadap pelaksanaan reformasi birokrasi dalam instansi, yang dilakukan oleh Inspektorat sebagai auditor internal.</t>
  </si>
  <si>
    <t>Nilai RB (Reformasi Birokrasi) yang dijadikan persentase (misalnya skor 0–100 %) sebagai indikator capaian reformasi birokrasi instansi</t>
  </si>
  <si>
    <t>Nilai atau hasil evaluasi Sistem Akuntabilitas Kinerja Instansi Pemerintah (SAKIP) oleh Inspektorat terhadap unit BKPSDM / OPD Kepegawaian &amp; SDM</t>
  </si>
  <si>
    <t>JF = Jabatan Fungsional. Persentase permohonan layanan terkait jabatan fungsional yang berhasil dilayani dibanding total permohonan layanan JF</t>
  </si>
  <si>
    <t>Jumlah permohonan layanan jabatan fungsional yang diselesaikan (dilayani) pada tahun N</t>
  </si>
  <si>
    <t>Jumlah permohonan / aplikasi layanan jabatan fungsional yang diajukan selama tahun N</t>
  </si>
  <si>
    <t>Persentase data pegawai (ASN) yang berhasil dikumpulkan / dikelola dalam sistem informasi kepegawaian dibanding jumlah total pegawai yang seharusnya dikelola</t>
  </si>
  <si>
    <t>Jumlah rekaman / entri data ASN yang aktif dikelola dalam sistem kepegawaian di tahun N</t>
  </si>
  <si>
    <t>Jumlah total pegawai ASN yang tercatat (harusnya dikelola) pada tahun N</t>
  </si>
  <si>
    <t>Persentase ASN yang mengikuti pendidikan / diklat / pelatihan dan menyelesaikannya dalam waktu yang dijadwalkan dibanding total ASN yang mengikuti pendidikan.ASN yang menyelesaikan diklat / pendidikan dalam jangka waktu yang telah ditentukan.</t>
  </si>
  <si>
    <t>Jumlah pegawai ASN yang menjalani pendidikan atau pelatihan pada waktu yang telah dijadwalkan / sesuai rencana pelatihan.</t>
  </si>
  <si>
    <t>Total ASN yang terdaftar mengikuti pendidikan atau pelatihan dalam periode tertentu.</t>
  </si>
  <si>
    <t>Rasio antara jumlah layanan administrasi kepegawaian yang diselesaikan tepat waktu terhadap total permintaan layanan kepegawaian (dalam persentase).</t>
  </si>
  <si>
    <t>Jumlah layanan administrasi kepegawaian yang diselesaikan sesuai tenggat waktu yang ditetapkan.</t>
  </si>
  <si>
    <t>Jumlah permintaan pelayanan</t>
  </si>
  <si>
    <t>Total permintaan layanan administrasi kepegawaian (permohonan) yang diajukan dalam periode yang diukur.</t>
  </si>
  <si>
    <t>Rasio antara jumlah layanan kesejahteraan pegawai yang diselesaikan tepat waktu terhadap total pengajuan layanan kesejahteraan pegawai (dalam persentase).</t>
  </si>
  <si>
    <t>Jumlah pengajuan layanan kesejahteraan pegawai yang diselesaikan sesuai tenggat waktu.</t>
  </si>
  <si>
    <t>Total permohonan layanan kesejahteraan pegawai yang diajukan dalam periode tertentu.</t>
  </si>
  <si>
    <t>Kategorinisasi RB yang dilakukan oleh Biro Organisasi Setda DIY (1 = AA; 2 = A; 3 = BB; 4 = B; 5 = CC; 6 = C; 7 = D).</t>
  </si>
  <si>
    <t>118,50%</t>
  </si>
  <si>
    <t>Jumlah ASN yang telah mendapatkan penataan (penyesuaian jabatan, klasifikasi, rotasi, dsb) sesuai kebijakan penataan kepegawaian.</t>
  </si>
  <si>
    <t>Total jumlah ASN yang menjadi sasaran penataan dalam kebijakan penataan kepegawaian di daerah atau instansi.</t>
  </si>
  <si>
    <t>Rasio antara jumlah penilaian kinerja PNS/ASN yang telah selesai terhadap total PNS/ASN yang harus dinilai.</t>
  </si>
  <si>
    <t>Jumlah penilaian PNS yang terselesaikan</t>
  </si>
  <si>
    <t>Jumlah penilaian kinerja pegawai (PNS/ASN) yang sudah diselesaikan dalam periode tertentu.</t>
  </si>
  <si>
    <t>Total pegawai negeri sipil (ASN) yang menjadi objek penilaian atau jumlah keseluruhan PNS di instansi/daerah.</t>
  </si>
  <si>
    <t>Rasio antara jumlah ASN yang lulus Diklat terhadap jumlah ASN yang mengikuti diklat.</t>
  </si>
  <si>
    <t>99,36%</t>
  </si>
  <si>
    <t>Jumlah ASN yang lulus Diklat</t>
  </si>
  <si>
    <t>Jumlah pegawai ASN yang berhasil lulus dari program pendidikan atau pelatihan (diklat).</t>
  </si>
  <si>
    <t>Jumlah ASN yang menjadi peserta dalam program pendidikan atau pelatihan (diklat).</t>
  </si>
  <si>
    <t>Jumlah Temuan dan Rekomendasi Hasil Pemeriksaan</t>
  </si>
  <si>
    <t>Temuan Hasil Pemeriksaan BPK</t>
  </si>
  <si>
    <t>Jumlah temuan yang dihasilkan dari audit / pemeriksaan Badan Pemeriksa Keuangan (BPK) terhadap laporan keuangan daerah atau instansi pemerintah.</t>
  </si>
  <si>
    <t>Temuan</t>
  </si>
  <si>
    <t>Jumlah temuan yang ditindaklanjuti</t>
  </si>
  <si>
    <t>Jumlah dari temuan BPK yang telah mendapat aksi atau tindak lanjut resmi oleh instansi terkait.</t>
  </si>
  <si>
    <t>Persentase Tindak Lanjut Temuan di Kota Yogyakarta</t>
  </si>
  <si>
    <t>Rasio antara jumlah temuan BPK yang telah ditindaklanjuti terhadap jumlah total temuan BPK di Kota Yogyakarta (dalam persentase).</t>
  </si>
  <si>
    <t>Jumlah Rekomendasi Hasil Pemeriksaan BPK</t>
  </si>
  <si>
    <t>Jumlah rekomendasi yang diajukan BPK dalam laporan hasil pemeriksaan kepada instansi/daerah.</t>
  </si>
  <si>
    <t>Tindaklanjut rekomendasi yang sudah sesuai</t>
  </si>
  <si>
    <t>Jumlah rekomendasi BPK yang telah ditindaklanjuti dan hasilnya sesuai dengan rekomendasi tersebut (dinyatakan tuntas).</t>
  </si>
  <si>
    <t>Tindaklanjut rekomendasi yang belum sesuai</t>
  </si>
  <si>
    <t>Jumlah rekomendasi BPK yang sudah ditindaklanjuti tetapi belum sesuai atau belum tuntas.</t>
  </si>
  <si>
    <t>Temuan Hasil Pemeriksaan APIP (Aparat Pengawas Internal Pemerintah)</t>
  </si>
  <si>
    <t>Jumlah temuan audit atau pemeriksaan yang dilakukan oleh APIP internal instansi/daerah.</t>
  </si>
  <si>
    <t>Jumlah Rekomendasi Hasil Pemeriksaan APIP</t>
  </si>
  <si>
    <t>Jumlah rekomendasi hasil pemeriksaan APIP kepada unit kerja atau instansi terkait.</t>
  </si>
  <si>
    <t>Temuan Hasil Pemeriksaan BPKP</t>
  </si>
  <si>
    <t>Jumlah temuan pemeriksaan yang dilakukan oleh BPKP (Badan Pengawasan Keuangan dan Pembangunan) terhadap instansi atau proyek pemerintah.</t>
  </si>
  <si>
    <t>Temuan Hasil Pemeriksaan Inspektorat Provinsi</t>
  </si>
  <si>
    <t>Jumlah temuan pemeriksaan yang dilakukan oleh Inspektorat tingkat provinsi terhadap daerah atau unit di provinsi tersebut.</t>
  </si>
  <si>
    <t>Temuan Hasil Pemeriksaan Inspektorat Kota</t>
  </si>
  <si>
    <t>Jumlah temuan pemeriksaan yang dilakukan oleh Inspektorat Kota terhadap instansi/organisasi dalam kota tersebut.</t>
  </si>
  <si>
    <t>Audit Operasional</t>
  </si>
  <si>
    <t>Pemeriksaan audit yang difokuskan pada efektivitas, efisiensi, dan ekonomis operasional suatu kegiatan atau unit kerja.</t>
  </si>
  <si>
    <t>Audit Dengan Tujuan Tertentu (Tematik)</t>
  </si>
  <si>
    <t>Audit yang diarahkan pada tema atau isu spesifik dalam instansi atau daerah (misalnya audit lingkungan, audit kinerja sektor tertentu).</t>
  </si>
  <si>
    <t>Audit dengan Tujuan Tertentu (Kasus)</t>
  </si>
  <si>
    <t>Audit yang terkait dengan kasus khusus tertentu, misalnya dugaan penyimpangan atau audit investigatif.</t>
  </si>
  <si>
    <t>Data Kinerja Inspektorat Daerah</t>
  </si>
  <si>
    <t>Jumlah SKPD dengan Kinerja Sangat Baik (BB)</t>
  </si>
  <si>
    <t>Jumlah Satuan Kerja Perangkat Daerah (SKPD) yang mendapatkan penilaian “Sangat Baik (BB)” dalam evaluasi kinerja.</t>
  </si>
  <si>
    <t>Persentase dari Rata-Rata Hasil Ketercapaian Pelaksanaan Program Dukungan Sasaran SKPD</t>
  </si>
  <si>
    <t>Persentase yang dihitung dari rata-rata capaian program dukungan sasaran SKPD dibanding target, yang menunjukkan seberapa besar SKPD mendukung sasaran daerah.</t>
  </si>
  <si>
    <t>5714</t>
  </si>
  <si>
    <t>Nilai Akuntabilitas Kinerja Pemerintah (IKU)</t>
  </si>
  <si>
    <t>Nilai agregat indikator kinerja yang menunjukkan tingkat akuntabilitas kinerja pemerintah daerah atau instansi.</t>
  </si>
  <si>
    <t>8417</t>
  </si>
  <si>
    <t>Tindak Lanjut Hasil Pemeriksaan BPK</t>
  </si>
  <si>
    <t>Proses dan pelaksanaan rekomendasi dari temuan BPK untuk perbaikan sesuai rekomendasi yang diberikan.</t>
  </si>
  <si>
    <t>96</t>
  </si>
  <si>
    <t>64</t>
  </si>
  <si>
    <t>Ukuran kualitas kemampuan dan kapabilitas APIP dalam melaksanakan pengawasan internal berdasarkan standar audit internal atau regulasi pengawasan pemerintah.</t>
  </si>
  <si>
    <t>91,384</t>
  </si>
  <si>
    <t>Rasio antara jumlah penyelesaian tindak lanjut atas pemeriksaan eksternal (misalnya BPK, auditor eksternal) terhadap jumlah hasil pemeriksaan eksternal (dalam persentase).</t>
  </si>
  <si>
    <t>Jumlah Penyelesaian hasil pemeriksaan eksternal yang ditindaklanjuti</t>
  </si>
  <si>
    <t>Jumlah rekomendasi/tindakan dari pemeriksaan eksternal yang telah dilaksanakan atau diselesaikan.</t>
  </si>
  <si>
    <t>Total laporan atau temuan pemeriksaan dari auditor eksternal (BPK, BPKP) terhadap instansi atau daerah.</t>
  </si>
  <si>
    <t>Persentase rekomendasi pengawasan keuangan dan aset yang telah ditindaklanjuti dibanding total rekomendasi di bidang tersebut.</t>
  </si>
  <si>
    <t>Jumlah rekomendasi di bidang keuangan &amp; aset yang sudah mendapat tindak lanjut.</t>
  </si>
  <si>
    <t>Total rekomendasi pengawasan yang diberikan dalam bidang keuangan &amp; aset.</t>
  </si>
  <si>
    <t>Persentase rekomendasi pengawasan di bidang pemerintahan/aparatur yang sudah ditindaklanjuti dibanding total rekomendasi di bidang itu.</t>
  </si>
  <si>
    <t>Jumlah rekomendasi di bidang pemerintahan/aparatur yang telah diimplementasikan.</t>
  </si>
  <si>
    <t>Total rekomendasi pengawasan dalam bidang pemerintahan/aparatur.</t>
  </si>
  <si>
    <t>Persentase rekomendasi di bidang ekonomi &amp; kesejahteraan yang sudah ditindaklanjuti dibanding total rekomendasi di bidang tersebut.</t>
  </si>
  <si>
    <t>Jumlah rekomendasi bidang ekonomi/kesejahteraan yang telah dilaksanakan.</t>
  </si>
  <si>
    <t>Total rekomendasi pengawasan di bidang ekonomi &amp; kesejahteraan.</t>
  </si>
  <si>
    <t>Rasio antara rekomendasi pengawasan pembangunan sarana/prasarana yang ditindaklanjuti terhadap total rekomendasi di bidang itu.</t>
  </si>
  <si>
    <t>Jumlah rekomendasi di bidang pembangunan sarana/prasarana yang sudah dilaksanakan.</t>
  </si>
  <si>
    <t>Total rekomendasi pengawasan dalam bidang pembangunan sarana/prasarana.</t>
  </si>
  <si>
    <t>Jumlah perangkat daerah mitra bidang pembangunan sarana/prasarana yang mencapai skor minimal pengendalian intern (misalnya skor ≥ 3,00).</t>
  </si>
  <si>
    <t>45,45%</t>
  </si>
  <si>
    <t>Total perangkat daerah yang menjadi mitra dalam bidang pembangunan sarana/prasarana.</t>
  </si>
  <si>
    <t>Jumlah perangkat daerah mitra dalam bidang pemerintahan/aparatur yang mencapai skor pengendalian intern minimal.</t>
  </si>
  <si>
    <t>63,64%</t>
  </si>
  <si>
    <t>Jumlah Perangkat Daerah mitra Bidang Pemerintahan Aparatur yang mencapai nilai 3,00 pada pengendalian intern</t>
  </si>
  <si>
    <t>Jumlah perangkat daerah mitra pemerintahan/aparatur yang memperoleh skor ≥ 3,00 dalam pengendalian intern.</t>
  </si>
  <si>
    <t>Jumlah Perangkat Daerah mitra Bidang Pemerintahan Aparatur</t>
  </si>
  <si>
    <t>Total perangkat daerah mitra di bidang pemerintahan/aparatur.</t>
  </si>
  <si>
    <t>Jumlah perangkat daerah mitra di bidang pengawasan ekonomi/kesejahteraan yang mencapai skor pengendalian intern minimal.</t>
  </si>
  <si>
    <t>50,00%</t>
  </si>
  <si>
    <t>Total perangkat daerah mitra pengawasan ekonomi/kesejahteraan.</t>
  </si>
  <si>
    <t>Jumlah perangkat daerah mitra di bidang pengelolaan keuangan/aset yang mencapai skor pengendalian intern minimal.</t>
  </si>
  <si>
    <t>70,00%</t>
  </si>
  <si>
    <t>Total perangkat daerah mitra di bidang keuangan dan aset.</t>
  </si>
  <si>
    <t>Nilai evaluasi Sistem Akuntabilitas Kinerja Instansi Pemerintah (SAKIP) yang diberikan oleh Inspektorat kepada Inspektorat Daerah berdasarkan capaian kinerja dan akuntabilitas.</t>
  </si>
  <si>
    <t>Jumlah Kegiatan Pembinaan terhadap LSM, Ormas, dan OKP</t>
  </si>
  <si>
    <t>Jumlah kegiatan yang dilaksanakan oleh Badan Kesbangpol Daerah Istimewa Yogyakarta dalam rangka pembinaan terhadap LSM, Ormas, atau OKP di DIY pada tahun berkenaan.</t>
  </si>
  <si>
    <t>Organisasi Kemasyarakatan</t>
  </si>
  <si>
    <t xml:space="preserve">Banyaknya Lembaga Swadaya Masyarakat (LSM) yang teregistrasi di DIY pada tahun berkenaan. LSM adalah organisasi yang didirikan oleh perorangan ataupun kelompok orang secara suka rela yang memberikan pelayanan kepada masyarakat umum tanpa bertujuan untuk memperoleh keuntungan dari kegiatannya. </t>
  </si>
  <si>
    <t>Jumlah Orkesmas Berdasarkan Agama</t>
  </si>
  <si>
    <t>Jumlah Organisasi Kemasyarakatan yang teregistrasi pada Badan Kesbangpol Daerah Istimewa Yogyakarta yang dibentuk berdasarkan kesamaan agama di DIY pada tahun berkenaan.</t>
  </si>
  <si>
    <t>Jumlah Orkesmas Berdasarkan Ekonomi Sosial Budaya</t>
  </si>
  <si>
    <t>Organisasi kemasyarakatan (terdaftar di Kesbangpol) yang memiliki bidang kegiatan tertentu dibidang ekonomi, sosial, dan budaya</t>
  </si>
  <si>
    <t>Jumlah Orkesmas Berdasarkan Pendidikan</t>
  </si>
  <si>
    <t>Organisasi kemasyarakatan (terdaftar di Kesbangpol) yang memiliki bidang kegiatan tertentu dibidang pendidikan</t>
  </si>
  <si>
    <t>Lembaga Swadaya Masyarakat (LSM)</t>
  </si>
  <si>
    <t>Jumlah LSM yang Aktif</t>
  </si>
  <si>
    <t>Organisasi masyarakat yang telah terdaftar sebagai LSM/Ormas dan telah melaksanakan kegiatan nyata dalam setahun terakhir</t>
  </si>
  <si>
    <t>Jumlah seluruh LSM</t>
  </si>
  <si>
    <t>Jumlah LSM Lokal Baru</t>
  </si>
  <si>
    <t>Jumlah Lembaga Swadaya Masyarakat Lokal Baru di DIY pada tahun berkenaan.</t>
  </si>
  <si>
    <t>Total Jumlah LSM Lokal</t>
  </si>
  <si>
    <t>Jumlah Lembaga Swadaya Masyarakat Lokal di DIY pada tahun berkenaan.</t>
  </si>
  <si>
    <t>Jumlah Kegiatan Pembinaan Politik Daerah</t>
  </si>
  <si>
    <t>Jumlah pelaksanaan kegiatan pembinaan politik yang dilakukan oleh Badan Kesbangpol Daerah Istimewa Yogyakarta selama satu tahun anggaran di DIY pada tahun berkenaan.</t>
  </si>
  <si>
    <t>Ukuran kuantitatif yang menunjukkan proporsi potensi konflik (kejadian, aksi maupun ketegangan sosial yang berpotensi menimbulkan konflik) yang terselesaikan, dibandingkan dengan total potensi konflik yang teridentifikasi dalam suatu periode waktu tertentu berdasarkan pengamatan dan pemantauan dari tim intelijen (Kominda)</t>
  </si>
  <si>
    <t>86,60%</t>
  </si>
  <si>
    <t>Jumlah potensi konflik sosial yang dapat diselesaikan</t>
  </si>
  <si>
    <t>Banyaknya potensi konflik sosial yang telah dilakukan upaya pencegahan atau penanganan hingga mencapai penyelesaian oleh pemerintah daerah, masyarakat, dan pihak terkait sesuai ketentuan dalam Permendagri Nomor 42 Tahun 2015 tentang Pelaksanaan Koordinasi Penanganan Konflik Sosial.</t>
  </si>
  <si>
    <t>Jumlah potensi konflik yang teridentifikasi atau terjadi dalam periode satu tahun berdasarkan pengamatan dan pemantauan dari tim intelijen yang merupakan kejadian, aksi maupun ketegangan sosial yang berpotensi menimbulkan konflik</t>
  </si>
  <si>
    <t>Tingkat individu yang meningkat pemahamannya terhadap nilai-nilai dasar Pancasila dan prinsip-prinsip wawasan kebangsaan, dibandingkan dengan jumlah individu yang mengikuti sosialisasi dan diukur melalui pre-test dan post-test</t>
  </si>
  <si>
    <t>83,62%</t>
  </si>
  <si>
    <t>Jumlah peserta yang meningkat pemahamannya (akumulasi tahun 2023–2026)</t>
  </si>
  <si>
    <t>Jumlah individu yang setelah mengikuti kegiatan sosialisasi, pendidikan, atau pelatihan dinyatakan mengalami peningkatan pemahaman terhadap materi yang disampaikan, diukur melalui evaluasi kegiatan dalam periode 2023–2026.</t>
  </si>
  <si>
    <t>Jumlah peserta yang disasar (akumulasi 2023–2026)</t>
  </si>
  <si>
    <t>Jumlah keseluruhan individu atau kelompok yang menjadi target kegiatan sosialisasi, pendidikan, atau pembinaan pada kurun waktu tahun 2023–2026, baik yang telah maupun belum mengikuti kegiatan.</t>
  </si>
  <si>
    <t>Jumlah yang menunjukkan proporsi lembaga (seperti sekolah, organisasi masyarakat, lembaga swadaya masyarakat, dll.) yang telah menerima atau mengikuti kegiatan pendidikan politik, dibandingkan dengan total jumlah lembaga yang terdaftar di Kesbangpol</t>
  </si>
  <si>
    <t>74,34%</t>
  </si>
  <si>
    <t>Banyaknya lembaga (misalnya lembaga pendidikan, ormas, komunitas, atau organisasi masyarakat) yang menjadi target program pendidikan politik sesuai dengan arah kebijakan Kesatuan Bangsa dan Politik (mengacu pada Permendagri Nomor 36 Tahun 2010 tentang Pedoman Fasilitasi Penyelenggaraan Pendidikan Politik).</t>
  </si>
  <si>
    <t>Banyaknya lembaga (organisasi, ormas, LSM, atau sejenisnya) yang telah terdaftar atau tercatat dalam basis data Badan Kesatuan Bangsa dan Politik (Bakesbangpol) Kota Yogyakarta sebagai bagian dari pendataan kelembagaan masyarakat.</t>
  </si>
  <si>
    <t>Jumlah yang menunjukkan proporsi ormas yang telah memenuhi persyaratan administratif dan legalitas sesuai dengan peraturan yang berlaku (SKT Kemendagri/AHU Kemenkumham/atau SKTO Kesbangpol), dibandingkan dengan total jumlah ormas yang terdata di Badan Kesbangpol</t>
  </si>
  <si>
    <t>71,05%</t>
  </si>
  <si>
    <t>Jumlah organisasi kemasyarakatan, sosial, politik, atau keagamaan yang telah mendapatkan surat keterangan terdaftar (SKT) dari pemerintah daerah sesuai dengan ketentuan dalam Permendagri Nomor 57 Tahun 2017 tentang Pendaftaran dan Pengelolaan Organisasi Kemasyarakatan.</t>
  </si>
  <si>
    <t>Banyaknya organisasi yang telah melalui proses registrasi resmi (pencatatan dan verifikasi) serta memperoleh status terdaftar di pemerintah daerah melalui Bakesbangpol Kota Yogyakarta.</t>
  </si>
  <si>
    <t>Total organisasi yang telah dicatat dalam sistem atau database resmi pemerintah daerah (baik terdaftar maupun dalam proses verifikasi) di wilayah Kota Yogyakarta.</t>
  </si>
  <si>
    <t>Ukuran kuantitatif yang menunjukkan proporsi potensi konflik (kejadian, aksi maupun ketegangan sosial yang berpotensi menimbulkan konflik) yang terselesaikan, dibandingkan dengan total potensi konflik yang teridentifikasi dalam suatu periode waktu tertentu berdasarkan sistem SIDASISCAM yang dientry oleh Kemantren</t>
  </si>
  <si>
    <t>94,17%</t>
  </si>
  <si>
    <t>Banyaknya kasus konflik sosial yang terjadi di wilayah Kota Yogyakarta dan telah ditangani hingga dinyatakan selesai atau tercapai kesepakatan damai, sesuai indikator kinerja bidang ketenteraman dan ketertiban umum (mengacu pada Permendagri No. 42 Tahun 2015 dan indikator BPS sektor pemerintahan).</t>
  </si>
  <si>
    <t>Jumlah konflik yang terjadi (SISDA SISCAM)</t>
  </si>
  <si>
    <t>Jumlah kasus konflik sosial yang tercatat melalui Sistem Informasi Daerah (SISDA) atau Sistem Informasi Stabilitas dan Keamanan (SISCAM), baik yang sedang berlangsung maupun yang telah ditindaklanjuti.</t>
  </si>
  <si>
    <t>Data Kinerja Badan Kesatuan Bangsa dan Politik</t>
  </si>
  <si>
    <t>Ukuran yang menunjukkan tingkat akuntabilitas kinerja instansi pemerintah daerah berdasarkan evaluasi internal oleh Inspektorat, dinyatakan dalam bentuk nilai atau predikat sebagai berikut:
 90 – 100 = AA (Sangat Memuaskan)
 80 – &lt; 90 = A (Memuaskan)
 70 – &lt; 80= BB (Baik)
 60 – &lt; 70 = B (Cukup Baik)
 50 – &lt; 60 = CC (Kurang Baik)
 &lt; 50 = D (Buruk)</t>
  </si>
  <si>
    <t>Nilai yang mencerminkan tingkat pencapaian penerapan prinsip-prinsip reformasi birokrasi pada OPD, dengan kriteria nilai sebagai berikut:
 -AA (lebih dari 90-100);
 -A (lebih dari 80-90);
 -BB (lebih dari 70-80);
 -B (lebih dari 60-70);
 -CC (lebih dari 50-60);
 -C (lebih dari 30-50); dan
 -D (lebih dari 0-30).</t>
  </si>
  <si>
    <t>Hasil penilaian RB Bankesbangpol oleh Inspektorat dengan 8 parameter :
 1. Evaluasi Akuntabilitas Kinerja Bankesbangpol
 2. Nilai Sistem Pengendalian Intern Pemerintah (SPIP) Bankesbangpol
 3. Penguatan Pengelolaan Keuangan dan Aset Bankesbangpol
 4. Indeks Kepuasan Masyarakat
 5. Capaian persentase Rencana Pengadaan yang diumumkan pada SIRUP
 6. IP ASN Bankesbangpol
 7. Penilaian Pengawasan arsip internal
 8. Penilaian Indeks Pembangunan Statistik</t>
  </si>
  <si>
    <t>87,876%</t>
  </si>
  <si>
    <t>DATA VERTIKAL BPS KOTA YOGYAKARTA</t>
  </si>
  <si>
    <t>Penduduk</t>
  </si>
  <si>
    <t>Proporsi Penduduk Usia 15 Tahun Ke Atas yang Tamat SD kebawah</t>
  </si>
  <si>
    <t>Persentase penduduk berusia 15 tahun ke atas yang pendidikan tertingginya adalah SD atau lebih rendah, terhadap keseluruhan penduduk usia ≥ 15 tahun.</t>
  </si>
  <si>
    <t>Proporsi Penduduk Usia 15 Tahun Ke Atas yang Tamat SMP</t>
  </si>
  <si>
    <t>Persentase penduduk berumur 15 tahun ke atas yang telah menamatkan pendidikan pada jenjang Sekolah Menengah Pertama (SMP) atau yang sederajat terhadap total penduduk usia 15 tahun ke atas (Sumber: BPS – Susenas, indikator pendidikan).</t>
  </si>
  <si>
    <t>Proporsi Penduduk Usia 15 Tahun Ke Atas yang Tamat SMA</t>
  </si>
  <si>
    <t>Persentase penduduk berumur 15 tahun ke atas yang telah menamatkan pendidikan Sekolah Menengah Atas (SMA) atau yang sederajat terhadap total penduduk usia 15 tahun ke atas (Sumber: BPS – Susenas).</t>
  </si>
  <si>
    <t>Proporsi Penduduk Usia 15 Tahun Ke Atas yang Tamat PT</t>
  </si>
  <si>
    <t>Persentase penduduk berumur 15 tahun ke atas yang telah menamatkan pendidikan perguruan tinggi (Diploma, S1, S2, atau S3) terhadap total penduduk usia 15 tahun ke atas (Sumber: BPS – Susenas).</t>
  </si>
  <si>
    <t>Penduduk Bekerja Menurut Lapangan Usaha Pertanian, Kehutanan dan Perikanan</t>
  </si>
  <si>
    <t>Jumlah penduduk bekerja yang bidang pekerjaan utamanya berada pada kategori lapangan usaha pertanian, kehutanan, dan perikanan sesuai Klasifikasi Baku Lapangan Usaha Indonesia (KBLI) 2017 (Sumber: BPS – Sakernas).</t>
  </si>
  <si>
    <t>Penduduk Bekerja Menurut Lapangan Usaha Pertambangan dan Penggalian, Industri Pengolahan, Pengadaan Listrik dan Gas, Pengadaan Air, Pengelolaan Sampah, Limbah dan Daur Ulang, Konstruksi</t>
  </si>
  <si>
    <t>Jumlah penduduk bekerja yang bidang pekerjaan utamanya termasuk dalam kelompok lapangan usaha sekunder meliputi pertambangan dan penggalian, industri pengolahan, energi, air bersih, pengelolaan limbah, dan konstruksi (Sumber: BPS – Sakernas, KBLI 2017).</t>
  </si>
  <si>
    <t>Penduduk Bekerja Menurut Lapangan Usaha Perdagangan Besar dan Eceran, Reparasi Mobil dan Sepeda Motor, Transportasi dan Pergudangan, Akomodasi dan Makan Minum, Informasi dan Komunikasi, Jasa Keuangan dan Asuransi, Administrasi Pemerintahan, Pertahanan Wajib dan Jaminan Sosial Wajib, Jasa Pendidikan, Jasa Kesehatan dan Kegiatan Sosial, Usaha Jasa Lainnya</t>
  </si>
  <si>
    <t>Jumlah penduduk bekerja yang bidang pekerjaan utamanya termasuk dalam kelompok lapangan usaha tersier (jasa) berdasarkan KBLI, yang mencakup perdagangan, transportasi, jasa keuangan, pemerintahan, pendidikan, kesehatan, dan jasa lainnya (Sumber: BPS – Sakernas).</t>
  </si>
  <si>
    <t>Laju Pertumbuhan Penduduk Kota Yogyakarta</t>
  </si>
  <si>
    <t>Tingkat persentase pertambahan jumlah penduduk suatu periode dibandingkan penduduk awal periode (biasanya tahunan).</t>
  </si>
  <si>
    <t>062</t>
  </si>
  <si>
    <t>Rasio Beban Ketergantungan (Dependency Ratio)</t>
  </si>
  <si>
    <t>Rasio antara jumlah penduduk yang tidak produktif (anak-anak dan lanjut usia) terhadap jumlah penduduk usia produktif dalam suatu wilayah.</t>
  </si>
  <si>
    <t>4193</t>
  </si>
  <si>
    <t>Jumlah Penduduk menurut Jenis Kelamin</t>
  </si>
  <si>
    <t>Banyaknya penduduk berdasarkan jenis kelamin laki-laki dan perempuan di suatu wilayah pada periode tertentu (Sumber: BPS – Data Kependudukan, Kemendagri).</t>
  </si>
  <si>
    <t>Jumlah Penduduk menurut Komposisi Usia</t>
  </si>
  <si>
    <t>Distribusi jumlah penduduk menurut kelompok umur tertentu, biasanya per 5 tahun atau kelompok besar (0–14, 15–64, 65+), digunakan untuk analisis demografi (Sumber: BPS – Sensus Penduduk).</t>
  </si>
  <si>
    <t>Jumlah Penduduk Usia 0–14 Tahun</t>
  </si>
  <si>
    <t>Banyaknya penduduk berusia 0–14 tahun di suatu wilayah pada waktu tertentu (Sumber: BPS – Sensus Penduduk / Proyeksi Penduduk).</t>
  </si>
  <si>
    <t>Jumlah Penduduk Usia 15–64 Tahun</t>
  </si>
  <si>
    <t>Banyaknya penduduk berusia 15–64 tahun yang termasuk kelompok usia produktif (Sumber: BPS – Sensus Penduduk / Proyeksi Penduduk).</t>
  </si>
  <si>
    <t>Jumlah Penduduk Usia di atas 65 Tahun</t>
  </si>
  <si>
    <t>Banyaknya penduduk berusia 65 tahun ke atas (usia lanjut) di suatu wilayah (Sumber: BPS – Sensus Penduduk / Proyeksi Penduduk).</t>
  </si>
  <si>
    <t>Kepadatan Penduduk menurut Kota Yogyakarta</t>
  </si>
  <si>
    <t>Jumlah penduduk per satuan luas wilayah (misalnya orang per km²) di Kota Yogyakarta.</t>
  </si>
  <si>
    <t>40% Penduduk Berpengeluaran Terendah</t>
  </si>
  <si>
    <t>Kelompok penduduk yang termasuk dalam kuintil 1 dan 2 (40% terbawah) berdasarkan distribusi pengeluaran per kapita, menggambarkan kelompok masyarakat berpenghasilan rendah (Sumber: BPS – Susenas).</t>
  </si>
  <si>
    <t>40% Penduduk Berpengeluaran Menengah</t>
  </si>
  <si>
    <t>Kelompok penduduk yang termasuk dalam kuintil 3 dan 4 (40% menengah) berdasarkan distribusi pengeluaran per kapita (Sumber: BPS – Susenas).</t>
  </si>
  <si>
    <t>20% Penduduk Berpengeluaran Tertinggi</t>
  </si>
  <si>
    <t>Kelompok penduduk yang termasuk kuintil 5 (20% teratas) dalam distribusi pengeluaran per kapita (Sumber: BPS – Susenas).</t>
  </si>
  <si>
    <t>Indeks Pembangunan Manusia</t>
  </si>
  <si>
    <t>IPM Kota Yogyakarta</t>
  </si>
  <si>
    <t>Indeks Pembangunan Manusia untuk Kota Yogyakarta: indikator komposit yang mengukur capaian pembangunan manusia melalui tiga dimensi dasar (umur panjang &amp; kesehatan, pendidikan, dan standar hidup layak) sebagaimana diukur oleh BPS. (Badan Pusat Statistik Indonesia)</t>
  </si>
  <si>
    <t>IPM Provinsi DIY</t>
  </si>
  <si>
    <t>IPM yang dihitung untuk Provinsi Daerah Istimewa Yogyakarta dengan metode sama seperti IPM tingkat kota/provinsi oleh BPS.</t>
  </si>
  <si>
    <t>IPM Indonesia</t>
  </si>
  <si>
    <t>Indeks Pembangunan Manusia nasional; komposit dari indikator umur harapan hidup, pendidikan (harapan lama sekolah, rata-rata lama sekolah), dan standar hidup layak (pengeluaran riil per kapita) – dihitung dan dipublikasikan oleh BPS. (Badan Pusat Statistik Kota Surabaya)</t>
  </si>
  <si>
    <t>Harapan Lama Sekolah Kota Yogyakarta</t>
  </si>
  <si>
    <t>Rata-rata jumlah tahun sekolah yang diharapkan akan dijalani oleh anak usia 7 tahun pada masa mendatang (Sumber: BPS – Komponen IPM).</t>
  </si>
  <si>
    <t>Tahun</t>
  </si>
  <si>
    <t>Angka Harapan Hidup Kota Yogyakarta</t>
  </si>
  <si>
    <t>Rata-rata perkiraan lama hidup seseorang sejak lahir apabila pola mortalitas yang berlaku saat ini tetap berlaku sepanjang hidupnya (Sumber: BPS – Komponen IPM).</t>
  </si>
  <si>
    <t>Rata-rata lama sekolah Kota Yogyakarta</t>
  </si>
  <si>
    <t>Rata-rata jumlah tahun yang telah dijalani penduduk berusia 25 tahun ke atas dalam menjalani pendidikan formal (Sumber: BPS – Komponen IPM).</t>
  </si>
  <si>
    <t>Total Pengeluaran Per Kapita Makanan Per Bulan</t>
  </si>
  <si>
    <t>Rata-rata jumlah pengeluaran rumah tangga untuk konsumsi makanan dalam satu bulan dibagi jumlah anggota rumah tangga (Sumber: BPS – Susenas).</t>
  </si>
  <si>
    <t>Total Pengeluaran Per Kapita Non Makanan Per Bulan</t>
  </si>
  <si>
    <t>Rata-rata pengeluaran rumah tangga untuk konsumsi non-makanan (perumahan, pendidikan, kesehatan, transportasi, dll.) per kapita per bulan (Sumber: BPS – Susenas).</t>
  </si>
  <si>
    <t>Partisipasi Angkatan Kerja Perempuan di Kota Yogyakarta</t>
  </si>
  <si>
    <t>Persentase penduduk perempuan usia kerja (15 tahun ke atas) yang termasuk dalam angkatan kerja (bekerja dan penganggur) terhadap total penduduk perempuan usia kerja (Sumber: BPS – Sakernas).</t>
  </si>
  <si>
    <t>Angka Melek Huruf Kota Yogyakarta</t>
  </si>
  <si>
    <t>Persentase penduduk berumur 15 tahun ke atas yang dapat membaca dan menulis huruf latin atau huruf lainnya terhadap total penduduk usia 15 tahun ke atas (Sumber: BPS – Susenas).</t>
  </si>
  <si>
    <t>Pertumbuhan Ekonomi</t>
  </si>
  <si>
    <t>Persentase pertumbuhan Produk Domestik Bruto (PDRB) / produk ekonomi daerah dari satu periode ke periode berikutnya</t>
  </si>
  <si>
    <t>159879</t>
  </si>
  <si>
    <t>Persentase Penduduk Miskin</t>
  </si>
  <si>
    <t>Persentase penduduk yang memiliki rata-rata pengeluaran per kapita per bulan di bawah Garis Kemiskinan terhadap total penduduk (Sumber: BPS – Data Kemiskinan).</t>
  </si>
  <si>
    <t>Kemiskinan</t>
  </si>
  <si>
    <t>Indeks Kedalaman Kemiskinan (P1) Perkotaan</t>
  </si>
  <si>
    <t>Ukuran rata-rata kesenjangan pengeluaran masing-masing penduduk miskin terhadap garis kemiskinan; semakin tinggi nilai P1 menunjukkan semakin dalam tingkat kemiskinan (Sumber: BPS – Kemiskinan Perkotaan).</t>
  </si>
  <si>
    <t>Indeks Keparahan Kemiskinan (P2) Perkotaan</t>
  </si>
  <si>
    <t>Ukuran penyebaran pengeluaran di antara penduduk miskin; semakin tinggi nilai P2 menunjukkan semakin besar ketimpangan di antara penduduk miskin (Sumber: BPS – Kemiskinan Perkotaan).</t>
  </si>
  <si>
    <t>Garis Kemiskinan Kota Yogyakarta</t>
  </si>
  <si>
    <t>Nilai pengeluaran minimum per kapita per bulan untuk memenuhi kebutuhan makanan dan non-makanan dasar di Kota Yogyakarta (Sumber: BPS – Data Garis Kemiskinan).</t>
  </si>
  <si>
    <t>Jumlah Penduduk Miskin Kota Yogyakarta</t>
  </si>
  <si>
    <t>Banyaknya penduduk yang memiliki rata-rata pengeluaran per kapita per bulan di bawah Garis Kemiskinan (Sumber: BPS – Kemiskinan Kota Yogyakarta).</t>
  </si>
  <si>
    <t>Tingkat Kemiskinan Kota Yogyakarta</t>
  </si>
  <si>
    <t>Persentase jumlah penduduk miskin terhadap total penduduk di Kota Yogyakarta (Sumber: BPS – Kemiskinan Daerah).</t>
  </si>
  <si>
    <t>Persentase Penduduk Miskin di Kota Yogyakarta</t>
  </si>
  <si>
    <t>Sama dengan tingkat kemiskinan, yaitu proporsi penduduk miskin dibanding total penduduk di Kota Yogyakarta (Sumber: BPS – Kemiskinan Daerah).</t>
  </si>
  <si>
    <t>Persentase Penduduk Di Atas Garis Kemiskinan</t>
  </si>
  <si>
    <t>Persentase penduduk dengan rata-rata pengeluaran per kapita per bulan lebih tinggi dari Garis Kemiskinan (Sumber: BPS – Susenas).</t>
  </si>
  <si>
    <t>9374</t>
  </si>
  <si>
    <t>Indeks Gini</t>
  </si>
  <si>
    <t>Koefisien yang mengukur ketimpangan distribusi pendapatan atau pengeluaran, dari 0 (merata sempurna) hingga 1 (satu orang punya semua)</t>
  </si>
  <si>
    <t>0449</t>
  </si>
  <si>
    <t>Kriteria Ketimpangan</t>
  </si>
  <si>
    <t>Klasifikasi tingkat ketimpangan berdasarkan nilai Indeks Gini: rendah (≤0,3), sedang (0,3–0,5), dan tinggi (&gt;0,5) (Sumber: BPS – Pedoman Analisis Ketimpangan).</t>
  </si>
  <si>
    <t>Moderat</t>
  </si>
  <si>
    <t>PDRB</t>
  </si>
  <si>
    <t>PDRB Menurut Lapangan Usaha Atas Dasar Harga Berlaku 2010</t>
  </si>
  <si>
    <t xml:space="preserve">    1. Pertanian,Kehutanan,dan Perikanan</t>
  </si>
  <si>
    <t xml:space="preserve">    2. Pertambangan dan Penggalian</t>
  </si>
  <si>
    <t xml:space="preserve">    3. Industri Pengolahan</t>
  </si>
  <si>
    <t xml:space="preserve">    4. Pengadaan Listrik dan Gas</t>
  </si>
  <si>
    <t xml:space="preserve">    5. Pengadaan Air,Pengelolaan Samapah,Limbah dan Daur Ulang</t>
  </si>
  <si>
    <t xml:space="preserve">    6. Konstruksi</t>
  </si>
  <si>
    <t xml:space="preserve">    7. Perdagangan Besar dan Eceran;Reparasai Mobil dan Sepeda Motor</t>
  </si>
  <si>
    <t xml:space="preserve">    8. Transportasi dan Pergudangan</t>
  </si>
  <si>
    <t xml:space="preserve">    9. Penyediaan Akomodasi dan Makan Minum</t>
  </si>
  <si>
    <t xml:space="preserve">   10. Informasi dan Komunikasi</t>
  </si>
  <si>
    <t xml:space="preserve">   11. Jasa Keuangan dan Asuransi</t>
  </si>
  <si>
    <t xml:space="preserve">   12. Real Estat</t>
  </si>
  <si>
    <t xml:space="preserve">   13. Jasa Perusahaan</t>
  </si>
  <si>
    <t xml:space="preserve">   14. Administrasi Pemerintahan.Pertanahan dan Jaminan Sosial Wajib</t>
  </si>
  <si>
    <t xml:space="preserve">   15. Jasa Pendidikan</t>
  </si>
  <si>
    <t xml:space="preserve">   16. Jasa Kesehatan dan Kegiatan Sosial</t>
  </si>
  <si>
    <t xml:space="preserve">   17. Jasa Lainnya</t>
  </si>
  <si>
    <t xml:space="preserve">   18. Produk Domestik  Regional Bruto (PDRB)</t>
  </si>
  <si>
    <t>PDRB Menurut Lapangan Usaha Atas Dasar Harga Konstan 2010</t>
  </si>
  <si>
    <t>Nilai tambah bruto yang dihasilkan oleh seluruh lapangan usaha atas dasar harga konstan tahun dasar 2010, digunakan untuk mengukur pertumbuhan ekonomi riil tanpa pengaruh inflasi (Sumber: BPS).</t>
  </si>
  <si>
    <t>Laju Pertumbuhan Ekonomi Kota Yogyakarta</t>
  </si>
  <si>
    <t>Persentase perubahan PDRB riil (ADHK) dari tahun sebelumnya terhadap tahun berjalan di Kota Yogyakarta (Sumber: BPS).</t>
  </si>
  <si>
    <t>503</t>
  </si>
  <si>
    <t>Kontribusi Terhadap PDRB</t>
  </si>
  <si>
    <t>Persentase sumbangan masing-masing lapangan usaha terhadap total nilai PDRB suatu wilayah (Sumber: BPS).</t>
  </si>
  <si>
    <t>4938979</t>
  </si>
  <si>
    <t>4938985</t>
  </si>
  <si>
    <t>Pertumbuhan PDRB Menurut Lapangan Usaha ADHK 2010 Kota Yogyakarta</t>
  </si>
  <si>
    <t>Persentase perubahan nilai tambah bruto setiap lapangan usaha atas dasar harga konstan tahun 2010 dibandingkan tahun sebelumnya di Kota Yogyakarta (Sumber: BPS).</t>
  </si>
  <si>
    <t>3296433</t>
  </si>
  <si>
    <t>4208</t>
  </si>
  <si>
    <t>087</t>
  </si>
  <si>
    <t>378411</t>
  </si>
  <si>
    <t>8327</t>
  </si>
  <si>
    <t>4442</t>
  </si>
  <si>
    <t>201777</t>
  </si>
  <si>
    <t>207403</t>
  </si>
  <si>
    <t>12733</t>
  </si>
  <si>
    <t>379476</t>
  </si>
  <si>
    <t>604457</t>
  </si>
  <si>
    <t>204971</t>
  </si>
  <si>
    <t>285537</t>
  </si>
  <si>
    <t>3669</t>
  </si>
  <si>
    <t>268806</t>
  </si>
  <si>
    <t>326752</t>
  </si>
  <si>
    <t>9788</t>
  </si>
  <si>
    <t>3296435</t>
  </si>
  <si>
    <t>PDRB Per Kapita</t>
  </si>
  <si>
    <t>Nilai PDRB atas dasar harga berlaku dibagi jumlah penduduk pertengahan tahun, menggambarkan rata-rata output per penduduk (Sumber: BPS).</t>
  </si>
  <si>
    <t>Indeks Harga Konsumen (2007=100)</t>
  </si>
  <si>
    <t>Indeks yang mengukur perubahan harga rata-rata dari paket barang dan jasa yang dikonsumsi rumah tangga dengan tahun dasar 2007=100 (Sumber: BPS – IHK).</t>
  </si>
  <si>
    <t>Inflasi</t>
  </si>
  <si>
    <t>Laju Inflasi</t>
  </si>
  <si>
    <t>Persentase perubahan Indeks Harga Konsumen dari periode sebelumnya, mencerminkan kenaikan harga umum barang dan jasa (Sumber: BPS – Inflasi).</t>
  </si>
  <si>
    <t>186</t>
  </si>
  <si>
    <t>Inflasi Kota Yogyakarta Menurut Kelompok Pengeluaran (YoY)</t>
  </si>
  <si>
    <t>Persentase perubahan IHK tahun ke tahun untuk masing-masing kelompok pengeluaran rumah tangga di Kota Yogyakarta (Sumber: BPS).</t>
  </si>
  <si>
    <t xml:space="preserve">    1. Bahan Makanan</t>
  </si>
  <si>
    <t xml:space="preserve">    2. Makanan Jadi, Minuman dan Rokok</t>
  </si>
  <si>
    <t>196</t>
  </si>
  <si>
    <t xml:space="preserve">    3. Perumahan, Air, Listrik, Gas dan Bahan Bakar</t>
  </si>
  <si>
    <t>142</t>
  </si>
  <si>
    <t xml:space="preserve">    4. Sandang</t>
  </si>
  <si>
    <t xml:space="preserve">    5. Kesehatan</t>
  </si>
  <si>
    <t>162</t>
  </si>
  <si>
    <t xml:space="preserve">    6. Pendidikan, Rekreasi dan Olahraga</t>
  </si>
  <si>
    <t>127</t>
  </si>
  <si>
    <t xml:space="preserve">    7. Transport, Komunikasi dan Jasa Keuangan</t>
  </si>
  <si>
    <t>041</t>
  </si>
  <si>
    <t xml:space="preserve">    8. Inflasi Kota Yogyakarta</t>
  </si>
  <si>
    <t xml:space="preserve">    9. Inflasi Nasional</t>
  </si>
  <si>
    <t xml:space="preserve">    10. Makanan, Minuman, dan Tembakau</t>
  </si>
  <si>
    <t xml:space="preserve">    11. Pakaian dan Alas Kaki</t>
  </si>
  <si>
    <t xml:space="preserve">    12. Perumahan, Air, Listrik, dan Bahan Bakar Rumah Tangga</t>
  </si>
  <si>
    <t xml:space="preserve">    13. Perlengkapan, Peralatan, dan Pemeliharaan Rutin Rumah Tangga</t>
  </si>
  <si>
    <t xml:space="preserve">    14. Kesehatan</t>
  </si>
  <si>
    <t xml:space="preserve">    15. Transportasi</t>
  </si>
  <si>
    <t xml:space="preserve">    16. Informasi, Komunikasi, dan Jasa Keuangan</t>
  </si>
  <si>
    <t xml:space="preserve">    17. Rekreasi, Olahraga, dan Budaya</t>
  </si>
  <si>
    <t xml:space="preserve">    18. Pendidikan</t>
  </si>
  <si>
    <t xml:space="preserve">    19. Penyediaan Makanan dan Minuman/Restoran</t>
  </si>
  <si>
    <t xml:space="preserve">    20. Perawatan Pribadi dan Jasa Lainnya</t>
  </si>
  <si>
    <t>Gender</t>
  </si>
  <si>
    <t>Indeks Pembangunan Gender (IPG)</t>
  </si>
  <si>
    <t>Rasio antara Indeks Pembangunan Manusia (IPM) perempuan dan laki-laki dikalikan 100, menunjukkan kesetaraan capaian pembangunan manusia menurut gender (Sumber: BPS).</t>
  </si>
  <si>
    <t>IPM Perempuan</t>
  </si>
  <si>
    <t>Nilai Indeks Pembangunan Manusia yang dihitung khusus untuk penduduk perempuan berdasarkan tiga dimensi IPM: kesehatan, pendidikan, dan ekonomi (Sumber: BPS).</t>
  </si>
  <si>
    <t>IPM Laki-Laki</t>
  </si>
  <si>
    <t>Nilai Indeks Pembangunan Manusia yang dihitung khusus untuk penduduk laki-laki (Sumber: BPS).</t>
  </si>
  <si>
    <t>Indeks Pemberdayaan Gender (IDG)</t>
  </si>
  <si>
    <t>Indeks yang mengukur partisipasi aktif perempuan dalam bidang politik, ekonomi, dan pengambilan keputusan dibanding laki-laki (Sumber: BPS – Indeks Pemberdayaan Gender).</t>
  </si>
  <si>
    <t>DATA VERTIKAL BPN KOTA YOGYAKARTA</t>
  </si>
  <si>
    <t>Penggunaan Lahan</t>
  </si>
  <si>
    <t>Jumlah Permohonan dan Penyelesaian</t>
  </si>
  <si>
    <t>Jumlah Permohonan</t>
  </si>
  <si>
    <t>Jumlah seluruh permohonan layanan pertanahan yang diajukan kepada instansi pertanahan dalam periode tertentu.</t>
  </si>
  <si>
    <t>8445%</t>
  </si>
  <si>
    <t>Jumlah Pertimbangan Teknis Pertanahan</t>
  </si>
  <si>
    <t>Jumlah dokumen / keputusan / rekomendasi teknis yang diterbitkan sebagai pertimbangan teknis dalam penggunaan / pemanfaatan tanah / persetujuan kesesuaian kegiatan ruang</t>
  </si>
  <si>
    <t>Jumlah perkara / konflik / sengketa pertanahan / penggunaan lahan yang ditangani dan dapat diselesaikan (putusan, mediasi, pembatalan, penetapan, administratif) dalam periode tertentu</t>
  </si>
  <si>
    <t>Jumlah penerimaan (pendapatan) daerah dari BPHTB yang berasal dari transaksi perolehan hak atas tanah dan / atau bangunan dalam wilayah tertentu</t>
  </si>
  <si>
    <t>Nilai total (moneter) dari hak tanggungan yang dibebankan pada tanah (sebagai jaminan utang) yang tercatat / diakui dalam sistem pertanahan / lembaga keuangan</t>
  </si>
  <si>
    <t>Jumlah pejabat yang memiliki kewenangan resmi untuk membuat akta‐akta autentik mengenai perbuatan hukum yang berkaitan dengan hak atas tanah (alih hak, pembebanan, pemisahan bidang, waris, hibah, tukar menukar, dll)</t>
  </si>
  <si>
    <t>Jumlah Bidang Tanah Terdaftar</t>
  </si>
  <si>
    <t>Jumlah unit / bidang tanah yang sudah terdaftar dalam sistem pertanahan / catatan resmi, baik yang sudah memiliki sertifikat maupun yang masih dalam proses, di suatu wilayah administratif dalam periode tertentu.</t>
  </si>
  <si>
    <t>DATA VERTIKAL DINDIKPORA DIY</t>
  </si>
  <si>
    <t>Rasio dan Angka</t>
  </si>
  <si>
    <t>Rasio Ketersediaan Sekolah/Penduduk Usia Sekolah Pendidikan Menengah</t>
  </si>
  <si>
    <t>Dinas Pendidikan Pemuda dan Olahraga DIY</t>
  </si>
  <si>
    <t>Perbandingan jumlah sekolah menengah (SMA/SMK/MA) dengan jumlah penduduk usia 15–18 tahun (usia sekolah menengah) di wilayah tertentu (Sumber: BPS – Statistik Pendidikan).</t>
  </si>
  <si>
    <t>Rasio guru per murid pendidikan menengah per kelas rata-rata (SMA)</t>
  </si>
  <si>
    <t>Jumlah guru yang tersedia dibagi rata-rata jumlah murid per kelas di tingkat SMA, mencerminkan ketersediaan guru per siswa per kelas (Sumber: BPS).</t>
  </si>
  <si>
    <t>Rasio Jumlah Murid per Guru Jenjang SMA/SMK</t>
  </si>
  <si>
    <t>Jumlah peserta didik di jenjang SMA/SMK dibagi jumlah guru yang mengajar pada jenjang tersebut, menggambarkan rasio murid per guru (Sumber: BPS).</t>
  </si>
  <si>
    <t>Angka Partisipasi Sekolah (APS) SMA/SMK/MA</t>
  </si>
  <si>
    <t>Persentase jumlah murid usia sekolah yang benar-benar mengikuti pendidikan menengah dibandingkan total penduduk usia sekolah menengah (Sumber: BPS – APS).</t>
  </si>
  <si>
    <t>13381</t>
  </si>
  <si>
    <t>Angka Partisipasi Kasar (APK) Jenjang SMA/SMK</t>
  </si>
  <si>
    <t>Persentase jumlah peserta didik pada jenjang SMA/SMK terhadap seluruh penduduk usia sekolah menengah, tanpa memperhatikan ketidaksesuaian usia (Sumber: BPS).</t>
  </si>
  <si>
    <t>1956</t>
  </si>
  <si>
    <t>Angka Partisipasi Murni (APM) Jenjang SMA/SMK</t>
  </si>
  <si>
    <t>Persentase jumlah peserta didik jenjang SMA/SMK sesuai usia standar sekolah menengah (15–18 tahun) terhadap total penduduk usia yang sama (Sumber: BPS).</t>
  </si>
  <si>
    <t>1674</t>
  </si>
  <si>
    <t>Angka Putus Sekolah Jenjang SMA/SMK</t>
  </si>
  <si>
    <t>Persentase anak usia sekolah menengah yang berhenti sekolah sebelum menyelesaikan jenjang pendidikan menengah (Sumber: BPS).</t>
  </si>
  <si>
    <t>Angka Kelulusan SMA/SMK</t>
  </si>
  <si>
    <t>Persentase peserta didik jenjang SMA/SMK yang lulus pada tahun ajaran tertentu dibandingkan jumlah peserta didik kelas terakhir (Sumber: BPS).</t>
  </si>
  <si>
    <t>Total seluruh sekolah menengah (SMA, SMK, MA, dan SLB) di suatu wilayah pada periode tertentu (Sumber: BPS – Statistik Pendidikan).</t>
  </si>
  <si>
    <t>Jumlah Sekolah Menengah Pertama (SMA/SMK) Negeri</t>
  </si>
  <si>
    <t>Banyaknya sekolah menengah negeri (SMA/SMK) yang dikelola pemerintah (Sumber: BPS).</t>
  </si>
  <si>
    <t>Jumlah Sekolah Menengah Pertama (SMA/SMK) Negeri Layak</t>
  </si>
  <si>
    <t>Jumlah SMA/SMK negeri yang memenuhi standar kelayakan fisik, sarana, dan prasarana pendidikan (Sumber: BPS).</t>
  </si>
  <si>
    <t>Jumlah Sekolah Menengah Pertama (SMA/SMK) Negeri Tidak Layak</t>
  </si>
  <si>
    <t>Jumlah SMA/SMK negeri yang tidak memenuhi standar kelayakan (Sumber: BPS).</t>
  </si>
  <si>
    <t>Jumlah Sekolah Menengah Pertama (SMA/SMK) Swasta</t>
  </si>
  <si>
    <t>Banyaknya sekolah menengah swasta (SMA/SMK) di wilayah tertentu (Sumber: BPS).</t>
  </si>
  <si>
    <t>Jumlah Sekolah Menengah Pertama (SMA/SMK) Swasta Layak</t>
  </si>
  <si>
    <t>Jumlah SMA/SMK swasta yang memenuhi standar kelayakan fisik dan sarana-prasarana (Sumber: BPS).</t>
  </si>
  <si>
    <t>Jumlah Sekolah Menengah Pertama (SMA/SMK) Swasta Tidak Layak</t>
  </si>
  <si>
    <t>Jumlah SMA/SMK swasta yang tidak memenuhi standar kelayakan (Sumber: BPS).</t>
  </si>
  <si>
    <t>Jumlah Sekolah SLB</t>
  </si>
  <si>
    <t>Total sekolah luar biasa (SLB) baik negeri maupun swasta di suatu wilayah (Sumber: BPS).</t>
  </si>
  <si>
    <t>Jumlah Sekolah SLB Negeri</t>
  </si>
  <si>
    <t>Jumlah SLB yang dikelola pemerintah (Sumber: BPS).</t>
  </si>
  <si>
    <t>Jumlah Sekolah SLB Swasta</t>
  </si>
  <si>
    <t>Jumlah SLB yang dikelola swasta (Sumber: BPS).</t>
  </si>
  <si>
    <t>Jumlah Fasilitas Sekolah</t>
  </si>
  <si>
    <t>Total fasilitas pendidikan (ruang kelas, laboratorium, perpustakaan, dan sarana lainnya) yang tersedia di sekolah menengah (Sumber: BPS).</t>
  </si>
  <si>
    <t>Jumlah Fasilitas SMA Negeri</t>
  </si>
  <si>
    <t>Jumlah fasilitas pendidikan di SMA negeri (Sumber: BPS).</t>
  </si>
  <si>
    <t>Jumlah Fasilitas SMA Swasta</t>
  </si>
  <si>
    <t>Jumlah fasilitas pendidikan di SMA swasta (Sumber: BPS).</t>
  </si>
  <si>
    <t>Jumlah Fasilitas SMK Negeri</t>
  </si>
  <si>
    <t>Jumlah fasilitas pendidikan di SMK negeri (Sumber: BPS).</t>
  </si>
  <si>
    <t>Jumlah Fasilitas SMK Swasta</t>
  </si>
  <si>
    <t>Jumlah fasilitas pendidikan di SMK swasta (Sumber: BPS).</t>
  </si>
  <si>
    <t>Persentase Ruang Kelas SMA/MA kondisi baik</t>
  </si>
  <si>
    <t>Persentase ruang kelas SMA/MA yang memenuhi standar kelayakan fisik dan sarana (Sumber: BPS).</t>
  </si>
  <si>
    <t>9705</t>
  </si>
  <si>
    <t>Jumlah Kelas SMA/MA</t>
  </si>
  <si>
    <t>Total kelas yang tersedia di jenjang SMA/MA (Sumber: BPS).</t>
  </si>
  <si>
    <t>Jumlah Seluruh Kelas SMA/MA</t>
  </si>
  <si>
    <t>Sama dengan jumlah kelas SMA/MA, termasuk negeri dan swasta (Sumber: BPS).</t>
  </si>
  <si>
    <t>Guru</t>
  </si>
  <si>
    <t>Jumlah Guru SLB</t>
  </si>
  <si>
    <t>Total guru yang mengajar di SLB, baik negeri maupun swasta (Sumber: BPS).</t>
  </si>
  <si>
    <t>Jumlah Guru SLB Negeri</t>
  </si>
  <si>
    <t>Jumlah guru SLB yang bekerja di sekolah negeri (Sumber: BPS).</t>
  </si>
  <si>
    <t>Jumlah Guru SLB Swasta</t>
  </si>
  <si>
    <t>Jumlah guru SLB yang bekerja di sekolah swasta (Sumber: BPS).</t>
  </si>
  <si>
    <t>Jumlah Guru SMA</t>
  </si>
  <si>
    <t>Total guru yang mengajar di SMA (Sumber: BPS).</t>
  </si>
  <si>
    <t>Jumlah Guru SMA Negeri</t>
  </si>
  <si>
    <t>Jumlah guru SMA yang mengajar di sekolah negeri (Sumber: BPS).</t>
  </si>
  <si>
    <t>Jumlah Guru SMA Swasta</t>
  </si>
  <si>
    <t>Jumlah guru SMA yang mengajar di sekolah swasta (Sumber: BPS).</t>
  </si>
  <si>
    <t>Jumlah Guru SMK</t>
  </si>
  <si>
    <t>Total guru yang mengajar di SMK (Sumber: BPS).</t>
  </si>
  <si>
    <t>Jumlah Guru SMK Negeri</t>
  </si>
  <si>
    <t>Jumlah guru SMK yang mengajar di sekolah negeri (Sumber: BPS).</t>
  </si>
  <si>
    <t>Jumlah Guru SMK Swasta</t>
  </si>
  <si>
    <t>Jumlah guru SMK yang mengajar di sekolah swasta (Sumber: BPS).</t>
  </si>
  <si>
    <t>Kualifikasi Guru SMA Pendidikan Minimal S1</t>
  </si>
  <si>
    <t>Jumlah guru SMA yang memiliki kualifikasi pendidikan minimal Sarjana Strata 1 (S1) (Sumber: BPS – Statistik Guru).</t>
  </si>
  <si>
    <t>Presentase Guru SMA memenuhi Kualifikasi Pendidikan Minimal S1</t>
  </si>
  <si>
    <t>Persentase guru SMA yang memiliki kualifikasi pendidikan minimal S1 dibanding total guru SMA (Sumber: BPS).</t>
  </si>
  <si>
    <t>Murid</t>
  </si>
  <si>
    <t>Jumlah Murid SLB</t>
  </si>
  <si>
    <t>Total peserta didik yang belajar di SLB (Sumber: BPS).</t>
  </si>
  <si>
    <t>Jumlah Murid SLB Negeri</t>
  </si>
  <si>
    <t>Jumlah peserta didik SLB di sekolah negeri (Sumber: BPS).</t>
  </si>
  <si>
    <t>Jumlah Murid SLB Swasta</t>
  </si>
  <si>
    <t>Jumlah peserta didik SLB di sekolah swasta (Sumber: BPS).</t>
  </si>
  <si>
    <t>Jumlah Lulusan</t>
  </si>
  <si>
    <t>Total lulusan jenjang pendidikan menengah dalam satu tahun ajaran (Sumber: BPS).</t>
  </si>
  <si>
    <t>Jumlah Lulusan SMA Negeri</t>
  </si>
  <si>
    <t>Jumlah lulusan SMA negeri dalam satu tahun ajaran (Sumber: BPS).</t>
  </si>
  <si>
    <t>Jumlah Lulusan SMA Swasta</t>
  </si>
  <si>
    <t>Jumlah lulusan SMA swasta dalam satu tahun ajaran (Sumber: BPS).</t>
  </si>
  <si>
    <t>Jumlah Lulusan SMK Negeri</t>
  </si>
  <si>
    <t>Jumlah lulusan SMK negeri dalam satu tahun ajaran (Sumber: BPS).</t>
  </si>
  <si>
    <t>Jumlah Lulusan SMK Swasta</t>
  </si>
  <si>
    <t>Jumlah lulusan SMK swasta dalam satu tahun ajaran (Sumber: BPS).</t>
  </si>
  <si>
    <t>Total peserta didik di semua sekolah menengah (SMA/SMK/MA), negeri maupun swasta (Sumber: BPS).</t>
  </si>
  <si>
    <t>Jumlah Peserta Didik SMA Negeri</t>
  </si>
  <si>
    <t>Jumlah peserta didik SMA di sekolah negeri (Sumber: BPS).</t>
  </si>
  <si>
    <t>Jumlah Peserta Didik SMA Swasta</t>
  </si>
  <si>
    <t>Jumlah peserta didik SMA di sekolah swasta (Sumber: BPS).</t>
  </si>
  <si>
    <t>Jumlah Peserta Didik SMK Negeri</t>
  </si>
  <si>
    <t>Jumlah peserta didik SMK di sekolah negeri (Sumber: BPS).</t>
  </si>
  <si>
    <t>Jumlah Peserta Didik SMK Swasta</t>
  </si>
  <si>
    <t>Jumlah peserta didik SMK di sekolah swasta (Sumber: BPS).</t>
  </si>
  <si>
    <t>Persentase kelulusan ujian nasional SMA/SMK</t>
  </si>
  <si>
    <t>Persentase peserta didik SMA/SMK yang lulus ujian nasional dibanding total peserta didik yang mengikuti ujian (Sumber: BPS/Kemendikbud).</t>
  </si>
  <si>
    <t>Jumlah peserta didik kelas terakhir SMA/SMK</t>
  </si>
  <si>
    <t>Jumlah peserta didik yang menempuh kelas akhir pada jenjang SMA/SMK (Sumber: BPS).</t>
  </si>
  <si>
    <t>Jumlah lulusan pada jenjang SMA/SMK</t>
  </si>
  <si>
    <t>Total lulusan kelas terakhir SMA/SMK pada tahun ajaran tertentu (Sumber: BPS).</t>
  </si>
  <si>
    <t>Jumlah peserta didik baru yang masuk kelas pertama (tingkat I) di jenjang SMA/SMK/MA (Sumber: BPS).</t>
  </si>
  <si>
    <t>Jumlah anak putus sekolah SMA/SMK</t>
  </si>
  <si>
    <t>Jumlah peserta didik usia sekolah menengah yang berhenti sekolah sebelum menyelesaikan jenjang pendidikan menengah (Sumber: BPS).</t>
  </si>
  <si>
    <t>DATA VERTIKAL KEJAKSAAN NEGERI</t>
  </si>
  <si>
    <t>Jumlah Perkara Biasa</t>
  </si>
  <si>
    <t>Kejaksaan Negeri</t>
  </si>
  <si>
    <t>Total jumlah perkara perdata dan pidana biasa yang diterima pengadilan dalam periode tertentu.</t>
  </si>
  <si>
    <t>Jumlah Perkara Ekonomi</t>
  </si>
  <si>
    <t>Total jumlah perkara yang terkait kegiatan ekonomi, perdagangan, dan bisnis yang diterima pengadilan.</t>
  </si>
  <si>
    <t>Jumlah Perkara Korupsi</t>
  </si>
  <si>
    <t>Total jumlah perkara tindak pidana korupsi yang diterima pengadilan.</t>
  </si>
  <si>
    <t>Jumlah Perkara Subversi</t>
  </si>
  <si>
    <t>Total perkara yang terkait kegiatan subversi, ancaman keamanan negara, atau pelanggaran hukum keamanan nasional.</t>
  </si>
  <si>
    <t>Jumlah Perkara Psikotropika</t>
  </si>
  <si>
    <t>Total perkara yang terkait penyalahgunaan psikotropika yang ditangani aparat hukum.</t>
  </si>
  <si>
    <t>Jumlah Perkara Narkotika</t>
  </si>
  <si>
    <t>Total perkara yang terkait penyalahgunaan narkotika yang ditangani pengadilan.</t>
  </si>
  <si>
    <t>Jumlah Perkara Imigrasi</t>
  </si>
  <si>
    <t>Total perkara yang terkait pelanggaran hukum imigrasi, termasuk izin tinggal dan deportasi.</t>
  </si>
  <si>
    <t>Jumlah Perkara Kesehatan</t>
  </si>
  <si>
    <t>Total perkara yang terkait pelanggaran hukum di bidang kesehatan, seperti medis dan farmasi.</t>
  </si>
  <si>
    <t>DATA VERTIKAL KEMENTERIAN AGAMA</t>
  </si>
  <si>
    <t>Jumlah Sekolah/Perguruan Agama</t>
  </si>
  <si>
    <t>Jumlah Raudhatul Athfal/Bustanul Athfal (RA/BA)</t>
  </si>
  <si>
    <t>Kementerian Agama Kota Yogyakarta</t>
  </si>
  <si>
    <t>Jumlah lembaga pendidikan anak usia dini berbasis agama Islam di wilayah tertentu.</t>
  </si>
  <si>
    <t>Jumlah Raudhatul Athfal/Bustanul Athfal Negeri Layak</t>
  </si>
  <si>
    <t>Jumlah RA/BA negeri yang memenuhi standar kelayakan fisik, sarana, dan prasarana pendidikan.</t>
  </si>
  <si>
    <t>Jumlah Raudhatul Athfal/Bustanul Athfal Negeri Tidak Layak</t>
  </si>
  <si>
    <t>Jumlah RA/BA negeri yang tidak memenuhi standar kelayakan.</t>
  </si>
  <si>
    <t>Jumlah Raudhatul Athfal/Bustanul Athfal Swasta Layak</t>
  </si>
  <si>
    <t>Jumlah RA/BA swasta yang memenuhi standar kelayakan fisik dan sarana.</t>
  </si>
  <si>
    <t>Jumlah Raudhatul Athfal/Bustanul Athfal Swasta Tidak Layak</t>
  </si>
  <si>
    <t>Jumlah RA/BA swasta yang tidak memenuhi standar kelayakan.</t>
  </si>
  <si>
    <t>Jumlah Madrasah Ibtidayah (MI)</t>
  </si>
  <si>
    <t>Jumlah sekolah dasar berbasis agama Islam (MI) di wilayah tertentu.</t>
  </si>
  <si>
    <t>Jumlah Madrasah Ibtidayah Negeri Layak</t>
  </si>
  <si>
    <t>Jumlah MI negeri yang memenuhi standar kelayakan.</t>
  </si>
  <si>
    <t>Jumlah Madrasah Ibtidayah Negeri Tidak Layak</t>
  </si>
  <si>
    <t>Jumlah MI negeri yang tidak memenuhi standar kelayakan.</t>
  </si>
  <si>
    <t>Jumlah Madrasah Ibtidayah Swasta Layak</t>
  </si>
  <si>
    <t>Jumlah MI swasta yang memenuhi standar kelayakan.</t>
  </si>
  <si>
    <t>Jumlah Madrasah Ibtidayah Swasta Tidak Layak</t>
  </si>
  <si>
    <t>Jumlah MI swasta yang tidak memenuhi standar kelayakan.</t>
  </si>
  <si>
    <t>Jumlah Madrasah Tsanawiyah (MTs)</t>
  </si>
  <si>
    <t>Jumlah sekolah menengah pertama berbasis agama Islam (MTs).</t>
  </si>
  <si>
    <t>Jumlah Madrasah Tsanawiyah Negeri Layak</t>
  </si>
  <si>
    <t>Jumlah MTs negeri yang memenuhi standar kelayakan.</t>
  </si>
  <si>
    <t>Jumlah Madrasah Tsanawiyah Negeri Tidak Layak</t>
  </si>
  <si>
    <t>Jumlah MTs negeri yang tidak memenuhi standar kelayakan.</t>
  </si>
  <si>
    <t>Jumlah Madrasah Tsanawiyah Swasta Layak</t>
  </si>
  <si>
    <t>Jumlah MTs swasta yang memenuhi standar kelayakan.</t>
  </si>
  <si>
    <t>Jumlah Madrasah Tsanawiyah Swasta Tidak Layak</t>
  </si>
  <si>
    <t>Jumlah MTs swasta yang tidak memenuhi standar kelayakan.</t>
  </si>
  <si>
    <t>Jumlah Madrasah Aliyah (MA)</t>
  </si>
  <si>
    <t>Jumlah sekolah menengah atas berbasis agama Islam (MA).</t>
  </si>
  <si>
    <t>Madrasah Aliyah Negeri Layak</t>
  </si>
  <si>
    <t>Jumlah MA negeri yang memenuhi standar kelayakan.</t>
  </si>
  <si>
    <t>Madrasah Aliyah Negeri Tidak Layak</t>
  </si>
  <si>
    <t>Jumlah MA negeri yang tidak memenuhi standar kelayakan.</t>
  </si>
  <si>
    <t>Madrasah Aliyah Swasta Layak</t>
  </si>
  <si>
    <t>Jumlah MA swasta yang memenuhi standar kelayakan.</t>
  </si>
  <si>
    <t>Madrasah Aliyah Swasta Tidak Layak</t>
  </si>
  <si>
    <t>Jumlah MA swasta yang tidak memenuhi standar kelayakan.</t>
  </si>
  <si>
    <t>Jumlah Siswa/Mahasiswa Perguruan Agama</t>
  </si>
  <si>
    <t>Jumlah Siswa Raudhatul Athfal/Bustanul Athfal (RA/BA)</t>
  </si>
  <si>
    <t>Total peserta didik di RA/BA.</t>
  </si>
  <si>
    <t>Jumlah Siswa Raudhatul Athfal/Bustanul Athfal Negeri</t>
  </si>
  <si>
    <t>Jumlah peserta didik RA/BA negeri.</t>
  </si>
  <si>
    <t>Jumlah Siswa Raudhatul Athfal/Bustanul Athfal Swasta</t>
  </si>
  <si>
    <t>Jumlah peserta didik RA/BA swasta.</t>
  </si>
  <si>
    <t>Jumlah Siswa Madrasah Ibtidayah (MI)</t>
  </si>
  <si>
    <t>Jumlah peserta didik MI.</t>
  </si>
  <si>
    <t>Jumlah Siswa Madrasah Ibtidayah Negeri</t>
  </si>
  <si>
    <t>Jumlah peserta didik MI negeri.</t>
  </si>
  <si>
    <t>Jumlah Siswa Madrasah Ibtidyah Swasta</t>
  </si>
  <si>
    <t>Jumlah peserta didik MI swasta.</t>
  </si>
  <si>
    <t>Jumlah Siswa Madrasah Tsanawiyah (MTs)</t>
  </si>
  <si>
    <t>Jumlah peserta didik MTs.</t>
  </si>
  <si>
    <t>Jumlah Siswa Madrasah Tsanawiyah Negeri</t>
  </si>
  <si>
    <t>Jumlah peserta didik MTs negeri.</t>
  </si>
  <si>
    <t>Jumlah Siswa Madrasah Tsanawiyah Swasta</t>
  </si>
  <si>
    <t>Jumlah peserta didik MTs swasta.</t>
  </si>
  <si>
    <t>Jumlah Siswa Madrasah Aliyah (MA)</t>
  </si>
  <si>
    <t>Jumlah peserta didik MA.</t>
  </si>
  <si>
    <t>Jumlah Siswa Madrasah Aliyah Negeri</t>
  </si>
  <si>
    <t>Jumlah peserta didik MA negeri.</t>
  </si>
  <si>
    <t>Jumlah Siswa Madrasah Aliyah Swasta</t>
  </si>
  <si>
    <t>Jumlah peserta didik MA swasta.</t>
  </si>
  <si>
    <t>Jumlah Lulusan Madrasah</t>
  </si>
  <si>
    <t>Total lulusan semua jenjang madrasah.</t>
  </si>
  <si>
    <t>Jumlah Lulusan Madrasah Ibtidaiyah</t>
  </si>
  <si>
    <t>Total lulusan MI.</t>
  </si>
  <si>
    <t>Jumlah Lulusan Madrasah Ibtidaiyah Negeri</t>
  </si>
  <si>
    <t>Total lulusan MI negeri.</t>
  </si>
  <si>
    <t>Jumlah Lulusan Madrasah Ibtidaiyah Swasta</t>
  </si>
  <si>
    <t>Total lulusan MI swasta.</t>
  </si>
  <si>
    <t>Jumlah Lulusan Madrasah Tsanawiyah</t>
  </si>
  <si>
    <t>Total lulusan MTs.</t>
  </si>
  <si>
    <t>Jumlah Lulusan Madrasah Tsanawiyah Negeri</t>
  </si>
  <si>
    <t>Total lulusan MTs negeri.</t>
  </si>
  <si>
    <t>Jumlah Lulusan Madrasah Tsanawiyah Swasta</t>
  </si>
  <si>
    <t>Total lulusan MTs swasta.</t>
  </si>
  <si>
    <t>Jumlah Lulusan Madrasah Aliyah</t>
  </si>
  <si>
    <t>Total lulusan MA.</t>
  </si>
  <si>
    <t>Jumlah Lulusan Madrasah Aliyah Negeri</t>
  </si>
  <si>
    <t>Total lulusan MA negeri.</t>
  </si>
  <si>
    <t>Jumlah Lulusan Madrasah Aliyah Swasta</t>
  </si>
  <si>
    <t>Total lulusan MA swasta.</t>
  </si>
  <si>
    <t>Jumlah Guru/Dosen Perguruan Agama</t>
  </si>
  <si>
    <t>Jumlah Guru/Dosen Raudhatul Athfal/Bustanul Athfal (RA/BA)</t>
  </si>
  <si>
    <t>Total tenaga pengajar RA/BA.</t>
  </si>
  <si>
    <t>Jumlah Guru/Dosen Raudhatul Athfal/Bustanul Athfal Negeri</t>
  </si>
  <si>
    <t>Tenaga pengajar RA/BA negeri.</t>
  </si>
  <si>
    <t>Jumlah Guru/Dosen Raudhatul Athfal/Bustanul Athfal Swasta</t>
  </si>
  <si>
    <t>Tenaga pengajar RA/BA swasta.</t>
  </si>
  <si>
    <t>Jumlah Guru/Dosen Madrasah Ibtidayah (MI)</t>
  </si>
  <si>
    <t>Total guru MI.</t>
  </si>
  <si>
    <t>Jumlah Guru/Dosen Madrasah Ibtidayah Negeri</t>
  </si>
  <si>
    <t>Guru MI negeri.</t>
  </si>
  <si>
    <t>Jumlah Guru/Dosen Madrasah Ibtidyah Swasta</t>
  </si>
  <si>
    <t>Guru MI swasta.</t>
  </si>
  <si>
    <t>Jumlah Guru/Dosen Madrasah Tsanawiyah (MTs)</t>
  </si>
  <si>
    <t>Total guru MTs.</t>
  </si>
  <si>
    <t>Jumlah Guru/Dosen Madrasah Tsanawiyah Negeri</t>
  </si>
  <si>
    <t>Guru MTs negeri.</t>
  </si>
  <si>
    <t>Jumlah Guru/Dosen Madrasah Tsanawiyah Swasta</t>
  </si>
  <si>
    <t>Guru MTs swasta.</t>
  </si>
  <si>
    <t>Jumlah Guru/Dosen Madrasah Aliyah (MA)</t>
  </si>
  <si>
    <t>Total guru MA.</t>
  </si>
  <si>
    <t>Jumlah Guru/Dosen Madrasah Aliyah Negeri</t>
  </si>
  <si>
    <t>Guru MA negeri.</t>
  </si>
  <si>
    <t>Jumlah Guru/Dosen Madrasah Aliyah Swasta</t>
  </si>
  <si>
    <t>Guru MA swasta.</t>
  </si>
  <si>
    <t>Jumlah Pemeluk Agama</t>
  </si>
  <si>
    <t>Jumlah Pemeluk Agama Islam</t>
  </si>
  <si>
    <t>Jumlah penduduk yang memeluk agama Islam.</t>
  </si>
  <si>
    <t>Jumlah Pemeluk Agama Kristen</t>
  </si>
  <si>
    <t>Jumlah penduduk yang memeluk agama Kristen Protestan.</t>
  </si>
  <si>
    <t>Jumlah Pemeluk Agama Katolik</t>
  </si>
  <si>
    <t>Jumlah penduduk yang memeluk agama Katolik.</t>
  </si>
  <si>
    <t>Jumlah Pemeluk Agama Hindu</t>
  </si>
  <si>
    <t>Jumlah penduduk yang memeluk agama Hindu.</t>
  </si>
  <si>
    <t>Jumlah Pemeluk Agama Budha</t>
  </si>
  <si>
    <t>Jumlah penduduk yang memeluk agama Buddha.</t>
  </si>
  <si>
    <t>Jumlah Pemeluk Agama Konghucu</t>
  </si>
  <si>
    <t>Jumlah penduduk yang memeluk agama Konghucu.</t>
  </si>
  <si>
    <t>Jumlah Pemeluk Agama Lainnya</t>
  </si>
  <si>
    <t>Jumlah penduduk yang memeluk agama lain di luar enam agama resmi.</t>
  </si>
  <si>
    <t>Sarana Ibadah</t>
  </si>
  <si>
    <t>Jumlah Masjid (Islam)</t>
  </si>
  <si>
    <t>Total masjid yang ada di wilayah tertentu.</t>
  </si>
  <si>
    <t>Jumlah Langgar/Mushola (Islam)</t>
  </si>
  <si>
    <t>Total mushola/langgar di wilayah tertentu.</t>
  </si>
  <si>
    <t>Jumlah Gereja (Kristen)</t>
  </si>
  <si>
    <t>Total gereja Protestan.</t>
  </si>
  <si>
    <t>Jumlah Rumah Kebaktian (Kristen)</t>
  </si>
  <si>
    <t>Total rumah ibadah Kristen selain gereja resmi.</t>
  </si>
  <si>
    <t>Jumlah Kapel (katolik)</t>
  </si>
  <si>
    <t>Total kapel Katolik.</t>
  </si>
  <si>
    <t>Jumlah Paroki (Katolik)</t>
  </si>
  <si>
    <t>Total paroki Katolik.</t>
  </si>
  <si>
    <t>Jumlah Stasi (Katolik)</t>
  </si>
  <si>
    <t>Total stasi Katolik.</t>
  </si>
  <si>
    <t>Jumlah Pura (Hindu)</t>
  </si>
  <si>
    <t>Total pura di wilayah tertentu.</t>
  </si>
  <si>
    <t>Jumlah Sanggar (Hindu)</t>
  </si>
  <si>
    <t>Total sanggar Hindu.</t>
  </si>
  <si>
    <t>Jumlah Vihara (Buddha)</t>
  </si>
  <si>
    <t>Total vihara di wilayah tertentu.</t>
  </si>
  <si>
    <t>Jumlah Cetiya (Buddha)</t>
  </si>
  <si>
    <t>Total cetiya di wilayah tertentu.</t>
  </si>
  <si>
    <t>Jumlah Klentheng (Buddha)</t>
  </si>
  <si>
    <t>Total klenteng yang digunakan umat Buddha.</t>
  </si>
  <si>
    <t>Jumlah Pusdiklat (Buddha)</t>
  </si>
  <si>
    <t>Total pusat pendidikan dan latihan umat Buddha.</t>
  </si>
  <si>
    <t>Jumlah Klentheng (Konghucu)</t>
  </si>
  <si>
    <t>Total klenteng Konghucu.</t>
  </si>
  <si>
    <t>Rasio Tempat Ibadah per Satuan Penduduk Masjid</t>
  </si>
  <si>
    <t>Rasio jumlah penduduk per satu masjid.</t>
  </si>
  <si>
    <t>Unit/1.000 jiwa</t>
  </si>
  <si>
    <t>Rasio Tempat Ibadah per Satuan Penduduk Mushola</t>
  </si>
  <si>
    <t>Rasio jumlah penduduk per satu mushola.</t>
  </si>
  <si>
    <t>Rasio Tempat Ibadah per Satuan Penduduk Gereja Kristen</t>
  </si>
  <si>
    <t>Rasio jumlah penduduk per satu gereja Kristen.</t>
  </si>
  <si>
    <t>Rasio Tempat Ibadah per Satuan Penduduk Gereja Katolik</t>
  </si>
  <si>
    <t>Rasio jumlah penduduk per satu gereja Katolik.</t>
  </si>
  <si>
    <t>Rasio Tempat Ibadah per Satuan Penduduk Pura</t>
  </si>
  <si>
    <t>Rasio jumlah penduduk per satu pura.</t>
  </si>
  <si>
    <t>Rasio Tempat Ibadah per Satuan Penduduk Vihara</t>
  </si>
  <si>
    <t>Rasio jumlah penduduk per satu vihara.</t>
  </si>
  <si>
    <t>Rasio Tempat Ibadah per Satuan Penduduk Klenteng</t>
  </si>
  <si>
    <t>Rasio jumlah penduduk per satu klenteng.</t>
  </si>
  <si>
    <t>Penyuluh Agama</t>
  </si>
  <si>
    <t>Jumlah Penyuluh Agama PNS</t>
  </si>
  <si>
    <t>Total penyuluh agama yang berstatus Pegawai Negeri Sipil.</t>
  </si>
  <si>
    <t>Jumlah Penyuluh Agama (PNS) Islam</t>
  </si>
  <si>
    <t>Penyuluh agama Islam PNS.</t>
  </si>
  <si>
    <t>Jumlah Penyuluh Agama PNS Katolik</t>
  </si>
  <si>
    <t>Penyuluh agama Katolik PNS.</t>
  </si>
  <si>
    <t>Jumlah Penyuluh Agama PNS Kristen</t>
  </si>
  <si>
    <t>Penyuluh agama Kristen PNS.</t>
  </si>
  <si>
    <t>Jumlah Penyuluh Agama PNS Hindu</t>
  </si>
  <si>
    <t>Penyuluh agama Hindu PNS.</t>
  </si>
  <si>
    <t>Jumlah Penyuluh Agama PNS Buddha</t>
  </si>
  <si>
    <t>Penyuluh agama Buddha PNS.</t>
  </si>
  <si>
    <t>Jumlah Penyuluh Agama PNS Konghucu</t>
  </si>
  <si>
    <t>Penyuluh agama Konghucu PNS.</t>
  </si>
  <si>
    <t>Jumlah Penyuluh Agama non PNS</t>
  </si>
  <si>
    <t>Total penyuluh agama non PNS.</t>
  </si>
  <si>
    <t>Jumlah Penyuluh Agama (non PNS) Islam</t>
  </si>
  <si>
    <t>Penyuluh agama Islam non PNS.</t>
  </si>
  <si>
    <t>Jumlah Penyuluh Agama (non PNS) Katolik</t>
  </si>
  <si>
    <t>Penyuluh agama Katolik non PNS.</t>
  </si>
  <si>
    <t>Jumlah Penyuluh Agama (non PNS) Kristen</t>
  </si>
  <si>
    <t>Penyuluh agama Kristen non PNS.</t>
  </si>
  <si>
    <t>Jumlah Penyuluh Agama (non PNS) Hindu</t>
  </si>
  <si>
    <t>Penyuluh agama Hindu non PNS.</t>
  </si>
  <si>
    <t>Jumlah Penyuluh Agama (non PNS) Buddha</t>
  </si>
  <si>
    <t>Penyuluh agama Buddha non PNS.</t>
  </si>
  <si>
    <t>Jumlah Penyuluh Agama (non PNS) Konghucu</t>
  </si>
  <si>
    <t>Penyuluh agama Konghucu non PNS.</t>
  </si>
  <si>
    <t>Jumlah Lembaga Pendidikan Keagamaan</t>
  </si>
  <si>
    <t>Jumlah Taman Pendidikan Al-Qur’an (TPA) Kota Yogyakarta</t>
  </si>
  <si>
    <t>Total TPA di wilayah Kota Yogyakarta.</t>
  </si>
  <si>
    <t>Jumlah Sekolah Minggu</t>
  </si>
  <si>
    <t>Total sekolah minggu untuk anak-anak di agama tertentu.</t>
  </si>
  <si>
    <t>Jumlah Sekolah Minggu Kristen</t>
  </si>
  <si>
    <t>Sekolah minggu Kristen.</t>
  </si>
  <si>
    <t>Jumlah Sekolah Minggu Katholik</t>
  </si>
  <si>
    <t>Sekolah minggu Katolik.</t>
  </si>
  <si>
    <t>Jumlah Sekolah Minggu Hindu</t>
  </si>
  <si>
    <t>Sekolah minggu Hindu.</t>
  </si>
  <si>
    <t>Jumlah Sekolah Minggu Buddha</t>
  </si>
  <si>
    <t>Sekolah minggu Buddha.</t>
  </si>
  <si>
    <t>Jumlah Pondok Pesantren</t>
  </si>
  <si>
    <t>Total pondok pesantren di wilayah tertentu.</t>
  </si>
  <si>
    <t>Jumlah Pondok Pesantren dengan Kapasitas Kurang dari 100 Santri</t>
  </si>
  <si>
    <t>Jumlah pondok pesantren dengan kapasitas &lt;100 santri.</t>
  </si>
  <si>
    <t>Jumlah Pondok Pesantren dengan Kapasitas Antara 100-500 Santri</t>
  </si>
  <si>
    <t>Jumlah pondok pesantren dengan kapasitas 100–500 santri.</t>
  </si>
  <si>
    <t>Jumlah Pondok Pesantren dengan Kapasitas Lebih dari 500 Santri</t>
  </si>
  <si>
    <t>Jumlah pondok pesantren dengan kapasitas &gt;500 santri.</t>
  </si>
  <si>
    <t>Jumlah Santri Pesantren Kota Yogyakarta</t>
  </si>
  <si>
    <t>Total santri di seluruh pondok pesantren di Kota Yogyakarta.</t>
  </si>
  <si>
    <t>Jumlah Pemberangkatan Jemaah Haji</t>
  </si>
  <si>
    <t>Total jumlah jemaah haji yang diberangkatkan setiap tahun.</t>
  </si>
  <si>
    <t>Jumlah Jemaah Haji menurut Kecamatan dan Kelompok Umur</t>
  </si>
  <si>
    <t>Distribusi jemaah haji menurut kecamatan dan kelompok umur.</t>
  </si>
  <si>
    <t>Jumlah Jemaah Haji menurut Kecamatan dan Kelompok Umur &lt; 20</t>
  </si>
  <si>
    <t>Jemaah haji berusia &lt;20 tahun menurut kecamatan.</t>
  </si>
  <si>
    <t>Jumlah Jemaah Haji menurut Kecamatan dan Kelompok Umur 21-30</t>
  </si>
  <si>
    <t>Jemaah haji berusia 21–30 tahun menurut kecamatan.</t>
  </si>
  <si>
    <t>Jumlah Jemaah Haji menurut Kecamatan dan Kelompok Umur 31-40</t>
  </si>
  <si>
    <t>Jemaah haji berusia 31–40 tahun menurut kecamatan.</t>
  </si>
  <si>
    <t>Jumlah Jemaah Haji menurut Kecamatan dan Kelompok Umur 41-50</t>
  </si>
  <si>
    <t>Jemaah haji berusia 41–50 tahun menurut kecamatan.</t>
  </si>
  <si>
    <t>Jumlah Jemaah Haji menurut Kecamatan dan Kelompok Umur 51-60</t>
  </si>
  <si>
    <t>Jemaah haji berusia 51–60 tahun menurut kecamatan.</t>
  </si>
  <si>
    <t>Jumlah Jemaah Haji menurut Kecamatan dan Kelompok Umur 61-70</t>
  </si>
  <si>
    <t>Jemaah haji berusia 61–70 tahun menurut kecamatan.</t>
  </si>
  <si>
    <t>Jumlah Jemaah Haji menurut Kecamatan dan Kelompok Umur &gt;70</t>
  </si>
  <si>
    <t>Jemaah haji berusia &gt;70 tahun menurut kecamatan.</t>
  </si>
  <si>
    <t>Jumlah Jemaah Haji menurut Kecamatan dan Jenis Pekerjaan</t>
  </si>
  <si>
    <t>Distribusi jemaah haji menurut pekerjaan dan kecamatan.</t>
  </si>
  <si>
    <t>Jumlah Jemaah Haji menurut Kecamatan dan Jenis Pekerjaan PNS</t>
  </si>
  <si>
    <t>Jemaah haji yang berprofesi PNS menurut kecamatan.</t>
  </si>
  <si>
    <t>Jumlah Jemaah Haji menurut Kecamatan dan Jenis Pekerjaan TNI</t>
  </si>
  <si>
    <t>Jemaah haji yang berprofesi TNI menurut kecamatan.</t>
  </si>
  <si>
    <t>Jumlah Jemaah Haji menurut Kecamatan dan Jenis Pekerjaan Pensiunan</t>
  </si>
  <si>
    <t>Jemaah haji yang berprofesi pensiunan menurut kecamatan.</t>
  </si>
  <si>
    <t>Jumlah Jemaah Haji menurut Kecamatan dan Jenis Pekerjaan Pedagang</t>
  </si>
  <si>
    <t>Jemaah haji yang berprofesi pedagang menurut kecamatan.</t>
  </si>
  <si>
    <t>Jumlah Jemaah Haji menurut Kecamatan dan Jenis Pekerjaan Petani</t>
  </si>
  <si>
    <t>Jemaah haji yang berprofesi petani menurut kecamatan.</t>
  </si>
  <si>
    <t>Jumlah Jemaah Haji menurut Kecamatan dan Jenis Pekerjaan Swasta</t>
  </si>
  <si>
    <t>Jemaah haji yang berprofesi sektor swasta menurut kecamatan.</t>
  </si>
  <si>
    <t>Jumlah Jemaah Haji menurut Kecamatan dan Jenis Pekerjaan IRT</t>
  </si>
  <si>
    <t>Jemaah haji yang berprofesi Ibu Rumah Tangga menurut kecamatan.</t>
  </si>
  <si>
    <t>Jumlah Jemaah Haji menurut Kecamatan dan Jenis Pekerjaan Pelajar</t>
  </si>
  <si>
    <t>Jemaah haji yang berprofesi pelajar menurut kecamatan.</t>
  </si>
  <si>
    <t>Jumlah Jemaah Haji menurut Kecamatan dan Jenis Pekerjaan BUMN</t>
  </si>
  <si>
    <t>Jemaah haji yang berprofesi pegawai BUMN menurut kecamatan.</t>
  </si>
  <si>
    <t>Jumlah Jemaah Haji menurut Kecamatan dan Pendidikan</t>
  </si>
  <si>
    <t>Distribusi jemaah haji menurut tingkat pendidikan dan kecamatan.</t>
  </si>
  <si>
    <t>Jumlah Jemaah Haji menurut Kecamatan dan Pendidikan SD</t>
  </si>
  <si>
    <t>Jemaah haji lulusan SD menurut kecamatan.</t>
  </si>
  <si>
    <t>Jumlah Jemaah Haji menurut Kecamatan dan Pendidikan SMP</t>
  </si>
  <si>
    <t>Jemaah haji lulusan SMP menurut kecamatan.</t>
  </si>
  <si>
    <t>Jumlah Jemaah Haji menurut Kecamatan dan Pendidikan SMU</t>
  </si>
  <si>
    <t>Jemaah haji lulusan SMU menurut kecamatan.</t>
  </si>
  <si>
    <t>Jumlah Jemaah Haji menurut Kecamatan dan Pendidikan D3</t>
  </si>
  <si>
    <t>Jemaah haji lulusan D3 menurut kecamatan.</t>
  </si>
  <si>
    <t>Jumlah Jemaah Haji menurut Kecamatan dan Pendidikan S1</t>
  </si>
  <si>
    <t>Jemaah haji lulusan S1 menurut kecamatan.</t>
  </si>
  <si>
    <t>Jumlah Jemaah Haji menurut Kecamatan dan Pendidikan S2</t>
  </si>
  <si>
    <t>Jemaah haji lulusan S2 menurut kecamatan.</t>
  </si>
  <si>
    <t>Jumlah Jemaah Haji menurut Kecamatan dan Pendidikan S3</t>
  </si>
  <si>
    <t>Jemaah haji lulusan S3 menurut kecamatan.</t>
  </si>
  <si>
    <t>Jumlah KUA</t>
  </si>
  <si>
    <t>Jumlah KUA Rusak Berat</t>
  </si>
  <si>
    <t>Jumlah kantor urusan agama yang mengalami kerusakan berat.</t>
  </si>
  <si>
    <t>Jumlah KUA Rusak Ringan</t>
  </si>
  <si>
    <t>Jumlah kantor urusan agama yang mengalami kerusakan ringan.</t>
  </si>
  <si>
    <t>Jumlah Nikah menurut Kecamatan di Kota Yogyakarta</t>
  </si>
  <si>
    <t>Total pernikahan yang dicatat berdasarkan kecamatan di Kota Yogyakarta.</t>
  </si>
  <si>
    <t>Jumlah Surat Nikah yang Dikeluarkan Menurut Kecamatan di Kota Yogyakarta</t>
  </si>
  <si>
    <t>Total surat nikah yang diterbitkan menurut kecamatan di Kota Yogyakarta.</t>
  </si>
  <si>
    <t>DATA VERTIKAL LLDIKTI WILAYAH V</t>
  </si>
  <si>
    <t>Jumlah Perguruan Tinggi Swasta (PTS)</t>
  </si>
  <si>
    <t>LLDIKTI V</t>
  </si>
  <si>
    <t>Total jumlah perguruan tinggi swasta di wilayah tertentu.</t>
  </si>
  <si>
    <t>Jumlah Mahasiswa Perguruan Tinggi Swasta (PTS)</t>
  </si>
  <si>
    <t>Total mahasiswa yang terdaftar di perguruan tinggi swasta.</t>
  </si>
  <si>
    <t>Jumlah Dosen Perguruan Tinggi Swasta (PTS)</t>
  </si>
  <si>
    <t>Total dosen yang mengajar di perguruan tinggi swasta.</t>
  </si>
  <si>
    <t>DATA VERTIKAL PENGADILAN NEGERI</t>
  </si>
  <si>
    <t>Jumlah Perkara dan Terdakwa</t>
  </si>
  <si>
    <t>Jumlah Perkara dan Terdakwa Biasa</t>
  </si>
  <si>
    <t>Pengadilan Negeri</t>
  </si>
  <si>
    <t>Total perkara biasa dan jumlah terdakwa yang ditangani pengadilan dalam periode tertentu.</t>
  </si>
  <si>
    <t>Jumlah Perkara Biasa/Tolakan Sisa bulan lalu</t>
  </si>
  <si>
    <t>Perkara biasa yang belum selesai dari bulan sebelumnya.</t>
  </si>
  <si>
    <t>Jumlah Perkara Biasa/Tolakan Masuk bulan ini</t>
  </si>
  <si>
    <t>Perkara biasa yang masuk pada bulan berjalan.</t>
  </si>
  <si>
    <t>Jumlah Perkara Biasa/Tolakan Bulan ini</t>
  </si>
  <si>
    <t>Total perkara biasa yang tercatat pada bulan ini.</t>
  </si>
  <si>
    <t>Jumlah Perkara Biasa/Tolakan Yang mendapatkan putusan Terima pidana</t>
  </si>
  <si>
    <t>Perkara biasa yang diputuskan bersalah pidana.</t>
  </si>
  <si>
    <t>Jumlah Perkara Biasa/Tolakan Yang mendapatkan putusan Bebas</t>
  </si>
  <si>
    <t>Perkara biasa yang diputus bebas.</t>
  </si>
  <si>
    <t>Jumlah Perkara Biasa/Tolakan Yang mendapatkan putusan Banding</t>
  </si>
  <si>
    <t>Perkara biasa yang diajukan banding.</t>
  </si>
  <si>
    <t>Jumlah Terdakwa Biasa/Tolakan Sisa bulan lalu</t>
  </si>
  <si>
    <t>Terdakwa perkara biasa yang belum selesai dari bulan sebelumnya.</t>
  </si>
  <si>
    <t>Jumlah Terdakwa Biasa/Tolakan Masuk bulan ini</t>
  </si>
  <si>
    <t>Terdakwa perkara biasa yang masuk pada bulan berjalan.</t>
  </si>
  <si>
    <t>Jumlah Terdakwa Biasa/Tolakan Bulan ini</t>
  </si>
  <si>
    <t>Total terdakwa perkara biasa bulan ini.</t>
  </si>
  <si>
    <t>Jumlah Terdakwa Biasa/Tolakan Yang mendapatkan putusan Terima pidana</t>
  </si>
  <si>
    <t>Terdakwa perkara biasa yang dijatuhi putusan pidana.</t>
  </si>
  <si>
    <t>Jumlah Terdakwa Biasa/Tolakan Yang mendapatkan putusan Banding</t>
  </si>
  <si>
    <t>Terdakwa perkara biasa yang mengajukan banding.</t>
  </si>
  <si>
    <t>Jumlah Perkara dan Terdakwa Pelanggaran</t>
  </si>
  <si>
    <t>Total perkara pelanggaran dan jumlah terdakwa terkait.</t>
  </si>
  <si>
    <t>Jumlah Perkara Pelanggaran Masuk bulan ini</t>
  </si>
  <si>
    <t>Perkara pelanggaran yang tercatat masuk bulan berjalan.</t>
  </si>
  <si>
    <t>Jumlah Perkara Pelanggaran Bulan ini</t>
  </si>
  <si>
    <t>Total perkara pelanggaran bulan ini.</t>
  </si>
  <si>
    <t>Jumlah Perkara Pelanggaran Yang mendapatkan putusan Terima pidana</t>
  </si>
  <si>
    <t>Perkara pelanggaran yang diputus bersalah pidana.</t>
  </si>
  <si>
    <t>Jumlah Terdakwa Pelanggaran Masuk bulan ini</t>
  </si>
  <si>
    <t>Terdakwa pelanggaran yang tercatat bulan ini.</t>
  </si>
  <si>
    <t>Jumlah Terdakwa Pelanggaran Bulan ini</t>
  </si>
  <si>
    <t>Total terdakwa pelanggaran bulan ini.</t>
  </si>
  <si>
    <t>Jumlah Terdakwa Pelanggaran Yang mendapatkan putusan Terima pidana</t>
  </si>
  <si>
    <t>Terdakwa pelanggaran yang dijatuhi putusan pidana.</t>
  </si>
  <si>
    <t>Jumlah Perkara Perdata Gugatan dan Permohonan</t>
  </si>
  <si>
    <t>Total perkara perdata gugatan dan permohonan.</t>
  </si>
  <si>
    <t>Jumlah Perkara Perdata Gugatan Sisa bulan lalu</t>
  </si>
  <si>
    <t>Perkara gugatan perdata yang belum selesai dari bulan sebelumnya.</t>
  </si>
  <si>
    <t>Jumlah Perkara Perdata Gugatan Masuk bulan ini</t>
  </si>
  <si>
    <t>Perkara gugatan perdata yang masuk bulan berjalan.</t>
  </si>
  <si>
    <t>Jumlah Perkara Perdata Gugatan Bulan ini</t>
  </si>
  <si>
    <t>Total perkara gugatan perdata bulan ini.</t>
  </si>
  <si>
    <t>Jumlah Perkara Perdata Gugatan Yang Diputus</t>
  </si>
  <si>
    <t>Perkara gugatan perdata yang telah diputus.</t>
  </si>
  <si>
    <t>Jumlah Perkara Perdata Gugatan dengan Upaya Hukum Banding</t>
  </si>
  <si>
    <t>Perkara gugatan perdata yang diajukan banding.</t>
  </si>
  <si>
    <t>Jumlah Perkara Perdata Gugatan dengan Upaya Hukum Kasasi</t>
  </si>
  <si>
    <t>Perkara gugatan perdata yang diajukan kasasi.</t>
  </si>
  <si>
    <t>Jumlah Perkara Perdata Gugatan dengan Upaya Hukum PK</t>
  </si>
  <si>
    <t>Perkara gugatan perdata yang diajukan Peninjauan Kembali (PK).</t>
  </si>
  <si>
    <t>Jumlah Perkara Perdata Gugatan Sederhana Masuk bulan ini</t>
  </si>
  <si>
    <t>Perkara perdata sederhana yang masuk bulan ini.</t>
  </si>
  <si>
    <t>Jumlah Perkara Perdata Gugatan Sederhana Bulan ini</t>
  </si>
  <si>
    <t>Total perkara perdata sederhana bulan ini.</t>
  </si>
  <si>
    <t>Jumlah Perkara Perdata Gugatan Sederhana Yang Diputus</t>
  </si>
  <si>
    <t>Perkara perdata sederhana yang diputus.</t>
  </si>
  <si>
    <t>Jumlah Perkara Perdata Gugatan PHI Masuk bulan ini</t>
  </si>
  <si>
    <t>Perkara perdata hubungan industrial (PHI) yang masuk bulan ini.</t>
  </si>
  <si>
    <t>Jumlah Perkara Perdata Gugatan PHI Bulan ini</t>
  </si>
  <si>
    <t>Total perkara PHI bulan ini.</t>
  </si>
  <si>
    <t>Jumlah Perkara Perdata Gugatan PHI Yang Diputus</t>
  </si>
  <si>
    <t>Perkara PHI yang diputus.</t>
  </si>
  <si>
    <t>Jumlah Perkara Perdata Permohonan Sisa bulan lalu</t>
  </si>
  <si>
    <t>Permohonan perdata yang belum selesai dari bulan sebelumnya.</t>
  </si>
  <si>
    <t>Jumlah Perkara Perdata Permohonan Masuk bulan ini</t>
  </si>
  <si>
    <t>Permohonan perdata yang masuk bulan ini.</t>
  </si>
  <si>
    <t>Jumlah Perkara Perdata Permohonan Bulan ini</t>
  </si>
  <si>
    <t>Total permohonan perdata bulan ini.</t>
  </si>
  <si>
    <t>Jumlah Perkara Perdata Permohonan Yang Diputus</t>
  </si>
  <si>
    <t>Permohonan perdata yang diputus.</t>
  </si>
  <si>
    <t>Jumlah Perkara dan Terdakwa Tindak Pidana Korupsi</t>
  </si>
  <si>
    <t>Total perkara korupsi dan jumlah terdakwa terkait.</t>
  </si>
  <si>
    <t>Jumlah Perkara Tindak Pidana Korupsi Sisa bulan lalu</t>
  </si>
  <si>
    <t>Perkara korupsi yang belum selesai dari bulan sebelumnya.</t>
  </si>
  <si>
    <t>Jumlah Perkara Tindak Pidana Korupsi Masuk bulan ini</t>
  </si>
  <si>
    <t>Perkara korupsi yang masuk bulan ini.</t>
  </si>
  <si>
    <t>Jumlah Perkara Tindak Pidana Korupsi Bulan ini</t>
  </si>
  <si>
    <t>Total perkara korupsi bulan ini.</t>
  </si>
  <si>
    <t>Jumlah Perkara Tindak Pidana Korupsi Yang Diputus</t>
  </si>
  <si>
    <t>Perkara korupsi yang diputus.</t>
  </si>
  <si>
    <t>Jumlah Terdakwa Tindak Pidana Korupsi Sisa bulan lalu</t>
  </si>
  <si>
    <t>Terdakwa korupsi yang belum selesai dari bulan sebelumnya.</t>
  </si>
  <si>
    <t>Jumlah Terdakwa Tindak Pidana Korupsi Masuk bulan ini</t>
  </si>
  <si>
    <t>Terdakwa korupsi yang masuk bulan ini.</t>
  </si>
  <si>
    <t>Jumlah Terdakwa Tindak Pidana Korupsi Bulan ini</t>
  </si>
  <si>
    <t>Total terdakwa korupsi bulan ini.</t>
  </si>
  <si>
    <t>DATA VERTIKAL RUMAH TAHANAN KELAS II</t>
  </si>
  <si>
    <t>Jumlah Warga Binaan Pemasyarakatan Rumah Tahanan dengan Status Narapidana</t>
  </si>
  <si>
    <t>Rumah Tahanan</t>
  </si>
  <si>
    <t>Total narapidana di rumah tahanan.</t>
  </si>
  <si>
    <t>Jumlah Warga Binaan Pemasyarakatan Rumah Tahanan dengan Status Tahanan</t>
  </si>
  <si>
    <t>Total tahanan di rumah tahanan.</t>
  </si>
  <si>
    <t>Jumlah Warga Binaan Pemasyarakatan Rumah Tahanan Laki-laki</t>
  </si>
  <si>
    <t>Total tahanan/narapidana laki-laki di rumah tahanan.</t>
  </si>
  <si>
    <t>DATA VERTIKAL PDAM KOTA YOGYAKARTA</t>
  </si>
  <si>
    <t>Akses Air Minum</t>
  </si>
  <si>
    <t>Jumlah rumah dengan jaringan/instalasi PDAM</t>
  </si>
  <si>
    <t>PDAM Kota Yogyakarta</t>
  </si>
  <si>
    <t>Total rumah yang memiliki sambungan PDAM.</t>
  </si>
  <si>
    <t>Persentase Penduduk Berakses Air Minum</t>
  </si>
  <si>
    <t>Persentase penduduk yang memiliki akses ke air minum layak.</t>
  </si>
  <si>
    <t>754</t>
  </si>
  <si>
    <t>Penduduk berakses air minum</t>
  </si>
  <si>
    <t>Jumlah penduduk yang memiliki akses ke air minum layak.</t>
  </si>
  <si>
    <t>Jumlah PDAM</t>
  </si>
  <si>
    <t>Total perusahaan daerah air minum (PDAM) yang beroperasi.</t>
  </si>
  <si>
    <t>Produksi Air Minum</t>
  </si>
  <si>
    <t>Total volume air minum yang diproduksi PDAM dalam periode tertentu.</t>
  </si>
  <si>
    <t>Air Yang Dijual Setiap Bulan</t>
  </si>
  <si>
    <t>Volume air yang dijual oleh PDAM per bulan.</t>
  </si>
  <si>
    <t>Jumlah Pelanggan</t>
  </si>
  <si>
    <t>Jumlah Pelanggan Air Minum Kelompok Sosial</t>
  </si>
  <si>
    <t>Total pelanggan PDAM menurut kelompok sosial.</t>
  </si>
  <si>
    <t>Jumlah Pelanggan Air Minum Kelompok Sosial Umum</t>
  </si>
  <si>
    <t>Pelanggan PDAM kelompok sosial umum.</t>
  </si>
  <si>
    <t>Jumlah Pelanggan Air Minum Kelompok Sosial Khusus</t>
  </si>
  <si>
    <t>Pelanggan PDAM kelompok sosial khusus.</t>
  </si>
  <si>
    <t>Jumlah Pelanggan Air Minum Kelompok Non Niaga</t>
  </si>
  <si>
    <t>Pelanggan PDAM non-komersial.</t>
  </si>
  <si>
    <t>Jumlah Pelanggan Air Minum Kelompok Non Niaga Rumah Tangga/Household (A-1)</t>
  </si>
  <si>
    <t>Rumah tangga non-niaga kelompok A-1.</t>
  </si>
  <si>
    <t>Jumlah Pelanggan Air Minum Kelompok Non Niaga Rumah Tangga/Household (A-2)</t>
  </si>
  <si>
    <t>Rumah tangga non-niaga kelompok A-2.</t>
  </si>
  <si>
    <t>Jumlah Pelanggan Air Minum Kelompok Non Niaga Rumah Tangga/Household (A-3)</t>
  </si>
  <si>
    <t>Rumah tangga non-niaga kelompok A-3.</t>
  </si>
  <si>
    <t>Jumlah Pelanggan Air Minum Kelompok Non Niaga Rumah Tangga/Household B</t>
  </si>
  <si>
    <t>Rumah tangga non-niaga kelompok B.</t>
  </si>
  <si>
    <t>Jumlah Pelanggan Air Minum Kelompok Non Niaga Instansi Pemerintah</t>
  </si>
  <si>
    <t>Instansi pemerintah non-niaga.</t>
  </si>
  <si>
    <t>Jumlah Pelanggan Air Minum Kelompok Niaga</t>
  </si>
  <si>
    <t>Pelanggan PDAM kelompok niaga.</t>
  </si>
  <si>
    <t>Jumlah Pelanggan Air Minum Kelompok Niaga Kecil</t>
  </si>
  <si>
    <t>Pelanggan niaga kecil.</t>
  </si>
  <si>
    <t>Jumlah Pelanggan Air Minum Kelompok Niaga Besar</t>
  </si>
  <si>
    <t>Pelanggan niaga besar.</t>
  </si>
  <si>
    <t>Jumlah Pelanggan Air Minum Kelompok Industri</t>
  </si>
  <si>
    <t>Pelanggan PDAM industri.</t>
  </si>
  <si>
    <t>Jumlah Pelanggan Air Minum Kelompok Industri Kecil</t>
  </si>
  <si>
    <t>Industri kecil.</t>
  </si>
  <si>
    <t>Jumlah Pelanggan Air Minum Kelompok Industri Besar</t>
  </si>
  <si>
    <t>Industri besar.</t>
  </si>
  <si>
    <t>Jumlah Pelanggan Air Minum Kelompok Hotel</t>
  </si>
  <si>
    <t>Hotel yang menjadi pelanggan PDAM.</t>
  </si>
  <si>
    <t>Jumlah Pelanggan Air Minum Kelompok Hotel IV1 A-1</t>
  </si>
  <si>
    <t>Klasifikasi hotel IV1 A-1.</t>
  </si>
  <si>
    <t>Jumlah Pelanggan Air Minum Kelompok Hotel IV1 A-2</t>
  </si>
  <si>
    <t>Klasifikasi hotel IV1 A-2.</t>
  </si>
  <si>
    <t>Jumlah Pelanggan Air Minum Kelompok Hotel IV1 A-3</t>
  </si>
  <si>
    <t>Klasifikasi hotel IV1 A-3.</t>
  </si>
  <si>
    <t>Jumlah Pelanggan Air Minum Kelompok Hotel IV1 A-4</t>
  </si>
  <si>
    <t>Klasifikasi hotel IV1 A-4.</t>
  </si>
  <si>
    <t>Jumlah Pelanggan Air Minum Kelompok Hotel IV1 A-5</t>
  </si>
  <si>
    <t>Klasifikasi hotel IV1 A-5.</t>
  </si>
  <si>
    <t>Jumlah Pelanggan Air Minum Kelompok Hotel IV1 A-6</t>
  </si>
  <si>
    <t>Klasifikasi hotel IV1 A-6.</t>
  </si>
  <si>
    <t>Jumlah Pelanggan Air Minum Kelompok Budaya IV</t>
  </si>
  <si>
    <t>Jumlah pelanggan air minum yang termasuk dalam kelompok sosial budaya IV, yaitu pelanggan yang terkait fasilitas budaya, hiburan, atau kegiatan sejenis di wilayah layanan PDAM.</t>
  </si>
  <si>
    <t>Jumlah Pelanggan Air Minum Kelompok VI-1</t>
  </si>
  <si>
    <t>Jumlah pelanggan air minum kategori VI-1 sesuai klasifikasi PDAM, biasanya untuk institusi atau instansi tertentu dengan karakteristik spesifik.</t>
  </si>
  <si>
    <t>Jumlah Pelanggan Air Minum Kelompok VI-2</t>
  </si>
  <si>
    <t>Jumlah pelanggan air minum kategori VI-2 sesuai klasifikasi PDAM, mencakup pelanggan dengan kebutuhan khusus atau kategori sosial tertentu.</t>
  </si>
  <si>
    <t>Jumlah Pelanggan Air Minum Kelompok VI-3</t>
  </si>
  <si>
    <t>Jumlah pelanggan air minum kategori VI-3, termasuk pelanggan instansi/organisasi yang menggunakan air secara khusus.</t>
  </si>
  <si>
    <t>Jumlah Pelanggan Air Minum Kelompok VI-4</t>
  </si>
  <si>
    <t>Jumlah pelanggan air minum kategori VI-4, mengacu pada kelompok pelanggan tertentu yang dilayani PDAM secara khusus.</t>
  </si>
  <si>
    <t>Jumlah Pelanggan Air Minum Kelompok VI-5</t>
  </si>
  <si>
    <t>Jumlah pelanggan air minum kategori VI-5, biasanya untuk instansi atau kelompok non-rumah tangga tertentu.</t>
  </si>
  <si>
    <t>Jumlah Pelanggan Air Minum Kelompok VI-6</t>
  </si>
  <si>
    <t>Jumlah pelanggan air minum kategori VI-6, termasuk pelanggan dengan kebutuhan khusus atau layanan khusus.</t>
  </si>
  <si>
    <t>Jumlah Pelanggan Air Minum Kelompok VI-7</t>
  </si>
  <si>
    <t>Jumlah pelanggan air minum kategori VI-7, mencakup kelompok pelanggan spesifik yang memiliki karakteristik penggunaan air tertentu.</t>
  </si>
  <si>
    <t>DATA VERTIKAL PLN</t>
  </si>
  <si>
    <t>Daya Terpasang</t>
  </si>
  <si>
    <t>Daya Terpasang PT. PLN (Persero) pada Unit Layanan Pelanggan Yogyakarta Kota</t>
  </si>
  <si>
    <t>PLN</t>
  </si>
  <si>
    <t>Total kapasitas daya listrik yang terpasang di wilayah layanan PLN Kota Yogyakarta.</t>
  </si>
  <si>
    <t>KW</t>
  </si>
  <si>
    <t>Produksi Listrik PT. PLN (Persero) pada Unit Layanan Pelanggan Yogyakarta Kota</t>
  </si>
  <si>
    <t>Total listrik yang dihasilkan oleh PLN di wilayah layanan Kota Yogyakarta.</t>
  </si>
  <si>
    <t>KWh</t>
  </si>
  <si>
    <t>Listrik Terjual PT. PLN (Persero) pada Unit Layanan Pelanggan Yogyakarta Kota</t>
  </si>
  <si>
    <t>Total listrik yang dijual kepada pelanggan di wilayah layanan PLN Kota Yogyakarta.</t>
  </si>
  <si>
    <t>Listrik Dipakai Sendiri PT. PLN (Persero) pada Unit Layanan Pelanggan Yogyakarta Kota</t>
  </si>
  <si>
    <t>Jumlah listrik yang digunakan PLN untuk kebutuhan operasional sendiri.</t>
  </si>
  <si>
    <t>Susut/Hilang PT. PLN (Persero) pada Unit Layanan Pelanggan Yogyakarta Kota</t>
  </si>
  <si>
    <t>Jumlah listrik yang hilang atau susut akibat teknis dan non-teknis di wilayah layanan PLN Kota Yogyakarta.</t>
  </si>
  <si>
    <t>Jumlah Energi Terjual Golongan Tarif Sosial</t>
  </si>
  <si>
    <t>Total energi listrik yang dijual kepada pelanggan golongan sosial.</t>
  </si>
  <si>
    <t>Jumlah Energi Terjual Golongan Tarif Sosial 220 VA</t>
  </si>
  <si>
    <t>Energi listrik yang dijual ke pelanggan sosial dengan daya 220 VA.</t>
  </si>
  <si>
    <t>Jumlah Energi Terjual Golongan Tarif Sosial 450 VA - 200 K</t>
  </si>
  <si>
    <t>Energi listrik yang dijual ke pelanggan sosial dengan daya 450 VA sampai 200 kVA.</t>
  </si>
  <si>
    <t>Jumlah Energi Terjual Golongan Tarif Sosial &gt; 200 kVA</t>
  </si>
  <si>
    <t>Energi listrik yang dijual ke pelanggan sosial dengan daya lebih dari 200 kVA.</t>
  </si>
  <si>
    <t>Jumlah Energi Terjual Golongan Tarif Rumah Tangga</t>
  </si>
  <si>
    <t>Energi listrik yang dijual ke pelanggan rumah tangga.</t>
  </si>
  <si>
    <t>Jumlah Energi Terjual Golongan Tarif Rumah Tangga 450 VA - 2200 VA</t>
  </si>
  <si>
    <t>Energi listrik untuk rumah tangga dengan daya 450–2200 VA.</t>
  </si>
  <si>
    <t>Jumlah Energi Terjual Golongan Tarif Rumah Tangga 3500 s/d 5500 VA</t>
  </si>
  <si>
    <t>Energi listrik untuk rumah tangga dengan daya 3500–5500 VA.</t>
  </si>
  <si>
    <t>Jumlah Energi Terjual Golongan Tarif Rumah Tangga &gt; 6600 VA</t>
  </si>
  <si>
    <t>Energi listrik untuk rumah tangga dengan daya lebih dari 6600 VA.</t>
  </si>
  <si>
    <t>Jumlah Energi Terjual Golongan Tarif Bisnis</t>
  </si>
  <si>
    <t>Energi listrik yang dijual ke pelanggan bisnis.</t>
  </si>
  <si>
    <t>Jumlah Energi Terjual Golongan Tarif Bisnis 450 VA - 5500 VA</t>
  </si>
  <si>
    <t>Energi listrik bisnis dengan daya 450–5500 VA.</t>
  </si>
  <si>
    <t>Jumlah Energi Terjual Golongan Tarif Bisnis 6600 s/d 200 kVA</t>
  </si>
  <si>
    <t>Energi listrik bisnis dengan daya 6600 VA sampai 200 kVA.</t>
  </si>
  <si>
    <t>Jumlah Energi Terjual Golongan Tarif Bisnis &gt; 200 kVA</t>
  </si>
  <si>
    <t>Energi listrik bisnis dengan daya lebih dari 200 kVA.</t>
  </si>
  <si>
    <t>Jumlah Energi Terjual Golongan Tarif Industri</t>
  </si>
  <si>
    <t>Energi listrik yang dijual ke pelanggan industri.</t>
  </si>
  <si>
    <t>Jumlah Energi Terjual Golongan Tarif Industri 450 VA s/d 14 kVA</t>
  </si>
  <si>
    <t>Energi listrik industri dengan daya 450 VA sampai 14 kVA.</t>
  </si>
  <si>
    <t>Jumlah Energi Terjual Golongan Tarif Industri &gt; 14 kVA - 200 kVA</t>
  </si>
  <si>
    <t>Energi listrik industri dengan daya lebih dari 14 kVA sampai 200 kVA.</t>
  </si>
  <si>
    <t>Jumlah Energi Terjual Golongan Tarif Industri &gt; 200 kVA</t>
  </si>
  <si>
    <t>Energi listrik industri dengan daya lebih dari 200 kVA.</t>
  </si>
  <si>
    <t>Jumlah Energi Terjual Golongan Tarif Industri &gt; 30.000 kVA</t>
  </si>
  <si>
    <t>Energi listrik industri dengan daya lebih dari 30.000 kVA.</t>
  </si>
  <si>
    <t>Jumlah Energi Terjual Golongan Tarif Gedung Pemerintah</t>
  </si>
  <si>
    <t>Energi listrik yang dijual ke gedung pemerintah.</t>
  </si>
  <si>
    <t>Jumlah Energi Terjual Golongan Tarif Gedung Pemerintah 450 VA s/d &gt; 200 kVA</t>
  </si>
  <si>
    <t>Energi listrik gedung pemerintah dengan daya 450 VA sampai &gt;200 kVA.</t>
  </si>
  <si>
    <t>Jumlah Energi Terjual Golongan Tarif Gedung Pemerintah &gt; 200 kVA</t>
  </si>
  <si>
    <t>Energi listrik gedung pemerintah dengan daya &gt;200 kVA.</t>
  </si>
  <si>
    <t>Jumlah Energi Terjual Golongan Tarif Traksi/T</t>
  </si>
  <si>
    <t>Energi listrik yang dijual untuk kebutuhan traksi transportasi.</t>
  </si>
  <si>
    <t>Jumlah Energi Terjual Golongan Tarif Curah/C</t>
  </si>
  <si>
    <t>Energi listrik yang dijual untuk pelanggan curah.</t>
  </si>
  <si>
    <t>Jumlah Energi Terjual Golongan Tarif Layanan Khusus/L</t>
  </si>
  <si>
    <t>Energi listrik yang dijual untuk pelanggan layanan khusus.</t>
  </si>
  <si>
    <t>Jumlah Pelanggan Rumah Tangga</t>
  </si>
  <si>
    <t>Total pelanggan listrik rumah tangga di wilayah layanan PLN.</t>
  </si>
  <si>
    <t>Jumlah Pelanggan Usaha</t>
  </si>
  <si>
    <t>Total pelanggan listrik untuk usaha.</t>
  </si>
  <si>
    <t>Jumlah Pelanggan Bisnis</t>
  </si>
  <si>
    <t>Total pelanggan listrik bisnis.</t>
  </si>
  <si>
    <t>Jumlah Pelanggan Umum</t>
  </si>
  <si>
    <t>Total pelanggan listrik umum di wilayah layanan PLN.</t>
  </si>
  <si>
    <t>Persentase Ketersediaan Daya Listrik di Daerah Istimewa Yogyakarta</t>
  </si>
  <si>
    <t>Persentase daya listrik yang tersedia dibandingkan kebutuhan total.</t>
  </si>
  <si>
    <t>Daya Terkontrak Provinsi DIY</t>
  </si>
  <si>
    <t>Total daya listrik yang dikontrak oleh PLN di Provinsi DIY.</t>
  </si>
  <si>
    <t>Daya Listrik Terpasang</t>
  </si>
  <si>
    <t>Total kapasitas daya listrik terpasang di wilayah layanan PLN.</t>
  </si>
  <si>
    <t>DATA VERTIKAL KANTOR POS BESAR DIY</t>
  </si>
  <si>
    <t>Produksi Pos Menurut Jenis</t>
  </si>
  <si>
    <t>Surat Pos Dalam Negeri Jenis Biasa</t>
  </si>
  <si>
    <t>Kantor Pos</t>
  </si>
  <si>
    <t>Jumlah surat yang dikirim di dalam negeri menggunakan layanan pos reguler biasa.</t>
  </si>
  <si>
    <t>Pucuk</t>
  </si>
  <si>
    <t>Surat Pos Dalam Negeri Jenis Kilat Khusus</t>
  </si>
  <si>
    <t>Jumlah surat yang dikirim di dalam negeri menggunakan layanan pos kilat khusus.</t>
  </si>
  <si>
    <t>Surat Pos Dalam Negeri Jenis Pos Express Dokumen</t>
  </si>
  <si>
    <t>Jumlah surat dokumen yang dikirim di dalam negeri menggunakan layanan Pos Express Dokumen.</t>
  </si>
  <si>
    <t>Surat Pos Luar Negeri Jenis Biasa</t>
  </si>
  <si>
    <t>Jumlah surat yang dikirim ke luar negeri menggunakan layanan pos reguler biasa.</t>
  </si>
  <si>
    <t>Surat Pos Luar Negeri Jenis RLN</t>
  </si>
  <si>
    <t>Jumlah surat ke luar negeri menggunakan layanan RLN (Registered Letter International).</t>
  </si>
  <si>
    <t>Surat Pos Luar Negeri Jenis EMS</t>
  </si>
  <si>
    <t>Jumlah surat ke luar negeri menggunakan layanan EMS (Express Mail Service).</t>
  </si>
  <si>
    <t>Paket Pos Dalam Negeri Jenis Biasa</t>
  </si>
  <si>
    <t>Jumlah paket yang dikirim di dalam negeri menggunakan layanan paket reguler biasa.</t>
  </si>
  <si>
    <t>Koli</t>
  </si>
  <si>
    <t>Paket Pos Dalam Negeri Jenis Kilat Khusus</t>
  </si>
  <si>
    <t>Jumlah paket yang dikirim di dalam negeri menggunakan layanan paket kilat khusus.</t>
  </si>
  <si>
    <t>Paket Pos Dalam Negeri Jenis Pos Express Barang</t>
  </si>
  <si>
    <t>Jumlah paket barang yang dikirim di dalam negeri menggunakan layanan Pos Express Barang.</t>
  </si>
  <si>
    <t>Paket Pos Luar Negeri Jenis Paket Biasa Internasional</t>
  </si>
  <si>
    <t>Jumlah paket yang dikirim ke luar negeri menggunakan layanan paket reguler internasional.</t>
  </si>
  <si>
    <t>Paket Pos Luar Negeri Jenis Paket Cepat Internasional</t>
  </si>
  <si>
    <t>Jumlah paket yang dikirim ke luar negeri menggunakan layanan paket cepat internasional.</t>
  </si>
  <si>
    <t>Paket Pos Luar Negeri Jenis EMS barang</t>
  </si>
  <si>
    <t>Jumlah paket barang yang dikirim ke luar negeri menggunakan layanan EMS Internasional.</t>
  </si>
  <si>
    <t>Produksi Pos Menurut Jenis dan Jumlah Besar Uang</t>
  </si>
  <si>
    <t>Jumlah Besar Uang Surat Pos Dalam Negeri Jenis Biasa</t>
  </si>
  <si>
    <t>Total nilai uang yang dikirim melalui surat pos dalam negeri jenis biasa.</t>
  </si>
  <si>
    <t>Jumlah Besar Uang Surat Pos Dalam Negeri Jenis Kilat Khusus</t>
  </si>
  <si>
    <t>Total nilai uang yang dikirim melalui surat pos dalam negeri jenis kilat khusus.</t>
  </si>
  <si>
    <t>Jumlah Besar Uang Surat Pos Dalam Negeri Jenis Pos Express Dokumen</t>
  </si>
  <si>
    <t>Total nilai uang yang dikirim melalui surat pos dalam negeri jenis Pos Express Dokumen.</t>
  </si>
  <si>
    <t>Jumlah Besar Uang Surat Pos Luar Negeri Jenis Biasa</t>
  </si>
  <si>
    <t>Total nilai uang yang dikirim melalui surat pos luar negeri jenis biasa.</t>
  </si>
  <si>
    <t>Jumlah Besar Uang Surat Pos Luar Negeri Jenis RLN</t>
  </si>
  <si>
    <t>Total nilai uang yang dikirim melalui surat pos luar negeri jenis RLN.</t>
  </si>
  <si>
    <t>Jumlah Besar Uang Surat Pos Luar Negeri Jenis EMS</t>
  </si>
  <si>
    <t>Total nilai uang yang dikirim melalui surat pos luar negeri jenis EMS.</t>
  </si>
  <si>
    <t>Jumlah Besar Uang Paket Pos Dalam Negeri Jenis Biasa</t>
  </si>
  <si>
    <t>Total nilai uang yang dikirim melalui paket pos dalam negeri jenis biasa.</t>
  </si>
  <si>
    <t>Jumlah Besar Uang Paket Pos Dalam Negeri Jenis Kilat Khusus</t>
  </si>
  <si>
    <t>Total nilai uang yang dikirim melalui paket pos dalam negeri jenis kilat khusus.</t>
  </si>
  <si>
    <t>Jumlah Besar Uang Paket Pos Dalam Negeri Jenis Pos Express Barang</t>
  </si>
  <si>
    <t>Total nilai uang yang dikirim melalui paket pos dalam negeri jenis Pos Express Barang.</t>
  </si>
  <si>
    <t>Jumlah Besar Uang Paket Pos Luar Negeri Jenis Paket Biasa Internasional</t>
  </si>
  <si>
    <t>Total nilai uang yang dikirim melalui paket pos luar negeri jenis reguler internasional.</t>
  </si>
  <si>
    <t>Jumlah Besar Uang Paket Pos Luar Negeri Jenis Paket Cepat Internasional</t>
  </si>
  <si>
    <t>Total nilai uang yang dikirim melalui paket pos luar negeri jenis cepat internasional.</t>
  </si>
  <si>
    <t>Jumlah Besar Uang Paket Pos Luar Negeri Jenis EMS barang</t>
  </si>
  <si>
    <t>Total nilai uang yang dikirim melalui paket pos luar negeri jenis EMS.</t>
  </si>
  <si>
    <t>Weselpos</t>
  </si>
  <si>
    <t>Jumlah Weselpos Dalam Negeri yang Dikirim</t>
  </si>
  <si>
    <t>Jumlah weselpos yang dikirim di dalam negeri.</t>
  </si>
  <si>
    <t>Nilai Weselpos Dalam Negeri yang Dikirim</t>
  </si>
  <si>
    <t>Total nominal uang yang dikirim melalui weselpos dalam negeri.</t>
  </si>
  <si>
    <t>Jumlah Weselpos Luar Negeri yang Dikirim</t>
  </si>
  <si>
    <t>Jumlah weselpos yang dikirim ke luar negeri.</t>
  </si>
  <si>
    <t>Nilai Weselpos Luar Negeri yang Dikirim</t>
  </si>
  <si>
    <t>Total nominal uang yang dikirim melalui weselpos ke luar negeri.</t>
  </si>
  <si>
    <t>Jumlah Weselpos Dalam Negeri yang Diterima</t>
  </si>
  <si>
    <t>Jumlah weselpos yang diterima di dalam negeri.</t>
  </si>
  <si>
    <t>Nilai Weselpos Dalam Negeri yang Diterima</t>
  </si>
  <si>
    <t>Total nominal uang yang diterima melalui weselpos dalam negeri.</t>
  </si>
  <si>
    <t>Jumlah Weselpos Luar Negeri yang Diterima</t>
  </si>
  <si>
    <t>Jumlah weselpos yang diterima dari luar negeri.</t>
  </si>
  <si>
    <t>Nilai Weselpos Luar Negeri yang Diterima</t>
  </si>
  <si>
    <t>Total nominal uang yang diterima melalui weselpos dari luar negeri.</t>
  </si>
  <si>
    <t>DATA VERTIKAL BANK INDONESIA</t>
  </si>
  <si>
    <t>Moneter</t>
  </si>
  <si>
    <t>Kredit UMKM Perbankan</t>
  </si>
  <si>
    <t>Bank Indonesia</t>
  </si>
  <si>
    <t>Total kredit yang diberikan oleh perbankan kepada Usaha Mikro, Kecil, dan Menengah (UMKM).</t>
  </si>
  <si>
    <t>Moneter &amp; Keuangan Kurs Tengah Uang Kertas Asing di BI (Rupiah-USD)</t>
  </si>
  <si>
    <t>Nilai tukar tengah rupiah terhadap USD yang diterbitkan Bank Indonesia berdasarkan transaksi valas di pasar uang.</t>
  </si>
  <si>
    <t>Moneter &amp; Keuangan BI-7D Reverse Repo</t>
  </si>
  <si>
    <t>Suku bunga acuan Bank Indonesia untuk operasi pasar terbuka reverse repo 7 hari.</t>
  </si>
  <si>
    <t>6</t>
  </si>
  <si>
    <t>Kantor Bank Aset</t>
  </si>
  <si>
    <t>Kantor Bank Aset Bank Umum</t>
  </si>
  <si>
    <t>Jumlah kantor bank yang dimiliki bank umum di wilayah tertentu.</t>
  </si>
  <si>
    <t>Kantor Bank Aset BPR</t>
  </si>
  <si>
    <t>Jumlah kantor yang dimiliki Bank Perkreditan Rakyat (BPR).</t>
  </si>
  <si>
    <t>Dana Pihak Ketiga</t>
  </si>
  <si>
    <t>Dana Pihak Ketiga berupa Giro</t>
  </si>
  <si>
    <t>Total dana pihak ketiga yang ditempatkan nasabah dalam bentuk rekening giro.</t>
  </si>
  <si>
    <t>Dana Pihak Ketiga berupa Deposito</t>
  </si>
  <si>
    <t>Total dana pihak ketiga yang ditempatkan nasabah dalam bentuk deposito berjangka.</t>
  </si>
  <si>
    <t>Dana Pihak Ketiga berupa Deposito pada Bank Umum</t>
  </si>
  <si>
    <t>Total deposito nasabah di bank umum.</t>
  </si>
  <si>
    <t>Dana Pihak Ketiga berupa Deposito pada BPR</t>
  </si>
  <si>
    <t>Total deposito nasabah di BPR.</t>
  </si>
  <si>
    <t>Dana Pihak Ketiga berupa Tabungan</t>
  </si>
  <si>
    <t>Total dana pihak ketiga yang ditempatkan nasabah dalam bentuk tabungan.</t>
  </si>
  <si>
    <t>Dana Pihak Ketiga berupa Tabungan pada Bank Umum</t>
  </si>
  <si>
    <t>Total tabungan nasabah di bank umum.</t>
  </si>
  <si>
    <t>Dana Pihak Ketiga berupa Tabungan pada BPR</t>
  </si>
  <si>
    <t>Total tabungan nasabah di BPR.</t>
  </si>
  <si>
    <t>Kredit (Bank Umum) Menurut Jenis Penggunaan</t>
  </si>
  <si>
    <t>Kredit (Bank Umum) Penggunaan untuk Modal Kerja</t>
  </si>
  <si>
    <t>Total kredit bank umum yang diberikan untuk modal kerja.</t>
  </si>
  <si>
    <t>Kredit (Bank Umum) Penggunaan untuk Investasi</t>
  </si>
  <si>
    <t>Total kredit bank umum yang digunakan untuk investasi.</t>
  </si>
  <si>
    <t>Kredit (Bank Umum) Penggunaan untuk Konsumsi</t>
  </si>
  <si>
    <t>Total kredit bank umum yang digunakan untuk konsumsi.</t>
  </si>
  <si>
    <t>Kredit (Bank Umum) Menurut Sektor Ekonomi</t>
  </si>
  <si>
    <t>Pinjaman Berdasarkan Lapangan Usaha</t>
  </si>
  <si>
    <t>Kredit yang diklasifikasikan berdasarkan sektor usaha penerima pinjaman.</t>
  </si>
  <si>
    <t>Kredit (Bank Umum) Pinjaman Berdasarkan Lapangan Usaha Pertanian, Kehutanan &amp; Perikanan</t>
  </si>
  <si>
    <t>Kredit bank umum yang diberikan kepada sektor pertanian, kehutanan, dan perikanan.</t>
  </si>
  <si>
    <t>Kredit (Bank Umum) Pinjaman Berdasarkan Lapangan Usaha Pertambangan Dan Penggalian</t>
  </si>
  <si>
    <t>Kredit bank umum yang diberikan kepada sektor pertambangan dan penggalian.</t>
  </si>
  <si>
    <t>Kredit (Bank Umum) Pinjaman Berdasarkan Lapangan Usaha Industri Pengolahan</t>
  </si>
  <si>
    <t>Kredit bank umum yang diberikan kepada sektor industri pengolahan.</t>
  </si>
  <si>
    <t>Kredit (Bank Umum) Pinjaman Berdasarkan Lapangan Usaha Pengadaan Listrik Dan Gas</t>
  </si>
  <si>
    <t>Kredit bank umum yang diberikan kepada sektor pengadaan listrik dan gas.</t>
  </si>
  <si>
    <t>Kredit (Bank Umum) Pinjaman Berdasarkan Lapangan Usaha Pengadaan Air, Pengelolaan Sampah, Limbah Dan Daur Ulang</t>
  </si>
  <si>
    <t>Kredit bank umum yang diberikan kepada sektor pengelolaan air, sampah, limbah, dan daur ulang.</t>
  </si>
  <si>
    <t>Kredit (Bank Umum) Pinjaman Berdasarkan Lapangan Usaha Konstruksi</t>
  </si>
  <si>
    <t>Kredit bank umum yang diberikan kepada sektor konstruksi.</t>
  </si>
  <si>
    <t>Kredit (Bank Umum) Pinjaman Berdasarkan Lapangan Usaha Perdagangan Besar Dan Eceran, Reparasi Mobil Dan Motor</t>
  </si>
  <si>
    <t>Kredit bank umum untuk sektor perdagangan besar &amp; eceran serta reparasi mobil dan motor.</t>
  </si>
  <si>
    <t>Kredit (Bank Umum) Pinjaman Berdasarkan Lapangan Usaha Transportasi Dan Pergudangan</t>
  </si>
  <si>
    <t>Kredit bank umum untuk sektor transportasi dan pergudangan.</t>
  </si>
  <si>
    <t>Kredit (Bank Umum) Pinjaman Berdasarkan Lapangan Usaha Penyediaan Akomodasi Dan Makan Minum</t>
  </si>
  <si>
    <t>Kredit bank umum untuk sektor akomodasi dan penyediaan makanan &amp; minuman.</t>
  </si>
  <si>
    <t>Kredit (Bank Umum) Pinjaman Berdasarkan Lapangan Usaha Informasi Dan Komunikasi</t>
  </si>
  <si>
    <t>Kredit bank umum untuk sektor informasi dan komunikasi.</t>
  </si>
  <si>
    <t>Kredit (Bank Umum) Pinjaman Berdasarkan Lapangan Usaha Jasa Keuangan Dan Asuransi</t>
  </si>
  <si>
    <t>Kredit bank umum untuk sektor jasa keuangan dan asuransi.</t>
  </si>
  <si>
    <t>Kredit (Bank Umum) Pinjaman Berdasarkan Lapangan Usaha Real Estate</t>
  </si>
  <si>
    <t>Kredit bank umum untuk sektor real estate.</t>
  </si>
  <si>
    <t>Kredit (Bank Umum) Pinjaman Berdasarkan Lapangan Usaha Jasa Perusahaan</t>
  </si>
  <si>
    <t>Kredit bank umum untuk sektor jasa perusahaan.</t>
  </si>
  <si>
    <t>Kredit (Bank Umum) Pinjaman Berdasarkan Lapangan Usaha Administrasi Pemerintahan, Pertahanan Dan Jaminan Sosial Wajib</t>
  </si>
  <si>
    <t>Kredit bank umum untuk sektor pemerintahan, pertahanan, dan jaminan sosial wajib.</t>
  </si>
  <si>
    <t>Kredit (Bank Umum) Pinjaman Berdasarkan Lapangan Usaha Jasa Pendidikan</t>
  </si>
  <si>
    <t>Kredit bank umum untuk sektor pendidikan.</t>
  </si>
  <si>
    <t>Kredit (Bank Umum) Pinjaman Berdasarkan Lapangan Usaha Jasa Kesehatan Dan Kegiatan Lainnya</t>
  </si>
  <si>
    <t>Kredit bank umum untuk sektor kesehatan dan kegiatan sosial lainnya.</t>
  </si>
  <si>
    <t>Kredit (Bank Umum) Pinjaman Berdasarkan Lapangan Usaha Jasa Lainnya</t>
  </si>
  <si>
    <t>Kredit bank umum untuk sektor jasa lainnya.</t>
  </si>
  <si>
    <t>Pinjaman Kepada Bukan Lapangan Usaha</t>
  </si>
  <si>
    <t>Kredit (Bank Umum) Pinjaman Kepada Bukan Lapangan Usaha Rumah Tinggal</t>
  </si>
  <si>
    <t>Kredit bank umum yang diberikan untuk kepemilikan rumah tinggal.</t>
  </si>
  <si>
    <t>Kredit (Bank Umum) Pinjaman Kepada Bukan Lapangan Usaha Flat dan Apartemen</t>
  </si>
  <si>
    <t>Kredit bank umum untuk kepemilikan flat dan apartemen.</t>
  </si>
  <si>
    <t>Kredit (Bank Umum) Pinjaman Kepada Bukan Lapangan Usaha Rumah Toko (Ruko) dan Rumah Kantor (Rukan)</t>
  </si>
  <si>
    <t>Kredit bank umum untuk ruko dan rukan.</t>
  </si>
  <si>
    <t>Kredit (Bank Umum) Pinjaman Kepada Bukan Lapangan Usaha Kendaraan Bermotor</t>
  </si>
  <si>
    <t>Kredit bank umum untuk pembelian kendaraan bermotor.</t>
  </si>
  <si>
    <t>Kredit (Bank Umum) Pinjaman Kepada Bukan Lapangan Usaha Lainnya</t>
  </si>
  <si>
    <t>Kredit bank umum untuk kebutuhan konsumsi lain yang bukan sektor usaha.</t>
  </si>
  <si>
    <t>Berdasarkan Kolektibilitas</t>
  </si>
  <si>
    <t>Kredit (Bank Umum) Berdasarkan Kolektibilitas Lancar</t>
  </si>
  <si>
    <t>Kredit bank umum yang dikategorikan lancar.</t>
  </si>
  <si>
    <t>Kredit (Bank Umum) Berdasarkan Kolektibilitas DPK</t>
  </si>
  <si>
    <t>Kredit bank umum yang dikategorikan dalam perhatian khusus (DPK).</t>
  </si>
  <si>
    <t>Kredit (Bank Umum) Berdasarkan Kolektibilitas Kurang Lancar</t>
  </si>
  <si>
    <t>Kredit bank umum yang dikategorikan kurang lancar.</t>
  </si>
  <si>
    <t>Kredit (Bank Umum) Berdasarkan Kolektibilitas Diragukan</t>
  </si>
  <si>
    <t>Kredit bank umum yang dikategorikan diragukan.</t>
  </si>
  <si>
    <t>Kredit (Bank Umum) Berdasarkan Kolektibilitas Macet</t>
  </si>
  <si>
    <t>Kredit bank umum yang dikategorikan macet.</t>
  </si>
  <si>
    <t>Sistem Pembayaran</t>
  </si>
  <si>
    <t>Sistem Pembayaran Cash Inflow</t>
  </si>
  <si>
    <t>Total penerimaan kas dalam sistem pembayaran bank.</t>
  </si>
  <si>
    <t>Sistem Pembayaran Cash Outflow</t>
  </si>
  <si>
    <t>Total pengeluaran kas dalam sistem pembayaran bank.</t>
  </si>
  <si>
    <t>Perputaran Kliring</t>
  </si>
  <si>
    <t>Transaksi</t>
  </si>
  <si>
    <t>Aktivitas keuangan yang terjadi dalam sistem pembayaran.</t>
  </si>
  <si>
    <t>Lembar</t>
  </si>
  <si>
    <t>Nominal</t>
  </si>
  <si>
    <t>Nilai uang dari transaksi dalam sistem pembayaran.</t>
  </si>
  <si>
    <t>Kredit UMKM Perbankan Bank Umum Menurut Jenis Penggunaan</t>
  </si>
  <si>
    <t>Kredit UMKM Perbankan Bank Umum untuk Modal Kerja</t>
  </si>
  <si>
    <t>Kredit UMKM bank umum yang digunakan untuk modal kerja.</t>
  </si>
  <si>
    <t>Kredit UMKM Perbankan Bank Umum untuk Investasi</t>
  </si>
  <si>
    <t>Kredit UMKM bank umum yang digunakan untuk investasi.</t>
  </si>
  <si>
    <t>Kredit UMKM Perbankan Bank Umum Menurut Sektor Ekonomi</t>
  </si>
  <si>
    <t>Kredit UMKM Perbankan Bank Umum Pinjaman Berdasarkan Lapangan Usaha Pertanian, Kehutanan &amp; Perikanan</t>
  </si>
  <si>
    <t>Kredit bank umum untuk sektor pertanian, kehutanan, perikanan.</t>
  </si>
  <si>
    <t>Kredit UMKM Perbankan Bank Umum Pinjaman Berdasarkan Lapangan Usaha Pertambangan Dan Penggalian</t>
  </si>
  <si>
    <t>Kredit bank umum untuk sektor pertambangan &amp; penggalian.</t>
  </si>
  <si>
    <t>Kredit UMKM Perbankan Bank Umum Pinjaman Berdasarkan Lapangan Usaha Industri Pengolahan</t>
  </si>
  <si>
    <t>Kredit bank umum untuk sektor industri pengolahan.</t>
  </si>
  <si>
    <t>Kredit UMKM Perbankan Bank Umum Pinjaman Berdasarkan Lapangan Usaha Pengadaan Listrik Dan Gas</t>
  </si>
  <si>
    <t>Kredit bank umum untuk sektor pengadaan listrik &amp; gas.</t>
  </si>
  <si>
    <t>Kredit UMKM Perbankan Bank Umum Pinjaman Berdasarkan Lapangan Usaha Pengadaan Air, Pengelolaan Sampah, Limbah Dan Daur Ulang</t>
  </si>
  <si>
    <t>Kredit bank umum untuk sektor pengelolaan air, sampah, limbah, daur ulang.</t>
  </si>
  <si>
    <t>Kredit UMKM Perbankan Bank Umum Pinjaman Berdasarkan Lapangan Usaha Konstruksi</t>
  </si>
  <si>
    <t>Kredit bank umum untuk sektor konstruksi.</t>
  </si>
  <si>
    <t>Kredit UMKM Perbankan Bank Umum Pinjaman Berdasarkan Lapangan Usaha Perdagangan Besar Dan Eceran, Reparasi Mobil Dan Motor</t>
  </si>
  <si>
    <t>Kredit bank umum untuk sektor perdagangan besar &amp; eceran, reparasi mobil &amp; motor.</t>
  </si>
  <si>
    <t>Kredit UMKM Perbankan Bank Umum Pinjaman Berdasarkan Lapangan Usaha Transportasi Dan Pergudangan</t>
  </si>
  <si>
    <t>Kredit bank umum untuk sektor transportasi &amp; pergudangan.</t>
  </si>
  <si>
    <t>Kredit UMKM Perbankan Bank Umum Pinjaman Berdasarkan Lapangan Usaha Penyediaan Akomodasi Dan Makan Minum</t>
  </si>
  <si>
    <t>Kredit bank umum untuk sektor akomodasi &amp; penyediaan makan minum.</t>
  </si>
  <si>
    <t>Kredit UMKM Perbankan Bank Umum Pinjaman Berdasarkan Lapangan Usaha Informasi Dan Komunikasi</t>
  </si>
  <si>
    <t>Kredit bank umum untuk sektor informasi &amp; komunikasi.</t>
  </si>
  <si>
    <t>Kredit UMKM Perbankan Bank Umum Pinjaman Berdasarkan Lapangan Usaha Jasa Keuangan Dan Asuransi</t>
  </si>
  <si>
    <t>Kredit bank umum untuk sektor jasa keuangan &amp; asuransi.</t>
  </si>
  <si>
    <t>Kredit UMKM Perbankan Bank Umum Pinjaman Berdasarkan Lapangan Usaha Real Estate</t>
  </si>
  <si>
    <t>Kredit UMKM Perbankan Bank Umum Pinjaman Berdasarkan Lapangan Usaha Jasa Perusahaan</t>
  </si>
  <si>
    <t>Kredit UMKM Perbankan Bank Umum Pinjaman Berdasarkan Lapangan Usaha Administrasi Pemerintahan, Pertahanan Dan Jaminan Sosial Wajib</t>
  </si>
  <si>
    <t>Kredit bank umum untuk sektor pemerintahan, pertahanan, &amp; jaminan sosial wajib.</t>
  </si>
  <si>
    <t>Kredit UMKM Perbankan Bank Umum Pinjaman Berdasarkan Lapangan Usaha Jasa Pendidikan</t>
  </si>
  <si>
    <t>Kredit UMKM Perbankan Bank Umum Pinjaman Berdasarkan Lapangan Usaha Jasa Kesehatan Dan Kegiatan Lainnya</t>
  </si>
  <si>
    <t>Kredit bank umum untuk sektor kesehatan &amp; kegiatan sosial lainnya.</t>
  </si>
  <si>
    <t>Kredit UMKM Perbankan Bank Umum Pinjaman Berdasarkan Lapangan Usaha Jasa Lainnya</t>
  </si>
  <si>
    <t>Kredit UMKM Perbankan Bank Umum Pinjaman Kepada Bukan Lapangan Usaha Rumah Tinggal</t>
  </si>
  <si>
    <t>Kredit bank umum untuk kepemilikan rumah tinggal.</t>
  </si>
  <si>
    <t>Kredit UMKM Perbankan Bank Umum Pinjaman Kepada Bukan Lapangan Usaha Flat dan Apartemen</t>
  </si>
  <si>
    <t>Kredit bank umum untuk kepemilikan flat &amp; apartemen.</t>
  </si>
  <si>
    <t>Kredit UMKM Perbankan Bank Umum Pinjaman Kepada Bukan Lapangan Usaha Rumah Toko (Ruko) dan Rumah Kantor (Rukan)</t>
  </si>
  <si>
    <t>Kredit bank umum untuk ruko &amp; rukan.</t>
  </si>
  <si>
    <t>Kredit UMKM Perbankan Bank Umum Pinjaman Kepada Bukan Lapangan Usaha Kendaraan Bermotor</t>
  </si>
  <si>
    <t>Kredit bank umum untuk kendaraan bermotor.</t>
  </si>
  <si>
    <t>Kredit UMKM Perbankan Bank Umum Pinjaman Kepada Bukan Lapangan Usaha Lainnya</t>
  </si>
  <si>
    <t>Kredit bank umum untuk konsumsi lain yang bukan sektor usaha.</t>
  </si>
  <si>
    <t>Posisi Kredit Usaha Mikro, Kecil, dan Menengah yang diberikan Bank Umum menurut Sektor Ekonomi di Kota Yogyakarta</t>
  </si>
  <si>
    <t>Posisi Kredit Usaha Mikro yang Diberikan Bank Umum menurut Kabupaten/Kota di Propinsi D.I. Yogyakarta (juta Rupiah)</t>
  </si>
  <si>
    <t>Total posisi kredit usaha mikro menurut kabupaten/kota (juta Rp).</t>
  </si>
  <si>
    <t>Posisi Kredit Usaha Kecil yang Diberikan Bank Umum menurut Kabupaten/Kota di Propinsi D.I. Yogyakarta (juta Rupiah)</t>
  </si>
  <si>
    <t>Total posisi kredit usaha kecil menurut kabupaten/kota (juta Rp).</t>
  </si>
  <si>
    <t>Posisi Kredit Usaha Menengah yang Diberikan Bank Umum menurut Kabupaten/Kota di Propinsi D.I. Yogyakarta (juta Rupiah)</t>
  </si>
  <si>
    <t>Total posisi kredit usaha menengah menurut kabupaten/kota (juta Rp).</t>
  </si>
  <si>
    <t>Posisi Pinjaman Rupiah dan Valuta Asing yang diberikan Bank Umum dan BPR menurut Sektor Ekonomi di Kota Yogyakarta (Juta Rupiah)</t>
  </si>
  <si>
    <t>Posisi Pinjaman Rupiah dan Valuta Asing yang diberikan Bank Umum dan BPR menurut Jenis Penggunaan di Kota Yogyakarta (juta Rupiah)</t>
  </si>
  <si>
    <t>Total pinjaman Rupiah &amp; Valas menurut jenis penggunaan di Kota Yogyakarta (juta Rp).</t>
  </si>
  <si>
    <t>Posisi Pinjaman Rupiah dan Valuta Asing yang diberikan Bank Umum dan BPR menurut Kabupaten/Kota di Propinsi D.I. Yogyakarta (juta Rupiah)</t>
  </si>
  <si>
    <t>Total pinjaman Rupiah &amp; Valas menurut kabupaten/kota di DIY (juta Rp).</t>
  </si>
  <si>
    <t>DATA VERTIKAL OJK</t>
  </si>
  <si>
    <t>Posisi Simpanan Masyarakat di Bank Umum</t>
  </si>
  <si>
    <t>Posisi Simpanan Masyarakat di Bank Umum dan BPR berupa Giro</t>
  </si>
  <si>
    <t>Otoritas Jasa Keuangan (OJK)</t>
  </si>
  <si>
    <t>Total simpanan masyarakat di bank umum &amp; BPR berupa giro.</t>
  </si>
  <si>
    <t>Rekening</t>
  </si>
  <si>
    <t>Posisi Simpanan Masyarakat di Bank Umum dan BPR berupa Simpanan Berjangka</t>
  </si>
  <si>
    <t>Total simpanan masyarakat di bank umum &amp; BPR berupa deposito berjangka.</t>
  </si>
  <si>
    <t>Posisi Simpanan Masyarakat di Bank Umum dan BPR berupa Tabungan</t>
  </si>
  <si>
    <t>Total simpanan masyarakat di bank umum &amp; BPR berupa tabungan.</t>
  </si>
  <si>
    <t>Posisi Posisi Pinjaman yang Diberikan di Bank Umum</t>
  </si>
  <si>
    <t>Posisi Pinjaman yang Diberikan di Bank Umum, BPR dan BPRS Menurut Jenis Penggunaan Pertanian</t>
  </si>
  <si>
    <t>Total pinjaman menurut jenis penggunaan pertanian.</t>
  </si>
  <si>
    <t>Posisi Pinjaman yang Diberikan di Bank Umum, BPR dan BPRS Menurut Jenis Penggunaan Perikanan</t>
  </si>
  <si>
    <t>Total pinjaman menurut jenis penggunaan perikanan.</t>
  </si>
  <si>
    <t>Posisi Pinjaman yang Diberikan di Bank Umum, BPR dan BPRS Menurut Jenis Penggunaan Pertambangan &amp; Penggalian</t>
  </si>
  <si>
    <t>Total pinjaman menurut jenis penggunaan pertambangan &amp; penggalian.</t>
  </si>
  <si>
    <t>Posisi Pinjaman yang Diberikan di Bank Umum, BPR dan BPRS Menurut Jenis Penggunaan Industri Pengolahan</t>
  </si>
  <si>
    <t>Total pinjaman menurut jenis penggunaan industri pengolahan.</t>
  </si>
  <si>
    <t>Posisi Pinjaman yang Diberikan di Bank Umum, BPR dan BPRS Menurut Jenis Penggunaan Listrik, Gas &amp; Air</t>
  </si>
  <si>
    <t>Total pinjaman menurut jenis penggunaan listrik, gas, &amp; air.</t>
  </si>
  <si>
    <t>Posisi Pinjaman yang Diberikan di Bank Umum, BPR dan BPRS Menurut Jenis Penggunaan Konstruksi</t>
  </si>
  <si>
    <t>Total pinjaman menurut jenis penggunaan konstruksi.</t>
  </si>
  <si>
    <t>Posisi Pinjaman yang Diberikan di Bank Umum, BPR dan BPRS Menurut Jenis Penggunaan Perdagangan Besar &amp; Eceran</t>
  </si>
  <si>
    <t>Total pinjaman menurut jenis penggunaan perdagangan besar &amp; eceran.</t>
  </si>
  <si>
    <t>Posisi Pinjaman yang Diberikan di Bank Umum, BPR dan BPRS Menurut Jenis Penggunaan Peny Akomodasi &amp; Makan Minum</t>
  </si>
  <si>
    <t>Total pinjaman menurut jenis penggunaan akomodasi &amp; makan minum.</t>
  </si>
  <si>
    <t>Posisi Pinjaman yang Diberikan di Bank Umum, BPR dan BPRS Menurut Jenis Penggunaan Transportasi, Pergudangan</t>
  </si>
  <si>
    <t>Total pinjaman menurut jenis penggunaan transportasi &amp; pergudangan.</t>
  </si>
  <si>
    <t>Posisi Pinjaman yang Diberikan di Bank Umum, BPR dan BPRS Menurut Jenis Penggunaan Perantara Keuangan</t>
  </si>
  <si>
    <t>Total pinjaman menurut jenis penggunaan jasa keuangan.</t>
  </si>
  <si>
    <t>Posisi Pinjaman yang Diberikan di Bank Umum, BPR dan BPRS Menurut Jenis Penggunaan Real Estate, Usaha Persewaan</t>
  </si>
  <si>
    <t>Total pinjaman menurut sektor real estate &amp; usaha persewaan.</t>
  </si>
  <si>
    <t>Posisi Pinjaman yang Diberikan di Bank Umum, BPR dan BPRS Menurut Jenis Penggunaan Adm Pemerintahan, Pertanahan</t>
  </si>
  <si>
    <t>Total pinjaman menurut sektor pemerintahan &amp; pertanahan.</t>
  </si>
  <si>
    <t>Posisi Pinjaman yang Diberikan di Bank Umum, BPR dan BPRS Menurut Jenis Penggunaan Jasa Pendidikan</t>
  </si>
  <si>
    <t>Total pinjaman menurut sektor pendidikan.</t>
  </si>
  <si>
    <t>Posisi Pinjaman yang Diberikan di Bank Umum, BPR dan BPRS Menurut Jenis Penggunaan Jasa Kesehatan &amp; Kegiatan Sosial</t>
  </si>
  <si>
    <t>Total pinjaman menurut sektor kesehatan &amp; kegiatan sosial.</t>
  </si>
  <si>
    <t>Posisi Pinjaman yang Diberikan di Bank Umum, BPR dan BPRS Menurut Jenis Penggunaan Jasa Kemasyarakatan, Sosial Budaya</t>
  </si>
  <si>
    <t>Total pinjaman menurut sektor kemasyarakatan &amp; sosial budaya.</t>
  </si>
  <si>
    <t>Posisi Pinjaman yang Diberikan di Bank Umum, BPR dan BPRS Menurut Jenis Penggunaan Jasa Perseorangan Rumah Tangga</t>
  </si>
  <si>
    <t>Total pinjaman menurut sektor jasa perseorangan rumah tangga.</t>
  </si>
  <si>
    <t>Posisi Pinjaman yang Diberikan di Bank Umum, BPR dan BPRS Menurut Jenis Penggunaan Badan Internasional</t>
  </si>
  <si>
    <t>Total pinjaman menurut sektor badan internasional.</t>
  </si>
  <si>
    <t>Posisi Pinjaman yang Diberikan di Bank Umum, BPR dan BPRS Menurut Jenis Penggunaan Kegiatan yang belum jelas batasannya</t>
  </si>
  <si>
    <t>Total pinjaman sektor kegiatan belum jelas batasannya.</t>
  </si>
  <si>
    <t>Posisi Pinjaman yang Diberikan di Bank Umum, BPR dan BPRS Menurut Jenis Penggunaan Bukan Lapangan Usaha</t>
  </si>
  <si>
    <t>Total pinjaman untuk penggunaan bukan sektor usaha.</t>
  </si>
  <si>
    <t>Posisi Pinjaman Yang Diberikan Bank Umum, BPR &amp; BPRS Menurut Jenis Penggunaan Modal Kerja</t>
  </si>
  <si>
    <t>Total pinjaman modal kerja.</t>
  </si>
  <si>
    <t>Posisi Pinjaman Yang Diberikan Bank Umum, BPR &amp; BPRS Menurut Jenis Penggunaan Investasi</t>
  </si>
  <si>
    <t>Total pinjaman untuk investasi.</t>
  </si>
  <si>
    <t>Posisi Pinjaman Yang Diberikan Bank Umum, BPR &amp; BPRS Menurut Jenis Penggunaan Konsumsi</t>
  </si>
  <si>
    <t>Total pinjaman untuk konsumsi.</t>
  </si>
  <si>
    <t>Kredit (BPR)</t>
  </si>
  <si>
    <t>Kredit (BPR) Pinjaman Kepada Bukan Lapangan Usaha Rumah Tinggal</t>
  </si>
  <si>
    <t>Kredit BPR untuk kepemilikan rumah tinggal.</t>
  </si>
  <si>
    <t>Kredit (BPR) Pinjaman Kepada Bukan Lapangan Usaha Flat dan Apartemen</t>
  </si>
  <si>
    <t>Kredit BPR untuk flat &amp; apartemen.</t>
  </si>
  <si>
    <t>Kredit (BPR) Pinjaman Kepada Bukan Lapangan Usaha Rumah Toko (Ruko) dan Rumah Kantor (Rukan)</t>
  </si>
  <si>
    <t>Kredit BPR untuk ruko &amp; rukan.</t>
  </si>
  <si>
    <t>Kredit (BPR) Pinjaman Kepada Bukan Lapangan Usaha Kendaraan Bermotor</t>
  </si>
  <si>
    <t>Kredit BPR untuk kendaraan bermotor.</t>
  </si>
  <si>
    <t>Kredit (BPR) Pinjaman Kepada Bukan Lapangan Usaha Lainnya</t>
  </si>
  <si>
    <t>Kredit BPR untuk konsumsi lain yang bukan sektor usaha.</t>
  </si>
  <si>
    <t>Kredit (BPR) Berdasarkan Kolektibilitas Lancar</t>
  </si>
  <si>
    <t>Kredit BPR yang dikategorikan lancar.</t>
  </si>
  <si>
    <t>Kredit (BPR) Berdasarkan Kolektibilitas DPK</t>
  </si>
  <si>
    <t>Kredit BPR yang dikategorikan dalam perhatian khusus (DPK).</t>
  </si>
  <si>
    <t>Kredit (BPR) Berdasarkan Kolektibilitas Kurang Lancar</t>
  </si>
  <si>
    <t>Kredit BPR yang dikategorikan kurang lancar.</t>
  </si>
  <si>
    <t>Kredit (BPR) Berdasarkan Kolektibilitas Diragukan</t>
  </si>
  <si>
    <t>Kredit BPR yang dikategorikan diragukan.</t>
  </si>
  <si>
    <t>Kredit (BPR) Berdasarkan Kolektibilitas Macet</t>
  </si>
  <si>
    <t>Kredit BPR yang dikategorikan macet.</t>
  </si>
  <si>
    <t>Kredit Usaha Mikro, Kecil dan Menengah</t>
  </si>
  <si>
    <t>Kredit Usaha Mikro, Kecil dan Menengah Yang Diberikan Bank Umum Menurut Jenis Penggunaan Modal Kerja</t>
  </si>
  <si>
    <t>Kredit UMKM untuk modal kerja menurut jenis penggunaan.</t>
  </si>
  <si>
    <t>Kredit Usaha Mikro, Kecil dan Menengah Yang Diberikan Bank Umum Menurut Jenis Penggunaan Investasi</t>
  </si>
  <si>
    <t>Kredit UMKM untuk investasi menurut jenis penggunaan.</t>
  </si>
  <si>
    <t>Kredit Usaha Mikro, Kecil dan Menengah Yang Diberikan Bank Umum Menurut Jenis Penggunaan Konsumsi</t>
  </si>
  <si>
    <t>Kredit UMKM untuk konsumsi menurut jenis penggunaan.</t>
  </si>
  <si>
    <t>Kredit Usaha Mikro, Kecil dan Menengah Yang Diberikan Bank Umum Menurut Jenis Penggunaan Mikro</t>
  </si>
  <si>
    <t>Kredit usaha mikro yang diberikan bank menurut jenis penggunaan.</t>
  </si>
  <si>
    <t>Kredit Usaha Mikro, Kecil dan Menengah Yang Diberikan Bank Umum Menurut Jenis Penggunaan Kecil</t>
  </si>
  <si>
    <t>Kredit usaha kecil yang diberikan bank menurut jenis penggunaan.</t>
  </si>
  <si>
    <t>Kredit Usaha Mikro, Kecil dan Menengah Yang Diberikan Bank Umum Menurut Jenis Penggunaan Menengah</t>
  </si>
  <si>
    <t>Kredit usaha menengah yang diberikan bank menurut jenis penggunaan.</t>
  </si>
  <si>
    <t>Kredit Usaha Mikro, Kecil dan Menengah Yang Diberikan Bank Umum Menurut Sektor Ekonomi Pertanian</t>
  </si>
  <si>
    <t>Kredit UMKM menurut sektor ekonomi pertanian.</t>
  </si>
  <si>
    <t>Kredit Usaha Mikro, Kecil dan Menengah Yang Diberikan Bank Umum Menurut Sektor Ekonomi Perikanan</t>
  </si>
  <si>
    <t>Kredit UMKM menurut sektor ekonomi perikanan.</t>
  </si>
  <si>
    <t>Kredit Usaha Mikro, Kecil dan Menengah Yang Diberikan Bank Umum Menurut Sektor Ekonomi Pertambangan &amp; Penggalian</t>
  </si>
  <si>
    <t>Kredit UMKM menurut sektor ekonomi pertambangan &amp; penggalian.</t>
  </si>
  <si>
    <t>Kredit Usaha Mikro, Kecil dan Menengah Yang Diberikan Bank Umum Menurut Sektor Ekonomi Industri Pengolahan</t>
  </si>
  <si>
    <t>Kredit UMKM menurut sektor industri pengolahan.</t>
  </si>
  <si>
    <t>Kredit Usaha Mikro, Kecil dan Menengah Yang Diberikan Bank Umum Menurut Sektor Ekonomi Listrik, Gas &amp; Air</t>
  </si>
  <si>
    <t>Kredit UMKM menurut sektor pengadaan listrik, gas &amp; air.</t>
  </si>
  <si>
    <t>Kredit Usaha Mikro, Kecil dan Menengah Yang Diberikan Bank Umum Menurut Sektor Ekonomi Konstruksi</t>
  </si>
  <si>
    <t>Kredit UMKM menurut sektor konstruksi.</t>
  </si>
  <si>
    <t>Kredit Usaha Mikro, Kecil dan Menengah Yang Diberikan Bank Umum Menurut Sektor Ekonomi Perdagangan Besar &amp; Eceran</t>
  </si>
  <si>
    <t>Kredit UMKM menurut sektor perdagangan besar &amp; eceran.</t>
  </si>
  <si>
    <t>Kredit Usaha Mikro, Kecil dan Menengah Yang Diberikan Bank Umum Menurut Sektor Ekonomi Peny Akomodasi &amp; Makan Minum</t>
  </si>
  <si>
    <t>Kredit UMKM menurut sektor akomodasi &amp; penyediaan makan minum.</t>
  </si>
  <si>
    <t>Kredit Usaha Mikro, Kecil dan Menengah Yang Diberikan Bank Umum Menurut Sektor Ekonomi Transportasi, Pergudangan</t>
  </si>
  <si>
    <t>Kredit UMKM menurut sektor transportasi &amp; pergudangan.</t>
  </si>
  <si>
    <t>Kredit Usaha Mikro, Kecil dan Menengah Yang Diberikan Bank Umum Menurut Sektor Ekonomi Perantara Keuangan</t>
  </si>
  <si>
    <t>Kredit UMKM menurut sektor jasa keuangan/perantara.</t>
  </si>
  <si>
    <t>Kredit Usaha Mikro, Kecil dan Menengah Yang Diberikan Bank Umum Menurut Sektor Ekonomi Real Estate, Usaha Persewaan</t>
  </si>
  <si>
    <t>Kredit UMKM menurut sektor real estate &amp; usaha persewaan.</t>
  </si>
  <si>
    <t>Kredit Usaha Mikro, Kecil dan Menengah Yang Diberikan Bank Umum Menurut Sektor Ekonomi Adm Pemerintahan, Pertanahan</t>
  </si>
  <si>
    <t>Kredit UMKM menurut sektor administrasi pemerintahan &amp; pertanahan.</t>
  </si>
  <si>
    <t>Kredit Usaha Mikro, Kecil dan Menengah Yang Diberikan Bank Umum Menurut Sektor Ekonomi Jasa Pendidikan</t>
  </si>
  <si>
    <t>Kredit UMKM menurut sektor pendidikan.</t>
  </si>
  <si>
    <t>Kredit Usaha Mikro, Kecil dan Menengah Yang Diberikan Bank Umum Menurut Sektor Ekonomi Jasa Kesehatan &amp; Kegiatan Sosial</t>
  </si>
  <si>
    <t>Kredit UMKM menurut sektor kesehatan &amp; kegiatan sosial.</t>
  </si>
  <si>
    <t>Kredit Usaha Mikro, Kecil dan Menengah Yang Diberikan Bank Umum Menurut Sektor Ekonomi Jasa Kemasyarakatan, Sosial Budaya</t>
  </si>
  <si>
    <t>Kredit UMKM menurut sektor kemasyarakatan &amp; sosial budaya.</t>
  </si>
  <si>
    <t>Kredit Usaha Mikro, Kecil dan Menengah Yang Diberikan Bank Umum Menurut Sektor Ekonomi Jasa Perseorangan Rumah Tangga</t>
  </si>
  <si>
    <t>Kredit UMKM menurut sektor jasa perseorangan rumah tangga.</t>
  </si>
  <si>
    <t>Kredit Usaha Mikro, Kecil dan Menengah Yang Diberikan Bank Umum Menurut Sektor Ekonomi Badan Internasional</t>
  </si>
  <si>
    <t>Kredit UMKM menurut sektor badan internasional.</t>
  </si>
  <si>
    <t>Kredit Usaha Mikro, Kecil dan Menengah Yang Diberikan Bank Umum Menurut Sektor Ekonomi Kegiatan yang belum jelas batasannya</t>
  </si>
  <si>
    <t>Kredit UMKM menurut sektor kegiatan yang belum jelas batasannya.</t>
  </si>
  <si>
    <t>Kredit Usaha Mikro, Kecil dan Menengah Yang Diberikan Bank Umum Menurut Sektor Ekonomi Bukan Lapangan Usaha</t>
  </si>
  <si>
    <t>Kredit UMKM menurut sektor bukan lapangan usaha.</t>
  </si>
  <si>
    <t>Jumlah Bank</t>
  </si>
  <si>
    <t>Jumlah Bank Umum Pemerintah</t>
  </si>
  <si>
    <t>Total jumlah bank umum milik pemerintah.</t>
  </si>
  <si>
    <t>Jumlah KC Bank Umum Pemerintah</t>
  </si>
  <si>
    <t>Jumlah kantor cabang bank umum pemerintah.</t>
  </si>
  <si>
    <t>Jumlah KCP Bank Umum Pemerintah</t>
  </si>
  <si>
    <t>Jumlah kantor cabang pembantu bank umum pemerintah.</t>
  </si>
  <si>
    <t>Jumlah KK Bank Umum Pemerintah</t>
  </si>
  <si>
    <t>Jumlah kantor kas bank umum pemerintah.</t>
  </si>
  <si>
    <t>Jumlah Bank Umum Swasta</t>
  </si>
  <si>
    <t>Total bank umum milik swasta.</t>
  </si>
  <si>
    <t>Jumlah Bank Perkreditan Rakyat (Bank Perekonomian Rakyat/Syariah)</t>
  </si>
  <si>
    <t>Total BPR/BPRS.</t>
  </si>
  <si>
    <t>Jumlah KP Bank Perkreditan Rakyat (Bank Perekonomian Rakyat/Syariah)</t>
  </si>
  <si>
    <t>Jumlah kantor pusat BPR/BPRS.</t>
  </si>
  <si>
    <t>Jumlah KC Bank Perkreditan Rakyat (Bank Perekonomian Rakyat/Syariah)</t>
  </si>
  <si>
    <t>Jumlah kantor cabang BPR/BPRS.</t>
  </si>
  <si>
    <t>Jumlah KK Bank Perkreditan Rakyat (Bank Perekonomian Rakyat/Syariah)</t>
  </si>
  <si>
    <t>Jumlah kantor kas BPR/BPRS.</t>
  </si>
  <si>
    <t>DATA VERTIKAL DAOP VI KOTA YOGYAKARTA</t>
  </si>
  <si>
    <t>Perhubungan DAOP VI</t>
  </si>
  <si>
    <t>Jumlah Stasiun Kereta Api</t>
  </si>
  <si>
    <t>Daerah Operasi VI Kota Yogyakarta</t>
  </si>
  <si>
    <t>Total stasiun KA di wilayah tertentu.</t>
  </si>
  <si>
    <t>Total penumpang melalui stasiun</t>
  </si>
  <si>
    <t>Jumlah penumpang yang melewati stasiun.</t>
  </si>
  <si>
    <t>Jumlah penumpang kelas eksekutif</t>
  </si>
  <si>
    <t>Total penumpang kelas eksekutif.</t>
  </si>
  <si>
    <t>Jumlah penumpang kelas bisnis</t>
  </si>
  <si>
    <t>Total penumpang kelas bisnis.</t>
  </si>
  <si>
    <t>Jumlah penumpang kelas ekonomi</t>
  </si>
  <si>
    <t>Total penumpang kelas ekonomi.</t>
  </si>
  <si>
    <t>Total angkutan barang melalui Stasiun Kereta Api</t>
  </si>
  <si>
    <t>Jumlah barang yang diangkut melalui stasiun.</t>
  </si>
  <si>
    <t>Barang hantaran potongan</t>
  </si>
  <si>
    <t>Barang yang dikirim per potongan (unit).</t>
  </si>
  <si>
    <t>DATA VERTIKAL BALAI MONITOR SPEKTRUM FREKUENSI RADIO KELAS II</t>
  </si>
  <si>
    <t>Jumlah Radio Swasta Niaga</t>
  </si>
  <si>
    <t>BMS Frek Radio</t>
  </si>
  <si>
    <t>Total radio swasta niaga yang beroperasi.</t>
  </si>
  <si>
    <t>DATA VERTIKAL PERUM BULOG DIVRE YOGYAKARTA</t>
  </si>
  <si>
    <t>Stok Awal Beras per Bulan Perum Bulog Divre Yogyakarta</t>
  </si>
  <si>
    <t>BULOG</t>
  </si>
  <si>
    <t>Persediaan beras awal bulan di Bulog Divre Yogyakarta.</t>
  </si>
  <si>
    <t>Pengadaan Beras per Bulan Perum Bulog Divre Yogyakarta</t>
  </si>
  <si>
    <t>Total pengadaan beras Bulog Divre Yogyakarta per bulan.</t>
  </si>
  <si>
    <t>Penyaluran Beras per Bulan Perum Bulog Divre Yogyakarta</t>
  </si>
  <si>
    <t>Total penyaluran beras Bulog Divre Yogyakarta per bulan.</t>
  </si>
  <si>
    <t>Stok Akhir Beras per Bulan Perum Bulog Divre Yogyakarta</t>
  </si>
  <si>
    <t>Persediaan beras akhir bulan di Bulog Divre Yogyakarta.</t>
  </si>
  <si>
    <t>DATA VERTIKAL PENGADILAN AGAMA KELAS IA</t>
  </si>
  <si>
    <t>Jumlah Cerai Talak menurut Kecamatan di Kota Yogyakarta</t>
  </si>
  <si>
    <t>Pengadilan Agama</t>
  </si>
  <si>
    <t>Jumlah perceraian dengan talak yang dicatat per kecamatan di Kota Yogyakarta.</t>
  </si>
  <si>
    <t>Jumlah Cerai Gugat menurut Kecamatan di Kota Yogyakarta</t>
  </si>
  <si>
    <t>Jumlah perceraian dengan gugatan yang dicatat per kecamatan di Kota Yogyakarta.</t>
  </si>
  <si>
    <t>Jumlah Perkara Diterima pada pengadilan Agama Yogyakarta</t>
  </si>
  <si>
    <t>Total perkara yang diterima Pengadilan Agama Yogyakarta.</t>
  </si>
  <si>
    <t>Jumlah Perkara Diputus pada Pengadilan Agama Yogyakarta</t>
  </si>
  <si>
    <t>Total perkara yang telah diputus oleh Pengadilan Agama Yogyakarta.</t>
  </si>
  <si>
    <t>DATA VERTIKAL KWARTIR CABANG</t>
  </si>
  <si>
    <t>Jumlah Gugus Depan menurut Kecamatan di Kota Yogyakarta</t>
  </si>
  <si>
    <t>Kwartir Cabang</t>
  </si>
  <si>
    <t>Total gugus depan Pramuka yang ada per kecamatan di Kota Yogyakarta.</t>
  </si>
  <si>
    <t>Jumlah Majelis Pembimbing Gugus Depan menurut Kecamatan di Kota Yogyakarta</t>
  </si>
  <si>
    <t>Total majelis pembimbing gugus depan per kecamatan di Kota Yogyakarta.</t>
  </si>
  <si>
    <t>Jumlah Majelis Pembimbing Ranting menurut Kecamatan di Kota Yogyakarta</t>
  </si>
  <si>
    <t>Total majelis pembimbing ranting per kecamatan di Kota Yogyakarta.</t>
  </si>
  <si>
    <t>Jumlah Anggota Andalan menurut Kecamatan di Kota Yogyakarta</t>
  </si>
  <si>
    <t>Total anggota andalan Pramuka per kecamatan di Kota Yogyakarta.</t>
  </si>
  <si>
    <t>Jumlah Anggota Saka menurut Kecamatan di Kota Yogyakarta</t>
  </si>
  <si>
    <t>Total anggota Saka Pramuka per kecamatan di Kota Yogyakarta.</t>
  </si>
  <si>
    <t>Jumlah Anggota Pembina menurut Kecamatan di Kota Yogyakarta</t>
  </si>
  <si>
    <t>Total pembina Pramuka per kecamatan di Kota Yogyakarta.</t>
  </si>
  <si>
    <t>Jumlah Anggota Pandega menurut Kecamatan di Kota Yogyakarta</t>
  </si>
  <si>
    <t>Total anggota Pandega Pramuka per kecamatan di Kota Yogyakarta.</t>
  </si>
  <si>
    <t>Jumlah Anggota Penegak menurut Kecamatan di Kota Yogyakarta</t>
  </si>
  <si>
    <t>Total anggota Penegak Pramuka per kecamatan di Kota Yogyakarta.</t>
  </si>
  <si>
    <t>Jumlah Anggota Penggalang menurut Kecamatan di Kota Yogyakarta</t>
  </si>
  <si>
    <t>Total anggota Penggalang Pramuka per kecamatan di Kota Yogyakarta.</t>
  </si>
  <si>
    <t>Jumlah Anggota Siaga menurut Kecamatan di Kota Yogyakarta</t>
  </si>
  <si>
    <t>Total anggota Siaga Pramuka per kecamatan di Kota Yogyakarta.</t>
  </si>
  <si>
    <t>Jumlah Saka</t>
  </si>
  <si>
    <t>Total anggota Saka secara keseluruhan di wilayah tertentu.</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</si>
</sst>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0.000"/>
    <numFmt numFmtId="179" formatCode="#,##0.0000"/>
  </numFmts>
  <fonts count="34">
    <font>
      <sz val="10"/>
      <color rgb="FF000000"/>
      <name val="Arial"/>
      <charset val="134"/>
      <scheme val="minor"/>
    </font>
    <font>
      <b/>
      <sz val="11"/>
      <color theme="1"/>
      <name val="Bookman Old Style"/>
      <charset val="134"/>
    </font>
    <font>
      <sz val="11"/>
      <color theme="1"/>
      <name val="Bookman Old Style"/>
      <charset val="134"/>
    </font>
    <font>
      <sz val="11"/>
      <color rgb="FF000000"/>
      <name val="Bookman Old Style"/>
      <charset val="134"/>
    </font>
    <font>
      <sz val="10"/>
      <color theme="1"/>
      <name val="Bookman Old Style"/>
      <charset val="134"/>
    </font>
    <font>
      <sz val="10"/>
      <color theme="1"/>
      <name val="Arial"/>
      <charset val="134"/>
    </font>
    <font>
      <sz val="12"/>
      <color theme="1"/>
      <name val="Arial"/>
      <charset val="134"/>
      <scheme val="minor"/>
    </font>
    <font>
      <sz val="10"/>
      <color theme="1"/>
      <name val="Cambria"/>
      <charset val="134"/>
    </font>
    <font>
      <sz val="10"/>
      <color theme="1"/>
      <name val="Arial"/>
      <charset val="134"/>
      <scheme val="minor"/>
    </font>
    <font>
      <i/>
      <sz val="11"/>
      <color theme="1"/>
      <name val="Bookman Old Style"/>
      <charset val="134"/>
    </font>
    <font>
      <b/>
      <sz val="10"/>
      <color theme="1"/>
      <name val="Bookman Old Style"/>
      <charset val="134"/>
    </font>
    <font>
      <u/>
      <sz val="11"/>
      <color rgb="FF0000FF"/>
      <name val="Bookman Old Style"/>
      <charset val="134"/>
    </font>
    <font>
      <sz val="11"/>
      <color theme="1"/>
      <name val="Arial"/>
      <charset val="134"/>
      <scheme val="minor"/>
    </font>
    <font>
      <u/>
      <sz val="11"/>
      <color rgb="FF0000FF"/>
      <name val="Arial"/>
      <charset val="0"/>
      <scheme val="minor"/>
    </font>
    <font>
      <u/>
      <sz val="11"/>
      <color rgb="FF800080"/>
      <name val="Arial"/>
      <charset val="0"/>
      <scheme val="minor"/>
    </font>
    <font>
      <sz val="11"/>
      <color rgb="FFFF0000"/>
      <name val="Arial"/>
      <charset val="0"/>
      <scheme val="minor"/>
    </font>
    <font>
      <b/>
      <sz val="18"/>
      <color theme="3"/>
      <name val="Arial"/>
      <charset val="134"/>
      <scheme val="minor"/>
    </font>
    <font>
      <i/>
      <sz val="11"/>
      <color rgb="FF7F7F7F"/>
      <name val="Arial"/>
      <charset val="0"/>
      <scheme val="minor"/>
    </font>
    <font>
      <b/>
      <sz val="15"/>
      <color theme="3"/>
      <name val="Arial"/>
      <charset val="134"/>
      <scheme val="minor"/>
    </font>
    <font>
      <b/>
      <sz val="13"/>
      <color theme="3"/>
      <name val="Arial"/>
      <charset val="134"/>
      <scheme val="minor"/>
    </font>
    <font>
      <b/>
      <sz val="11"/>
      <color theme="3"/>
      <name val="Arial"/>
      <charset val="134"/>
      <scheme val="minor"/>
    </font>
    <font>
      <sz val="11"/>
      <color rgb="FF3F3F76"/>
      <name val="Arial"/>
      <charset val="0"/>
      <scheme val="minor"/>
    </font>
    <font>
      <b/>
      <sz val="11"/>
      <color rgb="FF3F3F3F"/>
      <name val="Arial"/>
      <charset val="0"/>
      <scheme val="minor"/>
    </font>
    <font>
      <b/>
      <sz val="11"/>
      <color rgb="FFFA7D00"/>
      <name val="Arial"/>
      <charset val="0"/>
      <scheme val="minor"/>
    </font>
    <font>
      <b/>
      <sz val="11"/>
      <color rgb="FFFFFFFF"/>
      <name val="Arial"/>
      <charset val="0"/>
      <scheme val="minor"/>
    </font>
    <font>
      <sz val="11"/>
      <color rgb="FFFA7D00"/>
      <name val="Arial"/>
      <charset val="0"/>
      <scheme val="minor"/>
    </font>
    <font>
      <b/>
      <sz val="11"/>
      <color theme="1"/>
      <name val="Arial"/>
      <charset val="0"/>
      <scheme val="minor"/>
    </font>
    <font>
      <sz val="11"/>
      <color rgb="FF006100"/>
      <name val="Arial"/>
      <charset val="0"/>
      <scheme val="minor"/>
    </font>
    <font>
      <sz val="11"/>
      <color rgb="FF9C0006"/>
      <name val="Arial"/>
      <charset val="0"/>
      <scheme val="minor"/>
    </font>
    <font>
      <sz val="11"/>
      <color rgb="FF9C6500"/>
      <name val="Arial"/>
      <charset val="0"/>
      <scheme val="minor"/>
    </font>
    <font>
      <sz val="11"/>
      <color theme="0"/>
      <name val="Arial"/>
      <charset val="0"/>
      <scheme val="minor"/>
    </font>
    <font>
      <sz val="11"/>
      <color theme="1"/>
      <name val="Arial"/>
      <charset val="0"/>
      <scheme val="minor"/>
    </font>
    <font>
      <strike/>
      <sz val="11"/>
      <color theme="1"/>
      <name val="Bookman Old Style"/>
      <charset val="134"/>
    </font>
    <font>
      <sz val="1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177"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66">
    <xf numFmtId="0" fontId="0" fillId="0" borderId="0" xfId="0" applyFont="1" applyAlignment="1"/>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1" fillId="0" borderId="1" xfId="0" applyFont="1" applyBorder="1" applyAlignment="1">
      <alignment horizontal="left" vertical="top" wrapText="1"/>
    </xf>
    <xf numFmtId="0" fontId="2" fillId="0" borderId="1" xfId="0" applyFont="1" applyBorder="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2" fontId="3" fillId="0" borderId="1" xfId="0" applyNumberFormat="1" applyFont="1" applyBorder="1" applyAlignment="1">
      <alignment horizontal="center" vertical="top" wrapText="1"/>
    </xf>
    <xf numFmtId="49" fontId="2" fillId="0" borderId="1" xfId="0" applyNumberFormat="1" applyFont="1" applyBorder="1" applyAlignment="1">
      <alignment horizontal="center" vertical="top" wrapText="1"/>
    </xf>
    <xf numFmtId="10" fontId="2" fillId="0" borderId="1" xfId="0" applyNumberFormat="1" applyFont="1" applyBorder="1" applyAlignment="1">
      <alignment horizontal="center" vertical="top" wrapText="1"/>
    </xf>
    <xf numFmtId="9" fontId="2" fillId="0" borderId="1" xfId="0" applyNumberFormat="1" applyFont="1" applyBorder="1" applyAlignment="1">
      <alignment horizontal="center" vertical="top" wrapText="1"/>
    </xf>
    <xf numFmtId="0" fontId="2" fillId="0" borderId="0" xfId="0" applyFont="1" applyAlignment="1">
      <alignment horizontal="center" vertical="top"/>
    </xf>
    <xf numFmtId="0" fontId="4" fillId="0" borderId="1" xfId="0" applyFont="1" applyBorder="1" applyAlignment="1">
      <alignment horizontal="center" vertical="top"/>
    </xf>
    <xf numFmtId="49" fontId="2" fillId="0" borderId="1" xfId="0" applyNumberFormat="1" applyFont="1" applyBorder="1" applyAlignment="1">
      <alignment horizontal="center" vertical="top"/>
    </xf>
    <xf numFmtId="0" fontId="2" fillId="0" borderId="1" xfId="0" applyFont="1" applyBorder="1" applyAlignment="1">
      <alignment horizontal="left" vertical="center" wrapText="1"/>
    </xf>
    <xf numFmtId="0" fontId="5" fillId="0" borderId="1" xfId="0" applyFont="1" applyBorder="1" applyAlignment="1">
      <alignment horizontal="center" vertical="top"/>
    </xf>
    <xf numFmtId="4" fontId="2" fillId="0" borderId="1" xfId="0" applyNumberFormat="1" applyFont="1" applyBorder="1" applyAlignment="1">
      <alignment horizontal="center" vertical="top" wrapText="1"/>
    </xf>
    <xf numFmtId="3" fontId="2" fillId="0" borderId="1" xfId="0" applyNumberFormat="1" applyFont="1" applyBorder="1" applyAlignment="1">
      <alignment horizontal="center" vertical="top" wrapText="1"/>
    </xf>
    <xf numFmtId="0" fontId="6" fillId="0" borderId="1" xfId="0" applyFont="1" applyBorder="1" applyAlignment="1">
      <alignment horizontal="center" vertical="top" wrapText="1"/>
    </xf>
    <xf numFmtId="2" fontId="2" fillId="0" borderId="1" xfId="0" applyNumberFormat="1" applyFont="1" applyBorder="1" applyAlignment="1">
      <alignment horizontal="center" vertical="top" wrapText="1"/>
    </xf>
    <xf numFmtId="0" fontId="2" fillId="0" borderId="1" xfId="0" applyFont="1" applyBorder="1" applyAlignment="1">
      <alignment vertical="top"/>
    </xf>
    <xf numFmtId="0" fontId="2" fillId="0" borderId="1" xfId="0" applyFont="1" applyBorder="1" applyAlignment="1">
      <alignment horizontal="center" vertical="top"/>
    </xf>
    <xf numFmtId="0" fontId="4" fillId="0" borderId="0" xfId="0" applyFont="1" applyAlignment="1">
      <alignment horizontal="center" vertical="top"/>
    </xf>
    <xf numFmtId="2" fontId="7" fillId="0" borderId="2" xfId="0" applyNumberFormat="1" applyFont="1" applyBorder="1" applyAlignment="1">
      <alignment horizontal="center" vertical="top" wrapText="1"/>
    </xf>
    <xf numFmtId="0" fontId="3" fillId="0" borderId="3" xfId="0" applyFont="1" applyBorder="1" applyAlignment="1">
      <alignment horizontal="left" vertical="top" wrapText="1"/>
    </xf>
    <xf numFmtId="0" fontId="7" fillId="0" borderId="1" xfId="0" applyFont="1" applyBorder="1" applyAlignment="1">
      <alignment horizontal="center" vertical="top" wrapText="1"/>
    </xf>
    <xf numFmtId="1" fontId="2" fillId="0" borderId="1" xfId="0" applyNumberFormat="1" applyFont="1" applyBorder="1" applyAlignment="1">
      <alignment horizontal="center" vertical="top" wrapText="1"/>
    </xf>
    <xf numFmtId="178" fontId="2" fillId="0" borderId="1" xfId="0" applyNumberFormat="1" applyFont="1" applyBorder="1" applyAlignment="1">
      <alignment horizontal="center" vertical="top" wrapText="1"/>
    </xf>
    <xf numFmtId="179" fontId="2" fillId="0" borderId="1" xfId="0" applyNumberFormat="1" applyFont="1" applyBorder="1" applyAlignment="1">
      <alignment horizontal="center" vertical="top" wrapText="1"/>
    </xf>
    <xf numFmtId="0" fontId="1" fillId="0" borderId="1" xfId="0" applyFont="1" applyBorder="1" applyAlignment="1">
      <alignment horizontal="center" vertical="top"/>
    </xf>
    <xf numFmtId="0" fontId="8" fillId="0" borderId="0" xfId="0" applyFont="1" applyAlignment="1">
      <alignment horizontal="center" vertical="top"/>
    </xf>
    <xf numFmtId="0" fontId="9" fillId="0" borderId="1" xfId="0" applyFont="1" applyBorder="1" applyAlignment="1">
      <alignment horizontal="left" vertical="top" wrapText="1"/>
    </xf>
    <xf numFmtId="9" fontId="2" fillId="0" borderId="1" xfId="0" applyNumberFormat="1" applyFont="1" applyBorder="1" applyAlignment="1">
      <alignment horizontal="center" vertical="top"/>
    </xf>
    <xf numFmtId="0" fontId="1" fillId="0" borderId="1" xfId="0" applyFont="1" applyBorder="1" applyAlignment="1">
      <alignment vertical="top" wrapText="1"/>
    </xf>
    <xf numFmtId="0" fontId="7" fillId="0" borderId="2" xfId="0" applyFont="1" applyBorder="1" applyAlignment="1">
      <alignment horizontal="center" vertical="top" wrapText="1"/>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applyAlignment="1">
      <alignment horizontal="center" vertical="top" wrapText="1"/>
    </xf>
    <xf numFmtId="3" fontId="8" fillId="0" borderId="0" xfId="0" applyNumberFormat="1" applyFont="1" applyAlignment="1">
      <alignment horizontal="center" vertical="top"/>
    </xf>
    <xf numFmtId="3" fontId="7" fillId="0" borderId="1" xfId="0" applyNumberFormat="1" applyFont="1" applyBorder="1" applyAlignment="1">
      <alignment horizontal="center" vertical="top" wrapText="1"/>
    </xf>
    <xf numFmtId="10" fontId="2" fillId="0" borderId="1" xfId="0" applyNumberFormat="1" applyFont="1" applyBorder="1" applyAlignment="1">
      <alignment horizontal="center" vertical="top"/>
    </xf>
    <xf numFmtId="0" fontId="1" fillId="0" borderId="1" xfId="0" applyFont="1" applyBorder="1" applyAlignment="1">
      <alignment vertical="top"/>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6" xfId="0" applyFont="1" applyBorder="1" applyAlignment="1">
      <alignment horizontal="left" vertical="top" wrapText="1"/>
    </xf>
    <xf numFmtId="0" fontId="4" fillId="0" borderId="5" xfId="0" applyFont="1" applyBorder="1" applyAlignment="1">
      <alignment vertical="top"/>
    </xf>
    <xf numFmtId="0" fontId="4" fillId="0" borderId="5" xfId="0" applyFont="1" applyBorder="1" applyAlignment="1">
      <alignment horizontal="center" vertical="top" wrapText="1"/>
    </xf>
    <xf numFmtId="0" fontId="2" fillId="0" borderId="7" xfId="0" applyFont="1" applyBorder="1" applyAlignment="1">
      <alignment horizontal="left" vertical="top" wrapText="1"/>
    </xf>
    <xf numFmtId="0" fontId="2" fillId="0" borderId="7" xfId="0" applyFont="1" applyBorder="1" applyAlignment="1">
      <alignment horizontal="center" vertical="top" wrapText="1"/>
    </xf>
    <xf numFmtId="0" fontId="2" fillId="0" borderId="5" xfId="0" applyFont="1" applyBorder="1" applyAlignment="1">
      <alignment horizontal="left" vertical="top" wrapText="1"/>
    </xf>
    <xf numFmtId="0" fontId="2" fillId="0" borderId="5" xfId="0" applyFont="1" applyBorder="1" applyAlignment="1">
      <alignment horizontal="center" vertical="top" wrapText="1"/>
    </xf>
    <xf numFmtId="0" fontId="1" fillId="0" borderId="8" xfId="0" applyFont="1" applyBorder="1" applyAlignment="1">
      <alignment horizontal="center" vertical="top"/>
    </xf>
    <xf numFmtId="0" fontId="10" fillId="0" borderId="1" xfId="0" applyFont="1" applyBorder="1" applyAlignment="1">
      <alignment horizontal="center" vertical="top" wrapText="1"/>
    </xf>
    <xf numFmtId="0" fontId="5" fillId="0" borderId="0" xfId="0" applyFont="1" applyAlignment="1"/>
    <xf numFmtId="0" fontId="2" fillId="0" borderId="1" xfId="0" applyFont="1" applyBorder="1" applyAlignment="1">
      <alignment horizontal="center" vertical="center" wrapText="1"/>
    </xf>
    <xf numFmtId="0" fontId="2" fillId="0" borderId="1" xfId="0" applyFont="1" applyBorder="1" applyAlignment="1">
      <alignment wrapText="1"/>
    </xf>
    <xf numFmtId="0" fontId="11" fillId="0" borderId="1" xfId="0" applyFont="1" applyBorder="1" applyAlignment="1">
      <alignment vertical="top" wrapText="1"/>
    </xf>
    <xf numFmtId="0" fontId="2" fillId="0" borderId="7" xfId="0" applyFont="1" applyBorder="1" applyAlignment="1">
      <alignment horizontal="center" vertical="top"/>
    </xf>
    <xf numFmtId="0" fontId="1" fillId="0" borderId="1" xfId="0" applyFont="1" applyBorder="1" applyAlignment="1">
      <alignment wrapText="1"/>
    </xf>
    <xf numFmtId="0" fontId="1" fillId="0" borderId="1" xfId="0" applyFont="1" applyBorder="1" applyAlignment="1">
      <alignment horizontal="left" vertical="top"/>
    </xf>
    <xf numFmtId="0" fontId="2" fillId="0" borderId="8" xfId="0" applyFont="1" applyBorder="1" applyAlignment="1">
      <alignment horizontal="center" vertical="top"/>
    </xf>
    <xf numFmtId="0" fontId="2" fillId="0" borderId="8" xfId="0" applyFont="1" applyBorder="1" applyAlignment="1">
      <alignment horizontal="center" vertical="top" wrapText="1"/>
    </xf>
    <xf numFmtId="0" fontId="2" fillId="0" borderId="5" xfId="0" applyFont="1" applyBorder="1" applyAlignment="1">
      <alignment horizontal="center" vertical="top"/>
    </xf>
    <xf numFmtId="0" fontId="1" fillId="0" borderId="5" xfId="0" applyFont="1" applyBorder="1" applyAlignment="1">
      <alignment horizontal="center" vertical="top"/>
    </xf>
    <xf numFmtId="0" fontId="2" fillId="0" borderId="1" xfId="0" applyFont="1" applyBorder="1" applyAlignment="1">
      <alignment horizontal="left" vertical="top"/>
    </xf>
    <xf numFmtId="0" fontId="10" fillId="0" borderId="1" xfId="0" applyFont="1" applyBorder="1" applyAlignment="1" quotePrefix="1">
      <alignment horizontal="center" vertical="top" wrapText="1"/>
    </xf>
    <xf numFmtId="0" fontId="1" fillId="0" borderId="1" xfId="0" applyFont="1" applyBorder="1" applyAlignment="1" quotePrefix="1">
      <alignment vertical="top" wrapText="1"/>
    </xf>
    <xf numFmtId="0" fontId="2" fillId="0" borderId="1" xfId="0" applyFont="1" applyBorder="1" applyAlignment="1" quotePrefix="1">
      <alignment vertical="top" wrapText="1"/>
    </xf>
    <xf numFmtId="0" fontId="1" fillId="0" borderId="1" xfId="0" applyFont="1" applyBorder="1" applyAlignment="1" quotePrefix="1">
      <alignment vertical="top"/>
    </xf>
    <xf numFmtId="0" fontId="2" fillId="0" borderId="1" xfId="0" applyFont="1" applyBorder="1" applyAlignment="1" quotePrefix="1">
      <alignment horizontal="left" vertical="top" wrapText="1"/>
    </xf>
    <xf numFmtId="0" fontId="2" fillId="0" borderId="1" xfId="0" applyFont="1" applyBorder="1" applyAlignment="1" quotePrefix="1">
      <alignment vertical="top"/>
    </xf>
    <xf numFmtId="0" fontId="2" fillId="0" borderId="1" xfId="0" applyFont="1" applyBorder="1" applyAlignment="1" quotePrefix="1">
      <alignment horizontal="center" vertical="top"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8">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2">
    <tableStyle name="MONITORING-style" pivot="0" count="4" xr9:uid="{855FAE3B-546D-489B-AEC8-320807D52B85}">
      <tableStyleElement type="wholeTable" dxfId="3"/>
      <tableStyleElement type="headerRow" dxfId="2"/>
      <tableStyleElement type="firstRowStripe" dxfId="1"/>
      <tableStyleElement type="secondRowStripe" dxfId="0"/>
    </tableStyle>
    <tableStyle name="MONITORING-style 2" pivot="0" count="4" xr9:uid="{FF6BD90B-04A3-4656-908D-0EEF2BCB294A}">
      <tableStyleElement type="wholeTable" dxfId="7"/>
      <tableStyleElement type="headerRow" dxfId="6"/>
      <tableStyleElement type="firstRowStripe" dxfId="5"/>
      <tableStyleElement type="secondRowStripe" dxfId="4"/>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pageSetUpPr fitToPage="1"/>
  </sheetPr>
  <dimension ref="A1:U1131"/>
  <sheetViews>
    <sheetView workbookViewId="0">
      <pane xSplit="6" ySplit="2" topLeftCell="G3" activePane="bottomRight" state="frozen"/>
      <selection/>
      <selection pane="topRight"/>
      <selection pane="bottomLeft"/>
      <selection pane="bottomRight" activeCell="G3" sqref="G3"/>
    </sheetView>
  </sheetViews>
  <sheetFormatPr defaultColWidth="12.6285714285714" defaultRowHeight="15" customHeight="1"/>
  <cols>
    <col min="1" max="1" width="8.38095238095238" customWidth="1"/>
    <col min="2" max="2" width="18.6285714285714" customWidth="1"/>
    <col min="3" max="5" width="14.752380952381" customWidth="1"/>
    <col min="6" max="6" width="51.247619047619" customWidth="1"/>
    <col min="7" max="7" width="14.6285714285714" customWidth="1"/>
    <col min="8" max="8" width="31.1333333333333" customWidth="1"/>
    <col min="9" max="9" width="15.247619047619" customWidth="1"/>
    <col min="10" max="10" width="28.752380952381" customWidth="1"/>
    <col min="11" max="12" width="18.6285714285714" customWidth="1"/>
    <col min="13" max="13" width="12.6285714285714" customWidth="1"/>
    <col min="14" max="19" width="18.1333333333333" customWidth="1"/>
    <col min="20" max="21" width="12.6285714285714" customWidth="1"/>
  </cols>
  <sheetData>
    <row r="1" ht="12.75" customHeight="1" spans="1:21">
      <c r="A1" s="53" t="s">
        <v>0</v>
      </c>
      <c r="B1" s="53" t="s">
        <v>1</v>
      </c>
      <c r="C1" s="53" t="s">
        <v>2</v>
      </c>
      <c r="D1" s="53" t="s">
        <v>3</v>
      </c>
      <c r="E1" s="53" t="s">
        <v>4</v>
      </c>
      <c r="F1" s="53" t="s">
        <v>5</v>
      </c>
      <c r="G1" s="53" t="s">
        <v>6</v>
      </c>
      <c r="H1" s="53" t="s">
        <v>7</v>
      </c>
      <c r="I1" s="53" t="s">
        <v>8</v>
      </c>
      <c r="J1" s="53" t="s">
        <v>9</v>
      </c>
      <c r="K1" s="53" t="s">
        <v>10</v>
      </c>
      <c r="L1" s="53" t="s">
        <v>11</v>
      </c>
      <c r="M1" s="53" t="s">
        <v>12</v>
      </c>
      <c r="N1" s="53" t="s">
        <v>13</v>
      </c>
      <c r="O1" s="53" t="s">
        <v>14</v>
      </c>
      <c r="P1" s="53" t="s">
        <v>15</v>
      </c>
      <c r="Q1" s="53" t="s">
        <v>16</v>
      </c>
      <c r="R1" s="53" t="s">
        <v>17</v>
      </c>
      <c r="S1" s="53" t="s">
        <v>18</v>
      </c>
      <c r="T1" s="55" t="s">
        <v>19</v>
      </c>
      <c r="U1" s="1" t="s">
        <v>20</v>
      </c>
    </row>
    <row r="2" ht="12.75" hidden="1" customHeight="1" spans="1:21">
      <c r="A2" s="66" t="s">
        <v>21</v>
      </c>
      <c r="B2" s="54"/>
      <c r="C2" s="66" t="s">
        <v>22</v>
      </c>
      <c r="D2" s="66" t="s">
        <v>23</v>
      </c>
      <c r="E2" s="66" t="s">
        <v>24</v>
      </c>
      <c r="F2" s="66" t="s">
        <v>25</v>
      </c>
      <c r="G2" s="66" t="s">
        <v>26</v>
      </c>
      <c r="H2" s="66" t="s">
        <v>27</v>
      </c>
      <c r="I2" s="66" t="s">
        <v>28</v>
      </c>
      <c r="J2" s="66" t="s">
        <v>29</v>
      </c>
      <c r="K2" s="66" t="s">
        <v>30</v>
      </c>
      <c r="L2" s="66" t="s">
        <v>31</v>
      </c>
      <c r="M2" s="66" t="s">
        <v>32</v>
      </c>
      <c r="N2" s="66" t="s">
        <v>33</v>
      </c>
      <c r="O2" s="66" t="s">
        <v>34</v>
      </c>
      <c r="P2" s="66" t="s">
        <v>35</v>
      </c>
      <c r="Q2" s="66" t="s">
        <v>36</v>
      </c>
      <c r="R2" s="66" t="s">
        <v>37</v>
      </c>
      <c r="S2" s="66" t="s">
        <v>38</v>
      </c>
      <c r="T2" s="56"/>
      <c r="U2" s="56"/>
    </row>
    <row r="3" ht="12.75" hidden="1" customHeight="1" spans="1:21">
      <c r="A3" s="6"/>
      <c r="B3" s="67" t="s">
        <v>39</v>
      </c>
      <c r="C3" s="34"/>
      <c r="D3" s="34"/>
      <c r="E3" s="34"/>
      <c r="F3" s="3" t="s">
        <v>40</v>
      </c>
      <c r="G3" s="5"/>
      <c r="H3" s="4"/>
      <c r="I3" s="6"/>
      <c r="J3" s="4"/>
      <c r="K3" s="6"/>
      <c r="L3" s="6"/>
      <c r="M3" s="6"/>
      <c r="N3" s="5"/>
      <c r="O3" s="5"/>
      <c r="P3" s="5"/>
      <c r="Q3" s="5"/>
      <c r="R3" s="5"/>
      <c r="S3" s="5"/>
      <c r="T3" s="56"/>
      <c r="U3" s="56"/>
    </row>
    <row r="4" ht="12.75" hidden="1" customHeight="1" spans="1:21">
      <c r="A4" s="6">
        <v>1</v>
      </c>
      <c r="B4" s="4" t="s">
        <v>41</v>
      </c>
      <c r="C4" s="4"/>
      <c r="D4" s="4"/>
      <c r="E4" s="4"/>
      <c r="F4" s="7" t="s">
        <v>42</v>
      </c>
      <c r="G4" s="6" t="s">
        <v>43</v>
      </c>
      <c r="H4" s="4" t="s">
        <v>44</v>
      </c>
      <c r="I4" s="6" t="s">
        <v>45</v>
      </c>
      <c r="J4" s="4" t="e">
        <f>VLOOKUP(F4,STATISTIK!$A:$D,5,FALSE)</f>
        <v>#REF!</v>
      </c>
      <c r="K4" s="6" t="s">
        <v>46</v>
      </c>
      <c r="L4" s="4" t="e">
        <f>VLOOKUP(F4,STATISTIK!$A:$D,7,FALSE)</f>
        <v>#REF!</v>
      </c>
      <c r="M4" s="6" t="s">
        <v>47</v>
      </c>
      <c r="N4" s="4" t="e">
        <f>VLOOKUP(F4,STATISTIK!$A:$D,9,FALSE)</f>
        <v>#REF!</v>
      </c>
      <c r="O4" s="4" t="e">
        <f>VLOOKUP(F4,STATISTIK!$A:$D,10,FALSE)</f>
        <v>#REF!</v>
      </c>
      <c r="P4" s="5"/>
      <c r="Q4" s="4" t="e">
        <f>VLOOKUP(F4,STATISTIK!$A:$D,12,FALSE)</f>
        <v>#REF!</v>
      </c>
      <c r="R4" s="57" t="e">
        <f>VLOOKUP(F4,STATISTIK!$A:$D,13,FALSE)</f>
        <v>#REF!</v>
      </c>
      <c r="S4" s="6"/>
      <c r="T4" s="56"/>
      <c r="U4" s="56"/>
    </row>
    <row r="5" ht="12.75" hidden="1" customHeight="1" spans="1:21">
      <c r="A5" s="6">
        <v>2</v>
      </c>
      <c r="B5" s="4" t="s">
        <v>48</v>
      </c>
      <c r="C5" s="4"/>
      <c r="D5" s="4"/>
      <c r="E5" s="4"/>
      <c r="F5" s="7" t="s">
        <v>49</v>
      </c>
      <c r="G5" s="6" t="s">
        <v>43</v>
      </c>
      <c r="H5" s="4" t="s">
        <v>44</v>
      </c>
      <c r="I5" s="6" t="s">
        <v>45</v>
      </c>
      <c r="J5" s="4" t="e">
        <f>VLOOKUP(F5,STATISTIK!$A:$D,5,FALSE)</f>
        <v>#REF!</v>
      </c>
      <c r="K5" s="6" t="s">
        <v>46</v>
      </c>
      <c r="L5" s="4" t="e">
        <f>VLOOKUP(F5,STATISTIK!$A:$D,7,FALSE)</f>
        <v>#REF!</v>
      </c>
      <c r="M5" s="6" t="s">
        <v>47</v>
      </c>
      <c r="N5" s="4" t="e">
        <f>VLOOKUP(F5,STATISTIK!$A:$D,9,FALSE)</f>
        <v>#REF!</v>
      </c>
      <c r="O5" s="4" t="e">
        <f>VLOOKUP(F5,STATISTIK!$A:$D,10,FALSE)</f>
        <v>#REF!</v>
      </c>
      <c r="P5" s="5"/>
      <c r="Q5" s="4" t="e">
        <f>VLOOKUP(F5,STATISTIK!$A:$D,12,FALSE)</f>
        <v>#REF!</v>
      </c>
      <c r="R5" s="57" t="e">
        <f>VLOOKUP(F5,STATISTIK!$A:$D,13,FALSE)</f>
        <v>#REF!</v>
      </c>
      <c r="S5" s="6"/>
      <c r="T5" s="56"/>
      <c r="U5" s="56"/>
    </row>
    <row r="6" ht="12.75" hidden="1" customHeight="1" spans="1:21">
      <c r="A6" s="6">
        <v>3</v>
      </c>
      <c r="B6" s="4" t="s">
        <v>50</v>
      </c>
      <c r="C6" s="4"/>
      <c r="D6" s="4"/>
      <c r="E6" s="4"/>
      <c r="F6" s="7" t="s">
        <v>51</v>
      </c>
      <c r="G6" s="6" t="s">
        <v>43</v>
      </c>
      <c r="H6" s="4" t="s">
        <v>44</v>
      </c>
      <c r="I6" s="6" t="s">
        <v>45</v>
      </c>
      <c r="J6" s="4" t="e">
        <f>VLOOKUP(F6,STATISTIK!$A:$D,5,FALSE)</f>
        <v>#REF!</v>
      </c>
      <c r="K6" s="6" t="s">
        <v>46</v>
      </c>
      <c r="L6" s="4" t="e">
        <f>VLOOKUP(F6,STATISTIK!$A:$D,7,FALSE)</f>
        <v>#REF!</v>
      </c>
      <c r="M6" s="6" t="s">
        <v>47</v>
      </c>
      <c r="N6" s="4" t="e">
        <f>VLOOKUP(F6,STATISTIK!$A:$D,9,FALSE)</f>
        <v>#REF!</v>
      </c>
      <c r="O6" s="4" t="e">
        <f>VLOOKUP(F6,STATISTIK!$A:$D,10,FALSE)</f>
        <v>#REF!</v>
      </c>
      <c r="P6" s="5"/>
      <c r="Q6" s="4" t="e">
        <f>VLOOKUP(F6,STATISTIK!$A:$D,12,FALSE)</f>
        <v>#REF!</v>
      </c>
      <c r="R6" s="57" t="e">
        <f>VLOOKUP(F6,STATISTIK!$A:$D,13,FALSE)</f>
        <v>#REF!</v>
      </c>
      <c r="S6" s="6"/>
      <c r="T6" s="56"/>
      <c r="U6" s="56"/>
    </row>
    <row r="7" ht="12.75" hidden="1" customHeight="1" spans="1:21">
      <c r="A7" s="6">
        <v>4</v>
      </c>
      <c r="B7" s="4" t="s">
        <v>52</v>
      </c>
      <c r="C7" s="4"/>
      <c r="D7" s="4"/>
      <c r="E7" s="4"/>
      <c r="F7" s="7" t="s">
        <v>53</v>
      </c>
      <c r="G7" s="6" t="s">
        <v>43</v>
      </c>
      <c r="H7" s="4" t="s">
        <v>44</v>
      </c>
      <c r="I7" s="6" t="s">
        <v>45</v>
      </c>
      <c r="J7" s="4" t="e">
        <f>VLOOKUP(F7,STATISTIK!$A:$D,5,FALSE)</f>
        <v>#REF!</v>
      </c>
      <c r="K7" s="6" t="s">
        <v>46</v>
      </c>
      <c r="L7" s="4" t="e">
        <f>VLOOKUP(F7,STATISTIK!$A:$D,7,FALSE)</f>
        <v>#REF!</v>
      </c>
      <c r="M7" s="6" t="s">
        <v>47</v>
      </c>
      <c r="N7" s="4" t="e">
        <f>VLOOKUP(F7,STATISTIK!$A:$D,9,FALSE)</f>
        <v>#REF!</v>
      </c>
      <c r="O7" s="4" t="e">
        <f>VLOOKUP(F7,STATISTIK!$A:$D,10,FALSE)</f>
        <v>#REF!</v>
      </c>
      <c r="P7" s="5"/>
      <c r="Q7" s="4" t="e">
        <f>VLOOKUP(F7,STATISTIK!$A:$D,12,FALSE)</f>
        <v>#REF!</v>
      </c>
      <c r="R7" s="57" t="e">
        <f>VLOOKUP(F7,STATISTIK!$A:$D,13,FALSE)</f>
        <v>#REF!</v>
      </c>
      <c r="S7" s="6"/>
      <c r="T7" s="56"/>
      <c r="U7" s="56"/>
    </row>
    <row r="8" ht="12.75" hidden="1" customHeight="1" spans="1:21">
      <c r="A8" s="6">
        <v>5</v>
      </c>
      <c r="B8" s="4" t="s">
        <v>54</v>
      </c>
      <c r="C8" s="4"/>
      <c r="D8" s="4"/>
      <c r="E8" s="4"/>
      <c r="F8" s="7" t="s">
        <v>55</v>
      </c>
      <c r="G8" s="6" t="s">
        <v>43</v>
      </c>
      <c r="H8" s="4" t="s">
        <v>44</v>
      </c>
      <c r="I8" s="6" t="s">
        <v>45</v>
      </c>
      <c r="J8" s="4" t="e">
        <f>VLOOKUP(F8,STATISTIK!$A:$D,5,FALSE)</f>
        <v>#REF!</v>
      </c>
      <c r="K8" s="6" t="s">
        <v>46</v>
      </c>
      <c r="L8" s="4" t="e">
        <f>VLOOKUP(F8,STATISTIK!$A:$D,7,FALSE)</f>
        <v>#REF!</v>
      </c>
      <c r="M8" s="6" t="s">
        <v>47</v>
      </c>
      <c r="N8" s="4" t="e">
        <f>VLOOKUP(F8,STATISTIK!$A:$D,9,FALSE)</f>
        <v>#REF!</v>
      </c>
      <c r="O8" s="4" t="e">
        <f>VLOOKUP(F8,STATISTIK!$A:$D,10,FALSE)</f>
        <v>#REF!</v>
      </c>
      <c r="P8" s="5"/>
      <c r="Q8" s="4" t="e">
        <f>VLOOKUP(F8,STATISTIK!$A:$D,12,FALSE)</f>
        <v>#REF!</v>
      </c>
      <c r="R8" s="57" t="e">
        <f>VLOOKUP(F8,STATISTIK!$A:$D,13,FALSE)</f>
        <v>#REF!</v>
      </c>
      <c r="S8" s="6"/>
      <c r="T8" s="56"/>
      <c r="U8" s="56"/>
    </row>
    <row r="9" ht="12.75" hidden="1" customHeight="1" spans="1:21">
      <c r="A9" s="6">
        <v>6</v>
      </c>
      <c r="B9" s="4" t="s">
        <v>56</v>
      </c>
      <c r="C9" s="4"/>
      <c r="D9" s="4"/>
      <c r="E9" s="4"/>
      <c r="F9" s="7" t="s">
        <v>57</v>
      </c>
      <c r="G9" s="6" t="s">
        <v>43</v>
      </c>
      <c r="H9" s="4" t="s">
        <v>44</v>
      </c>
      <c r="I9" s="6" t="s">
        <v>45</v>
      </c>
      <c r="J9" s="4" t="e">
        <f>VLOOKUP(F9,STATISTIK!$A:$D,5,FALSE)</f>
        <v>#REF!</v>
      </c>
      <c r="K9" s="6" t="s">
        <v>46</v>
      </c>
      <c r="L9" s="4" t="e">
        <f>VLOOKUP(F9,STATISTIK!$A:$D,7,FALSE)</f>
        <v>#REF!</v>
      </c>
      <c r="M9" s="6" t="s">
        <v>47</v>
      </c>
      <c r="N9" s="4" t="e">
        <f>VLOOKUP(F9,STATISTIK!$A:$D,9,FALSE)</f>
        <v>#REF!</v>
      </c>
      <c r="O9" s="4" t="e">
        <f>VLOOKUP(F9,STATISTIK!$A:$D,10,FALSE)</f>
        <v>#REF!</v>
      </c>
      <c r="P9" s="5"/>
      <c r="Q9" s="4" t="e">
        <f>VLOOKUP(F9,STATISTIK!$A:$D,12,FALSE)</f>
        <v>#REF!</v>
      </c>
      <c r="R9" s="57" t="e">
        <f>VLOOKUP(F9,STATISTIK!$A:$D,13,FALSE)</f>
        <v>#REF!</v>
      </c>
      <c r="S9" s="6"/>
      <c r="T9" s="56"/>
      <c r="U9" s="56"/>
    </row>
    <row r="10" ht="12.75" hidden="1" customHeight="1" spans="1:21">
      <c r="A10" s="6">
        <v>7</v>
      </c>
      <c r="B10" s="4" t="s">
        <v>58</v>
      </c>
      <c r="C10" s="4"/>
      <c r="D10" s="4"/>
      <c r="E10" s="4"/>
      <c r="F10" s="7" t="s">
        <v>59</v>
      </c>
      <c r="G10" s="6" t="s">
        <v>43</v>
      </c>
      <c r="H10" s="4" t="s">
        <v>44</v>
      </c>
      <c r="I10" s="6" t="s">
        <v>45</v>
      </c>
      <c r="J10" s="4" t="e">
        <f>VLOOKUP(F10,STATISTIK!$A:$D,5,FALSE)</f>
        <v>#REF!</v>
      </c>
      <c r="K10" s="6" t="s">
        <v>46</v>
      </c>
      <c r="L10" s="4" t="e">
        <f>VLOOKUP(F10,STATISTIK!$A:$D,7,FALSE)</f>
        <v>#REF!</v>
      </c>
      <c r="M10" s="6" t="s">
        <v>47</v>
      </c>
      <c r="N10" s="4" t="e">
        <f>VLOOKUP(F10,STATISTIK!$A:$D,9,FALSE)</f>
        <v>#REF!</v>
      </c>
      <c r="O10" s="4" t="e">
        <f>VLOOKUP(F10,STATISTIK!$A:$D,10,FALSE)</f>
        <v>#REF!</v>
      </c>
      <c r="P10" s="5"/>
      <c r="Q10" s="4" t="e">
        <f>VLOOKUP(F10,STATISTIK!$A:$D,12,FALSE)</f>
        <v>#REF!</v>
      </c>
      <c r="R10" s="57" t="e">
        <f>VLOOKUP(F10,STATISTIK!$A:$D,13,FALSE)</f>
        <v>#REF!</v>
      </c>
      <c r="S10" s="6"/>
      <c r="T10" s="56"/>
      <c r="U10" s="56"/>
    </row>
    <row r="11" ht="12.75" hidden="1" customHeight="1" spans="1:21">
      <c r="A11" s="6">
        <v>8</v>
      </c>
      <c r="B11" s="4" t="s">
        <v>60</v>
      </c>
      <c r="C11" s="4"/>
      <c r="D11" s="4"/>
      <c r="E11" s="4"/>
      <c r="F11" s="7" t="s">
        <v>61</v>
      </c>
      <c r="G11" s="6" t="s">
        <v>43</v>
      </c>
      <c r="H11" s="4" t="s">
        <v>44</v>
      </c>
      <c r="I11" s="6" t="s">
        <v>45</v>
      </c>
      <c r="J11" s="4" t="e">
        <f>VLOOKUP(F11,STATISTIK!$A:$D,5,FALSE)</f>
        <v>#REF!</v>
      </c>
      <c r="K11" s="6" t="s">
        <v>62</v>
      </c>
      <c r="L11" s="4" t="e">
        <f>VLOOKUP(F11,STATISTIK!$A:$D,7,FALSE)</f>
        <v>#REF!</v>
      </c>
      <c r="M11" s="6" t="s">
        <v>47</v>
      </c>
      <c r="N11" s="4" t="e">
        <f>VLOOKUP(F11,STATISTIK!$A:$D,9,FALSE)</f>
        <v>#REF!</v>
      </c>
      <c r="O11" s="4" t="e">
        <f>VLOOKUP(F11,STATISTIK!$A:$D,10,FALSE)</f>
        <v>#REF!</v>
      </c>
      <c r="P11" s="5"/>
      <c r="Q11" s="4" t="e">
        <f>VLOOKUP(F11,STATISTIK!$A:$D,12,FALSE)</f>
        <v>#REF!</v>
      </c>
      <c r="R11" s="57" t="e">
        <f>VLOOKUP(F11,STATISTIK!$A:$D,13,FALSE)</f>
        <v>#REF!</v>
      </c>
      <c r="S11" s="6"/>
      <c r="T11" s="56"/>
      <c r="U11" s="56"/>
    </row>
    <row r="12" ht="12.75" hidden="1" customHeight="1" spans="1:21">
      <c r="A12" s="6">
        <v>9</v>
      </c>
      <c r="B12" s="4" t="s">
        <v>63</v>
      </c>
      <c r="C12" s="4"/>
      <c r="D12" s="4"/>
      <c r="E12" s="4"/>
      <c r="F12" s="7" t="s">
        <v>64</v>
      </c>
      <c r="G12" s="6" t="s">
        <v>43</v>
      </c>
      <c r="H12" s="4" t="s">
        <v>44</v>
      </c>
      <c r="I12" s="6" t="s">
        <v>45</v>
      </c>
      <c r="J12" s="4" t="e">
        <f>VLOOKUP(F12,STATISTIK!$A:$D,5,FALSE)</f>
        <v>#REF!</v>
      </c>
      <c r="K12" s="6" t="s">
        <v>65</v>
      </c>
      <c r="L12" s="4" t="e">
        <f>VLOOKUP(F12,STATISTIK!$A:$D,7,FALSE)</f>
        <v>#REF!</v>
      </c>
      <c r="M12" s="6" t="s">
        <v>47</v>
      </c>
      <c r="N12" s="4" t="e">
        <f>VLOOKUP(F12,STATISTIK!$A:$D,9,FALSE)</f>
        <v>#REF!</v>
      </c>
      <c r="O12" s="4" t="e">
        <f>VLOOKUP(F12,STATISTIK!$A:$D,10,FALSE)</f>
        <v>#REF!</v>
      </c>
      <c r="P12" s="5"/>
      <c r="Q12" s="4" t="e">
        <f>VLOOKUP(F12,STATISTIK!$A:$D,12,FALSE)</f>
        <v>#REF!</v>
      </c>
      <c r="R12" s="57" t="e">
        <f>VLOOKUP(F12,STATISTIK!$A:$D,13,FALSE)</f>
        <v>#REF!</v>
      </c>
      <c r="S12" s="6"/>
      <c r="T12" s="56"/>
      <c r="U12" s="56"/>
    </row>
    <row r="13" ht="12.75" hidden="1" customHeight="1" spans="1:21">
      <c r="A13" s="6">
        <v>10</v>
      </c>
      <c r="B13" s="4" t="s">
        <v>66</v>
      </c>
      <c r="C13" s="4"/>
      <c r="D13" s="4"/>
      <c r="E13" s="4"/>
      <c r="F13" s="7" t="s">
        <v>67</v>
      </c>
      <c r="G13" s="6" t="s">
        <v>43</v>
      </c>
      <c r="H13" s="4" t="s">
        <v>44</v>
      </c>
      <c r="I13" s="6" t="s">
        <v>45</v>
      </c>
      <c r="J13" s="4" t="e">
        <f>VLOOKUP(F13,STATISTIK!$A:$D,5,FALSE)</f>
        <v>#REF!</v>
      </c>
      <c r="K13" s="6" t="s">
        <v>65</v>
      </c>
      <c r="L13" s="4" t="e">
        <f>VLOOKUP(F13,STATISTIK!$A:$D,7,FALSE)</f>
        <v>#REF!</v>
      </c>
      <c r="M13" s="6" t="s">
        <v>47</v>
      </c>
      <c r="N13" s="4" t="e">
        <f>VLOOKUP(F13,STATISTIK!$A:$D,9,FALSE)</f>
        <v>#REF!</v>
      </c>
      <c r="O13" s="4" t="e">
        <f>VLOOKUP(F13,STATISTIK!$A:$D,10,FALSE)</f>
        <v>#REF!</v>
      </c>
      <c r="P13" s="5"/>
      <c r="Q13" s="4" t="e">
        <f>VLOOKUP(F13,STATISTIK!$A:$D,12,FALSE)</f>
        <v>#REF!</v>
      </c>
      <c r="R13" s="57" t="e">
        <f>VLOOKUP(F13,STATISTIK!$A:$D,13,FALSE)</f>
        <v>#REF!</v>
      </c>
      <c r="S13" s="6"/>
      <c r="T13" s="56"/>
      <c r="U13" s="56"/>
    </row>
    <row r="14" ht="12.75" hidden="1" customHeight="1" spans="1:21">
      <c r="A14" s="6">
        <v>11</v>
      </c>
      <c r="B14" s="4" t="s">
        <v>68</v>
      </c>
      <c r="C14" s="4"/>
      <c r="D14" s="4"/>
      <c r="E14" s="4"/>
      <c r="F14" s="7" t="s">
        <v>69</v>
      </c>
      <c r="G14" s="6" t="s">
        <v>43</v>
      </c>
      <c r="H14" s="4" t="s">
        <v>44</v>
      </c>
      <c r="I14" s="6" t="s">
        <v>45</v>
      </c>
      <c r="J14" s="4" t="e">
        <f>VLOOKUP(F14,STATISTIK!$A:$D,5,FALSE)</f>
        <v>#REF!</v>
      </c>
      <c r="K14" s="6" t="s">
        <v>65</v>
      </c>
      <c r="L14" s="4" t="e">
        <f>VLOOKUP(F14,STATISTIK!$A:$D,7,FALSE)</f>
        <v>#REF!</v>
      </c>
      <c r="M14" s="6" t="s">
        <v>47</v>
      </c>
      <c r="N14" s="4" t="e">
        <f>VLOOKUP(F14,STATISTIK!$A:$D,9,FALSE)</f>
        <v>#REF!</v>
      </c>
      <c r="O14" s="4" t="e">
        <f>VLOOKUP(F14,STATISTIK!$A:$D,10,FALSE)</f>
        <v>#REF!</v>
      </c>
      <c r="P14" s="5"/>
      <c r="Q14" s="4" t="e">
        <f>VLOOKUP(F14,STATISTIK!$A:$D,12,FALSE)</f>
        <v>#REF!</v>
      </c>
      <c r="R14" s="57" t="e">
        <f>VLOOKUP(F14,STATISTIK!$A:$D,13,FALSE)</f>
        <v>#REF!</v>
      </c>
      <c r="S14" s="6"/>
      <c r="T14" s="56"/>
      <c r="U14" s="56"/>
    </row>
    <row r="15" ht="12.75" hidden="1" customHeight="1" spans="1:21">
      <c r="A15" s="6">
        <v>12</v>
      </c>
      <c r="B15" s="4" t="s">
        <v>63</v>
      </c>
      <c r="C15" s="4"/>
      <c r="D15" s="4"/>
      <c r="E15" s="4"/>
      <c r="F15" s="7" t="s">
        <v>70</v>
      </c>
      <c r="G15" s="6" t="s">
        <v>43</v>
      </c>
      <c r="H15" s="4" t="s">
        <v>44</v>
      </c>
      <c r="I15" s="6" t="s">
        <v>45</v>
      </c>
      <c r="J15" s="4" t="e">
        <f>VLOOKUP(F15,STATISTIK!$A:$D,5,FALSE)</f>
        <v>#REF!</v>
      </c>
      <c r="K15" s="6" t="s">
        <v>65</v>
      </c>
      <c r="L15" s="4" t="e">
        <f>VLOOKUP(F15,STATISTIK!$A:$D,7,FALSE)</f>
        <v>#REF!</v>
      </c>
      <c r="M15" s="6" t="s">
        <v>47</v>
      </c>
      <c r="N15" s="4" t="e">
        <f>VLOOKUP(F15,STATISTIK!$A:$D,9,FALSE)</f>
        <v>#REF!</v>
      </c>
      <c r="O15" s="4" t="e">
        <f>VLOOKUP(F15,STATISTIK!$A:$D,10,FALSE)</f>
        <v>#REF!</v>
      </c>
      <c r="P15" s="5"/>
      <c r="Q15" s="4" t="e">
        <f>VLOOKUP(F15,STATISTIK!$A:$D,12,FALSE)</f>
        <v>#REF!</v>
      </c>
      <c r="R15" s="57" t="e">
        <f>VLOOKUP(F15,STATISTIK!$A:$D,13,FALSE)</f>
        <v>#REF!</v>
      </c>
      <c r="S15" s="6"/>
      <c r="T15" s="56"/>
      <c r="U15" s="56"/>
    </row>
    <row r="16" ht="12.75" hidden="1" customHeight="1" spans="1:21">
      <c r="A16" s="6">
        <v>13</v>
      </c>
      <c r="B16" s="4" t="s">
        <v>66</v>
      </c>
      <c r="C16" s="4"/>
      <c r="D16" s="4"/>
      <c r="E16" s="4"/>
      <c r="F16" s="7" t="s">
        <v>71</v>
      </c>
      <c r="G16" s="6" t="s">
        <v>43</v>
      </c>
      <c r="H16" s="4" t="s">
        <v>44</v>
      </c>
      <c r="I16" s="6" t="s">
        <v>45</v>
      </c>
      <c r="J16" s="4" t="e">
        <f>VLOOKUP(F16,STATISTIK!$A:$D,5,FALSE)</f>
        <v>#REF!</v>
      </c>
      <c r="K16" s="6" t="s">
        <v>65</v>
      </c>
      <c r="L16" s="4" t="e">
        <f>VLOOKUP(F16,STATISTIK!$A:$D,7,FALSE)</f>
        <v>#REF!</v>
      </c>
      <c r="M16" s="6" t="s">
        <v>47</v>
      </c>
      <c r="N16" s="4" t="e">
        <f>VLOOKUP(F16,STATISTIK!$A:$D,9,FALSE)</f>
        <v>#REF!</v>
      </c>
      <c r="O16" s="4" t="e">
        <f>VLOOKUP(F16,STATISTIK!$A:$D,10,FALSE)</f>
        <v>#REF!</v>
      </c>
      <c r="P16" s="5"/>
      <c r="Q16" s="4" t="e">
        <f>VLOOKUP(F16,STATISTIK!$A:$D,12,FALSE)</f>
        <v>#REF!</v>
      </c>
      <c r="R16" s="57" t="e">
        <f>VLOOKUP(F16,STATISTIK!$A:$D,13,FALSE)</f>
        <v>#REF!</v>
      </c>
      <c r="S16" s="6"/>
      <c r="T16" s="56"/>
      <c r="U16" s="56"/>
    </row>
    <row r="17" ht="12.75" hidden="1" customHeight="1" spans="1:21">
      <c r="A17" s="6">
        <v>14</v>
      </c>
      <c r="B17" s="4" t="s">
        <v>72</v>
      </c>
      <c r="C17" s="4"/>
      <c r="D17" s="4"/>
      <c r="E17" s="4"/>
      <c r="F17" s="7" t="s">
        <v>73</v>
      </c>
      <c r="G17" s="6" t="s">
        <v>43</v>
      </c>
      <c r="H17" s="4" t="s">
        <v>44</v>
      </c>
      <c r="I17" s="6" t="s">
        <v>45</v>
      </c>
      <c r="J17" s="4" t="e">
        <f>VLOOKUP(F17,STATISTIK!$A:$D,5,FALSE)</f>
        <v>#REF!</v>
      </c>
      <c r="K17" s="6" t="s">
        <v>65</v>
      </c>
      <c r="L17" s="4" t="e">
        <f>VLOOKUP(F17,STATISTIK!$A:$D,7,FALSE)</f>
        <v>#REF!</v>
      </c>
      <c r="M17" s="6" t="s">
        <v>47</v>
      </c>
      <c r="N17" s="4" t="e">
        <f>VLOOKUP(F17,STATISTIK!$A:$D,9,FALSE)</f>
        <v>#REF!</v>
      </c>
      <c r="O17" s="4" t="e">
        <f>VLOOKUP(F17,STATISTIK!$A:$D,10,FALSE)</f>
        <v>#REF!</v>
      </c>
      <c r="P17" s="5"/>
      <c r="Q17" s="4" t="e">
        <f>VLOOKUP(F17,STATISTIK!$A:$D,12,FALSE)</f>
        <v>#REF!</v>
      </c>
      <c r="R17" s="57" t="e">
        <f>VLOOKUP(F17,STATISTIK!$A:$D,13,FALSE)</f>
        <v>#REF!</v>
      </c>
      <c r="S17" s="6"/>
      <c r="T17" s="56"/>
      <c r="U17" s="56"/>
    </row>
    <row r="18" ht="12.75" hidden="1" customHeight="1" spans="1:21">
      <c r="A18" s="6">
        <v>15</v>
      </c>
      <c r="B18" s="4" t="s">
        <v>74</v>
      </c>
      <c r="C18" s="4"/>
      <c r="D18" s="4"/>
      <c r="E18" s="4"/>
      <c r="F18" s="7" t="s">
        <v>75</v>
      </c>
      <c r="G18" s="6" t="s">
        <v>43</v>
      </c>
      <c r="H18" s="4" t="s">
        <v>44</v>
      </c>
      <c r="I18" s="6" t="s">
        <v>45</v>
      </c>
      <c r="J18" s="4" t="e">
        <f>VLOOKUP(F18,STATISTIK!$A:$D,5,FALSE)</f>
        <v>#REF!</v>
      </c>
      <c r="K18" s="6" t="s">
        <v>46</v>
      </c>
      <c r="L18" s="4" t="e">
        <f>VLOOKUP(F18,STATISTIK!$A:$D,7,FALSE)</f>
        <v>#REF!</v>
      </c>
      <c r="M18" s="6" t="s">
        <v>47</v>
      </c>
      <c r="N18" s="4" t="e">
        <f>VLOOKUP(F18,STATISTIK!$A:$D,9,FALSE)</f>
        <v>#REF!</v>
      </c>
      <c r="O18" s="4" t="e">
        <f>VLOOKUP(F18,STATISTIK!$A:$D,10,FALSE)</f>
        <v>#REF!</v>
      </c>
      <c r="P18" s="5"/>
      <c r="Q18" s="4" t="e">
        <f>VLOOKUP(F18,STATISTIK!$A:$D,12,FALSE)</f>
        <v>#REF!</v>
      </c>
      <c r="R18" s="57" t="e">
        <f>VLOOKUP(F18,STATISTIK!$A:$D,13,FALSE)</f>
        <v>#REF!</v>
      </c>
      <c r="S18" s="6"/>
      <c r="T18" s="56"/>
      <c r="U18" s="56"/>
    </row>
    <row r="19" ht="12.75" hidden="1" customHeight="1" spans="1:21">
      <c r="A19" s="6">
        <v>16</v>
      </c>
      <c r="B19" s="4" t="s">
        <v>76</v>
      </c>
      <c r="C19" s="4"/>
      <c r="D19" s="4"/>
      <c r="E19" s="4"/>
      <c r="F19" s="7" t="s">
        <v>77</v>
      </c>
      <c r="G19" s="6" t="s">
        <v>43</v>
      </c>
      <c r="H19" s="4" t="s">
        <v>44</v>
      </c>
      <c r="I19" s="6" t="s">
        <v>45</v>
      </c>
      <c r="J19" s="4" t="e">
        <f>VLOOKUP(F19,STATISTIK!$A:$D,5,FALSE)</f>
        <v>#REF!</v>
      </c>
      <c r="K19" s="6" t="s">
        <v>78</v>
      </c>
      <c r="L19" s="4" t="e">
        <f>VLOOKUP(F19,STATISTIK!$A:$D,7,FALSE)</f>
        <v>#REF!</v>
      </c>
      <c r="M19" s="6" t="s">
        <v>47</v>
      </c>
      <c r="N19" s="4" t="e">
        <f>VLOOKUP(F19,STATISTIK!$A:$D,9,FALSE)</f>
        <v>#REF!</v>
      </c>
      <c r="O19" s="4" t="e">
        <f>VLOOKUP(F19,STATISTIK!$A:$D,10,FALSE)</f>
        <v>#REF!</v>
      </c>
      <c r="P19" s="5"/>
      <c r="Q19" s="4" t="e">
        <f>VLOOKUP(F19,STATISTIK!$A:$D,12,FALSE)</f>
        <v>#REF!</v>
      </c>
      <c r="R19" s="57" t="e">
        <f>VLOOKUP(F19,STATISTIK!$A:$D,13,FALSE)</f>
        <v>#REF!</v>
      </c>
      <c r="S19" s="6"/>
      <c r="T19" s="56"/>
      <c r="U19" s="56"/>
    </row>
    <row r="20" ht="12.75" hidden="1" customHeight="1" spans="1:21">
      <c r="A20" s="6">
        <v>17</v>
      </c>
      <c r="B20" s="4" t="s">
        <v>79</v>
      </c>
      <c r="C20" s="4"/>
      <c r="D20" s="4"/>
      <c r="E20" s="4"/>
      <c r="F20" s="7" t="s">
        <v>80</v>
      </c>
      <c r="G20" s="6" t="s">
        <v>43</v>
      </c>
      <c r="H20" s="4" t="s">
        <v>44</v>
      </c>
      <c r="I20" s="6" t="s">
        <v>45</v>
      </c>
      <c r="J20" s="4" t="e">
        <f>VLOOKUP(F20,STATISTIK!$A:$D,5,FALSE)</f>
        <v>#REF!</v>
      </c>
      <c r="K20" s="6" t="s">
        <v>46</v>
      </c>
      <c r="L20" s="4" t="e">
        <f>VLOOKUP(F20,STATISTIK!$A:$D,7,FALSE)</f>
        <v>#REF!</v>
      </c>
      <c r="M20" s="6" t="s">
        <v>47</v>
      </c>
      <c r="N20" s="4" t="e">
        <f>VLOOKUP(F20,STATISTIK!$A:$D,9,FALSE)</f>
        <v>#REF!</v>
      </c>
      <c r="O20" s="4" t="e">
        <f>VLOOKUP(F20,STATISTIK!$A:$D,10,FALSE)</f>
        <v>#REF!</v>
      </c>
      <c r="P20" s="5"/>
      <c r="Q20" s="4" t="e">
        <f>VLOOKUP(F20,STATISTIK!$A:$D,12,FALSE)</f>
        <v>#REF!</v>
      </c>
      <c r="R20" s="57" t="e">
        <f>VLOOKUP(F20,STATISTIK!$A:$D,13,FALSE)</f>
        <v>#REF!</v>
      </c>
      <c r="S20" s="6"/>
      <c r="T20" s="56"/>
      <c r="U20" s="56"/>
    </row>
    <row r="21" ht="12.75" hidden="1" customHeight="1" spans="1:21">
      <c r="A21" s="6">
        <v>18</v>
      </c>
      <c r="B21" s="4" t="s">
        <v>81</v>
      </c>
      <c r="C21" s="4"/>
      <c r="D21" s="4"/>
      <c r="E21" s="4"/>
      <c r="F21" s="7" t="s">
        <v>82</v>
      </c>
      <c r="G21" s="6" t="s">
        <v>43</v>
      </c>
      <c r="H21" s="4" t="s">
        <v>44</v>
      </c>
      <c r="I21" s="6" t="s">
        <v>45</v>
      </c>
      <c r="J21" s="4" t="e">
        <f>VLOOKUP(F21,STATISTIK!$A:$D,5,FALSE)</f>
        <v>#REF!</v>
      </c>
      <c r="K21" s="6" t="s">
        <v>83</v>
      </c>
      <c r="L21" s="4" t="e">
        <f>VLOOKUP(F21,STATISTIK!$A:$D,7,FALSE)</f>
        <v>#REF!</v>
      </c>
      <c r="M21" s="6" t="s">
        <v>47</v>
      </c>
      <c r="N21" s="4" t="e">
        <f>VLOOKUP(F21,STATISTIK!$A:$D,9,FALSE)</f>
        <v>#REF!</v>
      </c>
      <c r="O21" s="4" t="e">
        <f>VLOOKUP(F21,STATISTIK!$A:$D,10,FALSE)</f>
        <v>#REF!</v>
      </c>
      <c r="P21" s="5"/>
      <c r="Q21" s="4" t="e">
        <f>VLOOKUP(F21,STATISTIK!$A:$D,12,FALSE)</f>
        <v>#REF!</v>
      </c>
      <c r="R21" s="57" t="e">
        <f>VLOOKUP(F21,STATISTIK!$A:$D,13,FALSE)</f>
        <v>#REF!</v>
      </c>
      <c r="S21" s="6"/>
      <c r="T21" s="56"/>
      <c r="U21" s="56"/>
    </row>
    <row r="22" ht="12.75" hidden="1" customHeight="1" spans="1:21">
      <c r="A22" s="6">
        <v>19</v>
      </c>
      <c r="B22" s="4" t="s">
        <v>84</v>
      </c>
      <c r="C22" s="4"/>
      <c r="D22" s="4"/>
      <c r="E22" s="4"/>
      <c r="F22" s="7" t="s">
        <v>85</v>
      </c>
      <c r="G22" s="6" t="s">
        <v>43</v>
      </c>
      <c r="H22" s="4" t="s">
        <v>44</v>
      </c>
      <c r="I22" s="6" t="s">
        <v>45</v>
      </c>
      <c r="J22" s="4" t="e">
        <f>VLOOKUP(F22,STATISTIK!$A:$D,5,FALSE)</f>
        <v>#REF!</v>
      </c>
      <c r="K22" s="6" t="s">
        <v>83</v>
      </c>
      <c r="L22" s="4" t="e">
        <f>VLOOKUP(F22,STATISTIK!$A:$D,7,FALSE)</f>
        <v>#REF!</v>
      </c>
      <c r="M22" s="6" t="s">
        <v>47</v>
      </c>
      <c r="N22" s="4" t="e">
        <f>VLOOKUP(F22,STATISTIK!$A:$D,9,FALSE)</f>
        <v>#REF!</v>
      </c>
      <c r="O22" s="4" t="e">
        <f>VLOOKUP(F22,STATISTIK!$A:$D,10,FALSE)</f>
        <v>#REF!</v>
      </c>
      <c r="P22" s="5"/>
      <c r="Q22" s="4" t="e">
        <f>VLOOKUP(F22,STATISTIK!$A:$D,12,FALSE)</f>
        <v>#REF!</v>
      </c>
      <c r="R22" s="57" t="e">
        <f>VLOOKUP(F22,STATISTIK!$A:$D,13,FALSE)</f>
        <v>#REF!</v>
      </c>
      <c r="S22" s="6"/>
      <c r="T22" s="56"/>
      <c r="U22" s="56"/>
    </row>
    <row r="23" ht="12.75" hidden="1" customHeight="1" spans="1:21">
      <c r="A23" s="6">
        <v>20</v>
      </c>
      <c r="B23" s="4" t="s">
        <v>86</v>
      </c>
      <c r="C23" s="4"/>
      <c r="D23" s="4"/>
      <c r="E23" s="4"/>
      <c r="F23" s="7" t="s">
        <v>87</v>
      </c>
      <c r="G23" s="6" t="s">
        <v>43</v>
      </c>
      <c r="H23" s="4" t="s">
        <v>44</v>
      </c>
      <c r="I23" s="6" t="s">
        <v>45</v>
      </c>
      <c r="J23" s="4" t="e">
        <f>VLOOKUP(F23,STATISTIK!$A:$D,5,FALSE)</f>
        <v>#REF!</v>
      </c>
      <c r="K23" s="6" t="s">
        <v>46</v>
      </c>
      <c r="L23" s="4" t="e">
        <f>VLOOKUP(F23,STATISTIK!$A:$D,7,FALSE)</f>
        <v>#REF!</v>
      </c>
      <c r="M23" s="6" t="s">
        <v>47</v>
      </c>
      <c r="N23" s="4" t="e">
        <f>VLOOKUP(F23,STATISTIK!$A:$D,9,FALSE)</f>
        <v>#REF!</v>
      </c>
      <c r="O23" s="4" t="e">
        <f>VLOOKUP(F23,STATISTIK!$A:$D,10,FALSE)</f>
        <v>#REF!</v>
      </c>
      <c r="P23" s="5"/>
      <c r="Q23" s="4" t="e">
        <f>VLOOKUP(F23,STATISTIK!$A:$D,12,FALSE)</f>
        <v>#REF!</v>
      </c>
      <c r="R23" s="57" t="e">
        <f>VLOOKUP(F23,STATISTIK!$A:$D,13,FALSE)</f>
        <v>#REF!</v>
      </c>
      <c r="S23" s="6"/>
      <c r="T23" s="56"/>
      <c r="U23" s="56"/>
    </row>
    <row r="24" ht="12.75" hidden="1" customHeight="1" spans="1:21">
      <c r="A24" s="6">
        <v>21</v>
      </c>
      <c r="B24" s="4" t="s">
        <v>88</v>
      </c>
      <c r="C24" s="4"/>
      <c r="D24" s="4"/>
      <c r="E24" s="4"/>
      <c r="F24" s="7" t="s">
        <v>89</v>
      </c>
      <c r="G24" s="6" t="s">
        <v>43</v>
      </c>
      <c r="H24" s="4" t="s">
        <v>44</v>
      </c>
      <c r="I24" s="6" t="s">
        <v>45</v>
      </c>
      <c r="J24" s="4" t="e">
        <f>VLOOKUP(F24,STATISTIK!$A:$D,5,FALSE)</f>
        <v>#REF!</v>
      </c>
      <c r="K24" s="6" t="s">
        <v>62</v>
      </c>
      <c r="L24" s="4" t="e">
        <f>VLOOKUP(F24,STATISTIK!$A:$D,7,FALSE)</f>
        <v>#REF!</v>
      </c>
      <c r="M24" s="6" t="s">
        <v>47</v>
      </c>
      <c r="N24" s="4" t="e">
        <f>VLOOKUP(F24,STATISTIK!$A:$D,9,FALSE)</f>
        <v>#REF!</v>
      </c>
      <c r="O24" s="4" t="e">
        <f>VLOOKUP(F24,STATISTIK!$A:$D,10,FALSE)</f>
        <v>#REF!</v>
      </c>
      <c r="P24" s="5"/>
      <c r="Q24" s="4" t="e">
        <f>VLOOKUP(F24,STATISTIK!$A:$D,12,FALSE)</f>
        <v>#REF!</v>
      </c>
      <c r="R24" s="57" t="e">
        <f>VLOOKUP(F24,STATISTIK!$A:$D,13,FALSE)</f>
        <v>#REF!</v>
      </c>
      <c r="S24" s="6"/>
      <c r="T24" s="56"/>
      <c r="U24" s="56"/>
    </row>
    <row r="25" ht="12.75" hidden="1" customHeight="1" spans="1:21">
      <c r="A25" s="6">
        <v>22</v>
      </c>
      <c r="B25" s="4" t="s">
        <v>90</v>
      </c>
      <c r="C25" s="4"/>
      <c r="D25" s="4"/>
      <c r="E25" s="4"/>
      <c r="F25" s="7" t="s">
        <v>91</v>
      </c>
      <c r="G25" s="6" t="s">
        <v>43</v>
      </c>
      <c r="H25" s="4" t="s">
        <v>44</v>
      </c>
      <c r="I25" s="6" t="s">
        <v>45</v>
      </c>
      <c r="J25" s="4" t="e">
        <f>VLOOKUP(F25,STATISTIK!$A:$D,5,FALSE)</f>
        <v>#REF!</v>
      </c>
      <c r="K25" s="6" t="s">
        <v>62</v>
      </c>
      <c r="L25" s="4" t="e">
        <f>VLOOKUP(F25,STATISTIK!$A:$D,7,FALSE)</f>
        <v>#REF!</v>
      </c>
      <c r="M25" s="6" t="s">
        <v>47</v>
      </c>
      <c r="N25" s="4" t="e">
        <f>VLOOKUP(F25,STATISTIK!$A:$D,9,FALSE)</f>
        <v>#REF!</v>
      </c>
      <c r="O25" s="4" t="e">
        <f>VLOOKUP(F25,STATISTIK!$A:$D,10,FALSE)</f>
        <v>#REF!</v>
      </c>
      <c r="P25" s="5"/>
      <c r="Q25" s="4" t="e">
        <f>VLOOKUP(F25,STATISTIK!$A:$D,12,FALSE)</f>
        <v>#REF!</v>
      </c>
      <c r="R25" s="57" t="e">
        <f>VLOOKUP(F25,STATISTIK!$A:$D,13,FALSE)</f>
        <v>#REF!</v>
      </c>
      <c r="S25" s="6"/>
      <c r="T25" s="56"/>
      <c r="U25" s="56"/>
    </row>
    <row r="26" ht="12.75" hidden="1" customHeight="1" spans="1:21">
      <c r="A26" s="6">
        <v>23</v>
      </c>
      <c r="B26" s="4" t="s">
        <v>92</v>
      </c>
      <c r="C26" s="4"/>
      <c r="D26" s="4"/>
      <c r="E26" s="4"/>
      <c r="F26" s="7" t="s">
        <v>93</v>
      </c>
      <c r="G26" s="6" t="s">
        <v>43</v>
      </c>
      <c r="H26" s="4" t="s">
        <v>44</v>
      </c>
      <c r="I26" s="6" t="s">
        <v>45</v>
      </c>
      <c r="J26" s="4" t="e">
        <f>VLOOKUP(F26,STATISTIK!$A:$D,5,FALSE)</f>
        <v>#REF!</v>
      </c>
      <c r="K26" s="6" t="s">
        <v>46</v>
      </c>
      <c r="L26" s="4" t="e">
        <f>VLOOKUP(F26,STATISTIK!$A:$D,7,FALSE)</f>
        <v>#REF!</v>
      </c>
      <c r="M26" s="6" t="s">
        <v>47</v>
      </c>
      <c r="N26" s="4" t="e">
        <f>VLOOKUP(F26,STATISTIK!$A:$D,9,FALSE)</f>
        <v>#REF!</v>
      </c>
      <c r="O26" s="4" t="e">
        <f>VLOOKUP(F26,STATISTIK!$A:$D,10,FALSE)</f>
        <v>#REF!</v>
      </c>
      <c r="P26" s="5"/>
      <c r="Q26" s="4" t="e">
        <f>VLOOKUP(F26,STATISTIK!$A:$D,12,FALSE)</f>
        <v>#REF!</v>
      </c>
      <c r="R26" s="57" t="e">
        <f>VLOOKUP(F26,STATISTIK!$A:$D,13,FALSE)</f>
        <v>#REF!</v>
      </c>
      <c r="S26" s="6"/>
      <c r="T26" s="56"/>
      <c r="U26" s="56"/>
    </row>
    <row r="27" ht="12.75" hidden="1" customHeight="1" spans="1:21">
      <c r="A27" s="6">
        <v>24</v>
      </c>
      <c r="B27" s="4" t="s">
        <v>94</v>
      </c>
      <c r="C27" s="4"/>
      <c r="D27" s="4"/>
      <c r="E27" s="4"/>
      <c r="F27" s="7" t="s">
        <v>95</v>
      </c>
      <c r="G27" s="6" t="s">
        <v>43</v>
      </c>
      <c r="H27" s="4" t="s">
        <v>44</v>
      </c>
      <c r="I27" s="6" t="s">
        <v>45</v>
      </c>
      <c r="J27" s="4" t="e">
        <f>VLOOKUP(F27,STATISTIK!$A:$D,5,FALSE)</f>
        <v>#REF!</v>
      </c>
      <c r="K27" s="6" t="s">
        <v>62</v>
      </c>
      <c r="L27" s="4" t="e">
        <f>VLOOKUP(F27,STATISTIK!$A:$D,7,FALSE)</f>
        <v>#REF!</v>
      </c>
      <c r="M27" s="6" t="s">
        <v>47</v>
      </c>
      <c r="N27" s="4" t="e">
        <f>VLOOKUP(F27,STATISTIK!$A:$D,9,FALSE)</f>
        <v>#REF!</v>
      </c>
      <c r="O27" s="4" t="e">
        <f>VLOOKUP(F27,STATISTIK!$A:$D,10,FALSE)</f>
        <v>#REF!</v>
      </c>
      <c r="P27" s="5"/>
      <c r="Q27" s="4" t="e">
        <f>VLOOKUP(F27,STATISTIK!$A:$D,12,FALSE)</f>
        <v>#REF!</v>
      </c>
      <c r="R27" s="57" t="e">
        <f>VLOOKUP(F27,STATISTIK!$A:$D,13,FALSE)</f>
        <v>#REF!</v>
      </c>
      <c r="S27" s="6"/>
      <c r="T27" s="56"/>
      <c r="U27" s="56"/>
    </row>
    <row r="28" ht="12.75" hidden="1" customHeight="1" spans="1:21">
      <c r="A28" s="6">
        <v>25</v>
      </c>
      <c r="B28" s="4" t="s">
        <v>96</v>
      </c>
      <c r="C28" s="4"/>
      <c r="D28" s="4"/>
      <c r="E28" s="4"/>
      <c r="F28" s="7" t="s">
        <v>97</v>
      </c>
      <c r="G28" s="6" t="s">
        <v>43</v>
      </c>
      <c r="H28" s="4" t="s">
        <v>44</v>
      </c>
      <c r="I28" s="6" t="s">
        <v>45</v>
      </c>
      <c r="J28" s="4" t="e">
        <f>VLOOKUP(F28,STATISTIK!$A:$D,5,FALSE)</f>
        <v>#REF!</v>
      </c>
      <c r="K28" s="6" t="s">
        <v>62</v>
      </c>
      <c r="L28" s="4" t="e">
        <f>VLOOKUP(F28,STATISTIK!$A:$D,7,FALSE)</f>
        <v>#REF!</v>
      </c>
      <c r="M28" s="6" t="s">
        <v>47</v>
      </c>
      <c r="N28" s="4" t="e">
        <f>VLOOKUP(F28,STATISTIK!$A:$D,9,FALSE)</f>
        <v>#REF!</v>
      </c>
      <c r="O28" s="4" t="e">
        <f>VLOOKUP(F28,STATISTIK!$A:$D,10,FALSE)</f>
        <v>#REF!</v>
      </c>
      <c r="P28" s="5"/>
      <c r="Q28" s="4" t="e">
        <f>VLOOKUP(F28,STATISTIK!$A:$D,12,FALSE)</f>
        <v>#REF!</v>
      </c>
      <c r="R28" s="57" t="e">
        <f>VLOOKUP(F28,STATISTIK!$A:$D,13,FALSE)</f>
        <v>#REF!</v>
      </c>
      <c r="S28" s="6"/>
      <c r="T28" s="56"/>
      <c r="U28" s="56"/>
    </row>
    <row r="29" ht="12.75" hidden="1" customHeight="1" spans="1:21">
      <c r="A29" s="6">
        <v>26</v>
      </c>
      <c r="B29" s="4" t="s">
        <v>98</v>
      </c>
      <c r="C29" s="4"/>
      <c r="D29" s="4"/>
      <c r="E29" s="4"/>
      <c r="F29" s="7" t="s">
        <v>99</v>
      </c>
      <c r="G29" s="6" t="s">
        <v>43</v>
      </c>
      <c r="H29" s="4" t="s">
        <v>44</v>
      </c>
      <c r="I29" s="6" t="s">
        <v>45</v>
      </c>
      <c r="J29" s="4" t="e">
        <f>VLOOKUP(F29,STATISTIK!$A:$D,5,FALSE)</f>
        <v>#REF!</v>
      </c>
      <c r="K29" s="6" t="s">
        <v>46</v>
      </c>
      <c r="L29" s="4" t="e">
        <f>VLOOKUP(F29,STATISTIK!$A:$D,7,FALSE)</f>
        <v>#REF!</v>
      </c>
      <c r="M29" s="6" t="s">
        <v>47</v>
      </c>
      <c r="N29" s="4" t="e">
        <f>VLOOKUP(F29,STATISTIK!$A:$D,9,FALSE)</f>
        <v>#REF!</v>
      </c>
      <c r="O29" s="4" t="e">
        <f>VLOOKUP(F29,STATISTIK!$A:$D,10,FALSE)</f>
        <v>#REF!</v>
      </c>
      <c r="P29" s="5"/>
      <c r="Q29" s="4" t="e">
        <f>VLOOKUP(F29,STATISTIK!$A:$D,12,FALSE)</f>
        <v>#REF!</v>
      </c>
      <c r="R29" s="57" t="e">
        <f>VLOOKUP(F29,STATISTIK!$A:$D,13,FALSE)</f>
        <v>#REF!</v>
      </c>
      <c r="S29" s="6"/>
      <c r="T29" s="56"/>
      <c r="U29" s="56"/>
    </row>
    <row r="30" ht="12.75" hidden="1" customHeight="1" spans="1:21">
      <c r="A30" s="6">
        <v>27</v>
      </c>
      <c r="B30" s="4" t="s">
        <v>100</v>
      </c>
      <c r="C30" s="4"/>
      <c r="D30" s="4"/>
      <c r="E30" s="4"/>
      <c r="F30" s="7" t="s">
        <v>101</v>
      </c>
      <c r="G30" s="6" t="s">
        <v>43</v>
      </c>
      <c r="H30" s="4" t="s">
        <v>44</v>
      </c>
      <c r="I30" s="6" t="s">
        <v>45</v>
      </c>
      <c r="J30" s="4" t="e">
        <f>VLOOKUP(F30,STATISTIK!$A:$D,5,FALSE)</f>
        <v>#REF!</v>
      </c>
      <c r="K30" s="6" t="s">
        <v>78</v>
      </c>
      <c r="L30" s="4" t="e">
        <f>VLOOKUP(F30,STATISTIK!$A:$D,7,FALSE)</f>
        <v>#REF!</v>
      </c>
      <c r="M30" s="6" t="s">
        <v>47</v>
      </c>
      <c r="N30" s="4" t="e">
        <f>VLOOKUP(F30,STATISTIK!$A:$D,9,FALSE)</f>
        <v>#REF!</v>
      </c>
      <c r="O30" s="4" t="e">
        <f>VLOOKUP(F30,STATISTIK!$A:$D,10,FALSE)</f>
        <v>#REF!</v>
      </c>
      <c r="P30" s="5"/>
      <c r="Q30" s="4" t="e">
        <f>VLOOKUP(F30,STATISTIK!$A:$D,12,FALSE)</f>
        <v>#REF!</v>
      </c>
      <c r="R30" s="57" t="e">
        <f>VLOOKUP(F30,STATISTIK!$A:$D,13,FALSE)</f>
        <v>#REF!</v>
      </c>
      <c r="S30" s="6"/>
      <c r="T30" s="56"/>
      <c r="U30" s="56"/>
    </row>
    <row r="31" ht="12.75" hidden="1" customHeight="1" spans="1:21">
      <c r="A31" s="6">
        <v>28</v>
      </c>
      <c r="B31" s="4" t="s">
        <v>102</v>
      </c>
      <c r="C31" s="4"/>
      <c r="D31" s="4"/>
      <c r="E31" s="4"/>
      <c r="F31" s="7" t="s">
        <v>103</v>
      </c>
      <c r="G31" s="6" t="s">
        <v>43</v>
      </c>
      <c r="H31" s="4" t="s">
        <v>44</v>
      </c>
      <c r="I31" s="6" t="s">
        <v>45</v>
      </c>
      <c r="J31" s="4" t="e">
        <f>VLOOKUP(F31,STATISTIK!$A:$D,5,FALSE)</f>
        <v>#REF!</v>
      </c>
      <c r="K31" s="6" t="s">
        <v>46</v>
      </c>
      <c r="L31" s="4" t="e">
        <f>VLOOKUP(F31,STATISTIK!$A:$D,7,FALSE)</f>
        <v>#REF!</v>
      </c>
      <c r="M31" s="6" t="s">
        <v>47</v>
      </c>
      <c r="N31" s="4" t="e">
        <f>VLOOKUP(F31,STATISTIK!$A:$D,9,FALSE)</f>
        <v>#REF!</v>
      </c>
      <c r="O31" s="4" t="e">
        <f>VLOOKUP(F31,STATISTIK!$A:$D,10,FALSE)</f>
        <v>#REF!</v>
      </c>
      <c r="P31" s="5"/>
      <c r="Q31" s="4" t="e">
        <f>VLOOKUP(F31,STATISTIK!$A:$D,12,FALSE)</f>
        <v>#REF!</v>
      </c>
      <c r="R31" s="57" t="e">
        <f>VLOOKUP(F31,STATISTIK!$A:$D,13,FALSE)</f>
        <v>#REF!</v>
      </c>
      <c r="S31" s="6"/>
      <c r="T31" s="56"/>
      <c r="U31" s="56"/>
    </row>
    <row r="32" ht="12.75" hidden="1" customHeight="1" spans="1:21">
      <c r="A32" s="6">
        <v>29</v>
      </c>
      <c r="B32" s="4" t="s">
        <v>104</v>
      </c>
      <c r="C32" s="4"/>
      <c r="D32" s="4"/>
      <c r="E32" s="4"/>
      <c r="F32" s="7" t="s">
        <v>105</v>
      </c>
      <c r="G32" s="6" t="s">
        <v>43</v>
      </c>
      <c r="H32" s="4" t="s">
        <v>44</v>
      </c>
      <c r="I32" s="6" t="s">
        <v>45</v>
      </c>
      <c r="J32" s="4" t="e">
        <f>VLOOKUP(F32,STATISTIK!$A:$D,5,FALSE)</f>
        <v>#REF!</v>
      </c>
      <c r="K32" s="6" t="s">
        <v>78</v>
      </c>
      <c r="L32" s="4" t="e">
        <f>VLOOKUP(F32,STATISTIK!$A:$D,7,FALSE)</f>
        <v>#REF!</v>
      </c>
      <c r="M32" s="6" t="s">
        <v>47</v>
      </c>
      <c r="N32" s="4" t="e">
        <f>VLOOKUP(F32,STATISTIK!$A:$D,9,FALSE)</f>
        <v>#REF!</v>
      </c>
      <c r="O32" s="4" t="e">
        <f>VLOOKUP(F32,STATISTIK!$A:$D,10,FALSE)</f>
        <v>#REF!</v>
      </c>
      <c r="P32" s="5"/>
      <c r="Q32" s="4" t="e">
        <f>VLOOKUP(F32,STATISTIK!$A:$D,12,FALSE)</f>
        <v>#REF!</v>
      </c>
      <c r="R32" s="57" t="e">
        <f>VLOOKUP(F32,STATISTIK!$A:$D,13,FALSE)</f>
        <v>#REF!</v>
      </c>
      <c r="S32" s="6"/>
      <c r="T32" s="56"/>
      <c r="U32" s="56"/>
    </row>
    <row r="33" ht="12.75" hidden="1" customHeight="1" spans="1:21">
      <c r="A33" s="6">
        <v>30</v>
      </c>
      <c r="B33" s="4" t="s">
        <v>106</v>
      </c>
      <c r="C33" s="4"/>
      <c r="D33" s="4"/>
      <c r="E33" s="4"/>
      <c r="F33" s="7" t="s">
        <v>107</v>
      </c>
      <c r="G33" s="6" t="s">
        <v>43</v>
      </c>
      <c r="H33" s="4" t="s">
        <v>44</v>
      </c>
      <c r="I33" s="6" t="s">
        <v>45</v>
      </c>
      <c r="J33" s="4" t="e">
        <f>VLOOKUP(F33,STATISTIK!$A:$D,5,FALSE)</f>
        <v>#REF!</v>
      </c>
      <c r="K33" s="6" t="s">
        <v>46</v>
      </c>
      <c r="L33" s="4" t="e">
        <f>VLOOKUP(F33,STATISTIK!$A:$D,7,FALSE)</f>
        <v>#REF!</v>
      </c>
      <c r="M33" s="6" t="s">
        <v>47</v>
      </c>
      <c r="N33" s="4" t="e">
        <f>VLOOKUP(F33,STATISTIK!$A:$D,9,FALSE)</f>
        <v>#REF!</v>
      </c>
      <c r="O33" s="4" t="e">
        <f>VLOOKUP(F33,STATISTIK!$A:$D,10,FALSE)</f>
        <v>#REF!</v>
      </c>
      <c r="P33" s="5"/>
      <c r="Q33" s="4" t="e">
        <f>VLOOKUP(F33,STATISTIK!$A:$D,12,FALSE)</f>
        <v>#REF!</v>
      </c>
      <c r="R33" s="57" t="e">
        <f>VLOOKUP(F33,STATISTIK!$A:$D,13,FALSE)</f>
        <v>#REF!</v>
      </c>
      <c r="S33" s="6"/>
      <c r="T33" s="56"/>
      <c r="U33" s="56"/>
    </row>
    <row r="34" ht="12.75" hidden="1" customHeight="1" spans="1:21">
      <c r="A34" s="6">
        <v>31</v>
      </c>
      <c r="B34" s="4" t="s">
        <v>108</v>
      </c>
      <c r="C34" s="4"/>
      <c r="D34" s="4"/>
      <c r="E34" s="4"/>
      <c r="F34" s="7" t="s">
        <v>109</v>
      </c>
      <c r="G34" s="6" t="s">
        <v>43</v>
      </c>
      <c r="H34" s="4" t="s">
        <v>44</v>
      </c>
      <c r="I34" s="6" t="s">
        <v>45</v>
      </c>
      <c r="J34" s="4" t="e">
        <f>VLOOKUP(F34,STATISTIK!$A:$D,5,FALSE)</f>
        <v>#REF!</v>
      </c>
      <c r="K34" s="6" t="s">
        <v>62</v>
      </c>
      <c r="L34" s="4" t="e">
        <f>VLOOKUP(F34,STATISTIK!$A:$D,7,FALSE)</f>
        <v>#REF!</v>
      </c>
      <c r="M34" s="6" t="s">
        <v>47</v>
      </c>
      <c r="N34" s="4" t="e">
        <f>VLOOKUP(F34,STATISTIK!$A:$D,9,FALSE)</f>
        <v>#REF!</v>
      </c>
      <c r="O34" s="4" t="e">
        <f>VLOOKUP(F34,STATISTIK!$A:$D,10,FALSE)</f>
        <v>#REF!</v>
      </c>
      <c r="P34" s="5"/>
      <c r="Q34" s="4" t="e">
        <f>VLOOKUP(F34,STATISTIK!$A:$D,12,FALSE)</f>
        <v>#REF!</v>
      </c>
      <c r="R34" s="57" t="e">
        <f>VLOOKUP(F34,STATISTIK!$A:$D,13,FALSE)</f>
        <v>#REF!</v>
      </c>
      <c r="S34" s="6"/>
      <c r="T34" s="56"/>
      <c r="U34" s="56"/>
    </row>
    <row r="35" ht="12.75" hidden="1" customHeight="1" spans="1:21">
      <c r="A35" s="6">
        <v>32</v>
      </c>
      <c r="B35" s="4" t="s">
        <v>110</v>
      </c>
      <c r="C35" s="4"/>
      <c r="D35" s="4"/>
      <c r="E35" s="4"/>
      <c r="F35" s="7" t="s">
        <v>111</v>
      </c>
      <c r="G35" s="6" t="s">
        <v>43</v>
      </c>
      <c r="H35" s="4" t="s">
        <v>44</v>
      </c>
      <c r="I35" s="6" t="s">
        <v>45</v>
      </c>
      <c r="J35" s="4" t="e">
        <f>VLOOKUP(F35,STATISTIK!$A:$D,5,FALSE)</f>
        <v>#REF!</v>
      </c>
      <c r="K35" s="6" t="s">
        <v>62</v>
      </c>
      <c r="L35" s="4" t="e">
        <f>VLOOKUP(F35,STATISTIK!$A:$D,7,FALSE)</f>
        <v>#REF!</v>
      </c>
      <c r="M35" s="6" t="s">
        <v>47</v>
      </c>
      <c r="N35" s="4" t="e">
        <f>VLOOKUP(F35,STATISTIK!$A:$D,9,FALSE)</f>
        <v>#REF!</v>
      </c>
      <c r="O35" s="4" t="e">
        <f>VLOOKUP(F35,STATISTIK!$A:$D,10,FALSE)</f>
        <v>#REF!</v>
      </c>
      <c r="P35" s="5"/>
      <c r="Q35" s="4" t="e">
        <f>VLOOKUP(F35,STATISTIK!$A:$D,12,FALSE)</f>
        <v>#REF!</v>
      </c>
      <c r="R35" s="57" t="e">
        <f>VLOOKUP(F35,STATISTIK!$A:$D,13,FALSE)</f>
        <v>#REF!</v>
      </c>
      <c r="S35" s="6"/>
      <c r="T35" s="56"/>
      <c r="U35" s="56"/>
    </row>
    <row r="36" ht="12.75" hidden="1" customHeight="1" spans="1:21">
      <c r="A36" s="6"/>
      <c r="B36" s="68" t="s">
        <v>112</v>
      </c>
      <c r="C36" s="4"/>
      <c r="D36" s="4"/>
      <c r="E36" s="4"/>
      <c r="F36" s="3" t="s">
        <v>113</v>
      </c>
      <c r="G36" s="6" t="s">
        <v>43</v>
      </c>
      <c r="H36" s="4"/>
      <c r="I36" s="6" t="s">
        <v>45</v>
      </c>
      <c r="J36" s="4" t="e">
        <f>VLOOKUP(F36,STATISTIK!$A:$D,5,FALSE)</f>
        <v>#REF!</v>
      </c>
      <c r="K36" s="6"/>
      <c r="L36" s="4" t="e">
        <f>VLOOKUP(F36,STATISTIK!$A:$D,7,FALSE)</f>
        <v>#REF!</v>
      </c>
      <c r="M36" s="6"/>
      <c r="N36" s="4" t="e">
        <f>VLOOKUP(F36,STATISTIK!$A:$D,9,FALSE)</f>
        <v>#REF!</v>
      </c>
      <c r="O36" s="4" t="e">
        <f>VLOOKUP(F36,STATISTIK!$A:$D,10,FALSE)</f>
        <v>#REF!</v>
      </c>
      <c r="P36" s="5"/>
      <c r="Q36" s="4" t="e">
        <f>VLOOKUP(F36,STATISTIK!$A:$D,12,FALSE)</f>
        <v>#REF!</v>
      </c>
      <c r="R36" s="4" t="e">
        <f>VLOOKUP(F36,STATISTIK!$A:$D,13,FALSE)</f>
        <v>#REF!</v>
      </c>
      <c r="S36" s="5"/>
      <c r="T36" s="56"/>
      <c r="U36" s="56"/>
    </row>
    <row r="37" ht="12.75" hidden="1" customHeight="1" spans="1:21">
      <c r="A37" s="6">
        <v>33</v>
      </c>
      <c r="B37" s="4" t="s">
        <v>114</v>
      </c>
      <c r="C37" s="4"/>
      <c r="D37" s="4"/>
      <c r="E37" s="4"/>
      <c r="F37" s="7" t="s">
        <v>115</v>
      </c>
      <c r="G37" s="6" t="s">
        <v>43</v>
      </c>
      <c r="H37" s="4" t="s">
        <v>116</v>
      </c>
      <c r="I37" s="6" t="s">
        <v>45</v>
      </c>
      <c r="J37" s="4" t="e">
        <f>VLOOKUP(F37,STATISTIK!$A:$D,5,FALSE)</f>
        <v>#REF!</v>
      </c>
      <c r="K37" s="6" t="s">
        <v>46</v>
      </c>
      <c r="L37" s="4" t="e">
        <f>VLOOKUP(F37,STATISTIK!$A:$D,7,FALSE)</f>
        <v>#REF!</v>
      </c>
      <c r="M37" s="6" t="s">
        <v>47</v>
      </c>
      <c r="N37" s="4" t="e">
        <f>VLOOKUP(F37,STATISTIK!$A:$D,9,FALSE)</f>
        <v>#REF!</v>
      </c>
      <c r="O37" s="4" t="e">
        <f>VLOOKUP(F37,STATISTIK!$A:$D,10,FALSE)</f>
        <v>#REF!</v>
      </c>
      <c r="P37" s="5"/>
      <c r="Q37" s="4" t="e">
        <f>VLOOKUP(F37,STATISTIK!$A:$D,12,FALSE)</f>
        <v>#REF!</v>
      </c>
      <c r="R37" s="57" t="e">
        <f>VLOOKUP(F37,STATISTIK!$A:$D,13,FALSE)</f>
        <v>#REF!</v>
      </c>
      <c r="S37" s="6"/>
      <c r="T37" s="56"/>
      <c r="U37" s="56"/>
    </row>
    <row r="38" ht="12.75" hidden="1" customHeight="1" spans="1:21">
      <c r="A38" s="6">
        <v>34</v>
      </c>
      <c r="B38" s="4" t="s">
        <v>117</v>
      </c>
      <c r="C38" s="4"/>
      <c r="D38" s="4"/>
      <c r="E38" s="4"/>
      <c r="F38" s="7" t="s">
        <v>118</v>
      </c>
      <c r="G38" s="6" t="s">
        <v>43</v>
      </c>
      <c r="H38" s="4" t="s">
        <v>116</v>
      </c>
      <c r="I38" s="6" t="s">
        <v>45</v>
      </c>
      <c r="J38" s="4" t="e">
        <f>VLOOKUP(F38,STATISTIK!$A:$D,5,FALSE)</f>
        <v>#REF!</v>
      </c>
      <c r="K38" s="6" t="s">
        <v>119</v>
      </c>
      <c r="L38" s="4" t="e">
        <f>VLOOKUP(F38,STATISTIK!$A:$D,7,FALSE)</f>
        <v>#REF!</v>
      </c>
      <c r="M38" s="6" t="s">
        <v>47</v>
      </c>
      <c r="N38" s="4" t="e">
        <f>VLOOKUP(F38,STATISTIK!$A:$D,9,FALSE)</f>
        <v>#REF!</v>
      </c>
      <c r="O38" s="4" t="e">
        <f>VLOOKUP(F38,STATISTIK!$A:$D,10,FALSE)</f>
        <v>#REF!</v>
      </c>
      <c r="P38" s="5"/>
      <c r="Q38" s="4" t="e">
        <f>VLOOKUP(F38,STATISTIK!$A:$D,12,FALSE)</f>
        <v>#REF!</v>
      </c>
      <c r="R38" s="57" t="e">
        <f>VLOOKUP(F38,STATISTIK!$A:$D,13,FALSE)</f>
        <v>#REF!</v>
      </c>
      <c r="S38" s="6"/>
      <c r="T38" s="56"/>
      <c r="U38" s="56"/>
    </row>
    <row r="39" ht="12.75" hidden="1" customHeight="1" spans="1:21">
      <c r="A39" s="6">
        <v>35</v>
      </c>
      <c r="B39" s="4" t="s">
        <v>120</v>
      </c>
      <c r="C39" s="4"/>
      <c r="D39" s="4"/>
      <c r="E39" s="4"/>
      <c r="F39" s="7" t="s">
        <v>121</v>
      </c>
      <c r="G39" s="6" t="s">
        <v>43</v>
      </c>
      <c r="H39" s="4" t="s">
        <v>116</v>
      </c>
      <c r="I39" s="6" t="s">
        <v>45</v>
      </c>
      <c r="J39" s="4" t="e">
        <f>VLOOKUP(F39,STATISTIK!$A:$D,5,FALSE)</f>
        <v>#REF!</v>
      </c>
      <c r="K39" s="6" t="s">
        <v>119</v>
      </c>
      <c r="L39" s="4" t="e">
        <f>VLOOKUP(F39,STATISTIK!$A:$D,7,FALSE)</f>
        <v>#REF!</v>
      </c>
      <c r="M39" s="6" t="s">
        <v>47</v>
      </c>
      <c r="N39" s="4" t="e">
        <f>VLOOKUP(F39,STATISTIK!$A:$D,9,FALSE)</f>
        <v>#REF!</v>
      </c>
      <c r="O39" s="4" t="e">
        <f>VLOOKUP(F39,STATISTIK!$A:$D,10,FALSE)</f>
        <v>#REF!</v>
      </c>
      <c r="P39" s="5"/>
      <c r="Q39" s="4" t="e">
        <f>VLOOKUP(F39,STATISTIK!$A:$D,12,FALSE)</f>
        <v>#REF!</v>
      </c>
      <c r="R39" s="57" t="e">
        <f>VLOOKUP(F39,STATISTIK!$A:$D,13,FALSE)</f>
        <v>#REF!</v>
      </c>
      <c r="S39" s="6"/>
      <c r="T39" s="56"/>
      <c r="U39" s="56"/>
    </row>
    <row r="40" ht="12.75" hidden="1" customHeight="1" spans="1:21">
      <c r="A40" s="6">
        <v>36</v>
      </c>
      <c r="B40" s="4" t="s">
        <v>122</v>
      </c>
      <c r="C40" s="4"/>
      <c r="D40" s="4"/>
      <c r="E40" s="4"/>
      <c r="F40" s="7" t="s">
        <v>123</v>
      </c>
      <c r="G40" s="6" t="s">
        <v>43</v>
      </c>
      <c r="H40" s="4" t="s">
        <v>116</v>
      </c>
      <c r="I40" s="6" t="s">
        <v>45</v>
      </c>
      <c r="J40" s="4" t="e">
        <f>VLOOKUP(F40,STATISTIK!$A:$D,5,FALSE)</f>
        <v>#REF!</v>
      </c>
      <c r="K40" s="6" t="s">
        <v>46</v>
      </c>
      <c r="L40" s="4" t="e">
        <f>VLOOKUP(F40,STATISTIK!$A:$D,7,FALSE)</f>
        <v>#REF!</v>
      </c>
      <c r="M40" s="6" t="s">
        <v>47</v>
      </c>
      <c r="N40" s="4" t="e">
        <f>VLOOKUP(F40,STATISTIK!$A:$D,9,FALSE)</f>
        <v>#REF!</v>
      </c>
      <c r="O40" s="4" t="e">
        <f>VLOOKUP(F40,STATISTIK!$A:$D,10,FALSE)</f>
        <v>#REF!</v>
      </c>
      <c r="P40" s="5"/>
      <c r="Q40" s="4" t="e">
        <f>VLOOKUP(F40,STATISTIK!$A:$D,12,FALSE)</f>
        <v>#REF!</v>
      </c>
      <c r="R40" s="57" t="e">
        <f>VLOOKUP(F40,STATISTIK!$A:$D,13,FALSE)</f>
        <v>#REF!</v>
      </c>
      <c r="S40" s="6"/>
      <c r="T40" s="56"/>
      <c r="U40" s="56"/>
    </row>
    <row r="41" ht="12.75" hidden="1" customHeight="1" spans="1:21">
      <c r="A41" s="6">
        <v>37</v>
      </c>
      <c r="B41" s="4" t="s">
        <v>124</v>
      </c>
      <c r="C41" s="4"/>
      <c r="D41" s="4"/>
      <c r="E41" s="4"/>
      <c r="F41" s="7" t="s">
        <v>125</v>
      </c>
      <c r="G41" s="6" t="s">
        <v>43</v>
      </c>
      <c r="H41" s="4" t="s">
        <v>116</v>
      </c>
      <c r="I41" s="6" t="s">
        <v>45</v>
      </c>
      <c r="J41" s="4" t="e">
        <f>VLOOKUP(F41,STATISTIK!$A:$D,5,FALSE)</f>
        <v>#REF!</v>
      </c>
      <c r="K41" s="6" t="s">
        <v>126</v>
      </c>
      <c r="L41" s="4" t="e">
        <f>VLOOKUP(F41,STATISTIK!$A:$D,7,FALSE)</f>
        <v>#REF!</v>
      </c>
      <c r="M41" s="6" t="s">
        <v>47</v>
      </c>
      <c r="N41" s="4" t="e">
        <f>VLOOKUP(F41,STATISTIK!$A:$D,9,FALSE)</f>
        <v>#REF!</v>
      </c>
      <c r="O41" s="4" t="e">
        <f>VLOOKUP(F41,STATISTIK!$A:$D,10,FALSE)</f>
        <v>#REF!</v>
      </c>
      <c r="P41" s="5"/>
      <c r="Q41" s="4" t="e">
        <f>VLOOKUP(F41,STATISTIK!$A:$D,12,FALSE)</f>
        <v>#REF!</v>
      </c>
      <c r="R41" s="57" t="e">
        <f>VLOOKUP(F41,STATISTIK!$A:$D,13,FALSE)</f>
        <v>#REF!</v>
      </c>
      <c r="S41" s="6"/>
      <c r="T41" s="56"/>
      <c r="U41" s="56"/>
    </row>
    <row r="42" ht="12.75" hidden="1" customHeight="1" spans="1:21">
      <c r="A42" s="6">
        <v>38</v>
      </c>
      <c r="B42" s="4" t="s">
        <v>127</v>
      </c>
      <c r="C42" s="4"/>
      <c r="D42" s="4"/>
      <c r="E42" s="4"/>
      <c r="F42" s="7" t="s">
        <v>128</v>
      </c>
      <c r="G42" s="6" t="s">
        <v>43</v>
      </c>
      <c r="H42" s="4" t="s">
        <v>116</v>
      </c>
      <c r="I42" s="6" t="s">
        <v>45</v>
      </c>
      <c r="J42" s="4" t="e">
        <f>VLOOKUP(F42,STATISTIK!$A:$D,5,FALSE)</f>
        <v>#REF!</v>
      </c>
      <c r="K42" s="6" t="s">
        <v>129</v>
      </c>
      <c r="L42" s="4" t="e">
        <f>VLOOKUP(F42,STATISTIK!$A:$D,7,FALSE)</f>
        <v>#REF!</v>
      </c>
      <c r="M42" s="6" t="s">
        <v>47</v>
      </c>
      <c r="N42" s="4" t="e">
        <f>VLOOKUP(F42,STATISTIK!$A:$D,9,FALSE)</f>
        <v>#REF!</v>
      </c>
      <c r="O42" s="4" t="e">
        <f>VLOOKUP(F42,STATISTIK!$A:$D,10,FALSE)</f>
        <v>#REF!</v>
      </c>
      <c r="P42" s="5"/>
      <c r="Q42" s="4" t="e">
        <f>VLOOKUP(F42,STATISTIK!$A:$D,12,FALSE)</f>
        <v>#REF!</v>
      </c>
      <c r="R42" s="57" t="e">
        <f>VLOOKUP(F42,STATISTIK!$A:$D,13,FALSE)</f>
        <v>#REF!</v>
      </c>
      <c r="S42" s="6"/>
      <c r="T42" s="56"/>
      <c r="U42" s="56"/>
    </row>
    <row r="43" ht="12.75" hidden="1" customHeight="1" spans="1:21">
      <c r="A43" s="6">
        <v>39</v>
      </c>
      <c r="B43" s="4" t="s">
        <v>130</v>
      </c>
      <c r="C43" s="4"/>
      <c r="D43" s="4"/>
      <c r="E43" s="4"/>
      <c r="F43" s="7" t="s">
        <v>131</v>
      </c>
      <c r="G43" s="6" t="s">
        <v>43</v>
      </c>
      <c r="H43" s="4" t="s">
        <v>116</v>
      </c>
      <c r="I43" s="6" t="s">
        <v>45</v>
      </c>
      <c r="J43" s="4" t="e">
        <f>VLOOKUP(F43,STATISTIK!$A:$D,5,FALSE)</f>
        <v>#REF!</v>
      </c>
      <c r="K43" s="6" t="s">
        <v>46</v>
      </c>
      <c r="L43" s="4" t="e">
        <f>VLOOKUP(F43,STATISTIK!$A:$D,7,FALSE)</f>
        <v>#REF!</v>
      </c>
      <c r="M43" s="6" t="s">
        <v>47</v>
      </c>
      <c r="N43" s="4" t="e">
        <f>VLOOKUP(F43,STATISTIK!$A:$D,9,FALSE)</f>
        <v>#REF!</v>
      </c>
      <c r="O43" s="4" t="e">
        <f>VLOOKUP(F43,STATISTIK!$A:$D,10,FALSE)</f>
        <v>#REF!</v>
      </c>
      <c r="P43" s="5"/>
      <c r="Q43" s="4" t="e">
        <f>VLOOKUP(F43,STATISTIK!$A:$D,12,FALSE)</f>
        <v>#REF!</v>
      </c>
      <c r="R43" s="57" t="e">
        <f>VLOOKUP(F43,STATISTIK!$A:$D,13,FALSE)</f>
        <v>#REF!</v>
      </c>
      <c r="S43" s="6"/>
      <c r="T43" s="56"/>
      <c r="U43" s="56"/>
    </row>
    <row r="44" ht="12.75" hidden="1" customHeight="1" spans="1:21">
      <c r="A44" s="6">
        <v>40</v>
      </c>
      <c r="B44" s="4" t="s">
        <v>132</v>
      </c>
      <c r="C44" s="4"/>
      <c r="D44" s="4"/>
      <c r="E44" s="4"/>
      <c r="F44" s="7" t="s">
        <v>133</v>
      </c>
      <c r="G44" s="6" t="s">
        <v>43</v>
      </c>
      <c r="H44" s="4" t="s">
        <v>116</v>
      </c>
      <c r="I44" s="6" t="s">
        <v>45</v>
      </c>
      <c r="J44" s="4" t="e">
        <f>VLOOKUP(F44,STATISTIK!$A:$D,5,FALSE)</f>
        <v>#REF!</v>
      </c>
      <c r="K44" s="6" t="s">
        <v>119</v>
      </c>
      <c r="L44" s="4" t="e">
        <f>VLOOKUP(F44,STATISTIK!$A:$D,7,FALSE)</f>
        <v>#REF!</v>
      </c>
      <c r="M44" s="6" t="s">
        <v>47</v>
      </c>
      <c r="N44" s="4" t="e">
        <f>VLOOKUP(F44,STATISTIK!$A:$D,9,FALSE)</f>
        <v>#REF!</v>
      </c>
      <c r="O44" s="4" t="e">
        <f>VLOOKUP(F44,STATISTIK!$A:$D,10,FALSE)</f>
        <v>#REF!</v>
      </c>
      <c r="P44" s="5"/>
      <c r="Q44" s="4" t="e">
        <f>VLOOKUP(F44,STATISTIK!$A:$D,12,FALSE)</f>
        <v>#REF!</v>
      </c>
      <c r="R44" s="57" t="e">
        <f>VLOOKUP(F44,STATISTIK!$A:$D,13,FALSE)</f>
        <v>#REF!</v>
      </c>
      <c r="S44" s="6"/>
      <c r="T44" s="56"/>
      <c r="U44" s="56"/>
    </row>
    <row r="45" ht="12.75" hidden="1" customHeight="1" spans="1:21">
      <c r="A45" s="6">
        <v>41</v>
      </c>
      <c r="B45" s="4" t="s">
        <v>134</v>
      </c>
      <c r="C45" s="4"/>
      <c r="D45" s="4"/>
      <c r="E45" s="4"/>
      <c r="F45" s="7" t="s">
        <v>135</v>
      </c>
      <c r="G45" s="6" t="s">
        <v>43</v>
      </c>
      <c r="H45" s="4" t="s">
        <v>116</v>
      </c>
      <c r="I45" s="6" t="s">
        <v>45</v>
      </c>
      <c r="J45" s="4" t="e">
        <f>VLOOKUP(F45,STATISTIK!$A:$D,5,FALSE)</f>
        <v>#REF!</v>
      </c>
      <c r="K45" s="6" t="s">
        <v>119</v>
      </c>
      <c r="L45" s="4" t="e">
        <f>VLOOKUP(F45,STATISTIK!$A:$D,7,FALSE)</f>
        <v>#REF!</v>
      </c>
      <c r="M45" s="6" t="s">
        <v>47</v>
      </c>
      <c r="N45" s="4" t="e">
        <f>VLOOKUP(F45,STATISTIK!$A:$D,9,FALSE)</f>
        <v>#REF!</v>
      </c>
      <c r="O45" s="4" t="e">
        <f>VLOOKUP(F45,STATISTIK!$A:$D,10,FALSE)</f>
        <v>#REF!</v>
      </c>
      <c r="P45" s="5"/>
      <c r="Q45" s="4" t="e">
        <f>VLOOKUP(F45,STATISTIK!$A:$D,12,FALSE)</f>
        <v>#REF!</v>
      </c>
      <c r="R45" s="57" t="e">
        <f>VLOOKUP(F45,STATISTIK!$A:$D,13,FALSE)</f>
        <v>#REF!</v>
      </c>
      <c r="S45" s="6"/>
      <c r="T45" s="56"/>
      <c r="U45" s="56"/>
    </row>
    <row r="46" ht="12.75" hidden="1" customHeight="1" spans="1:21">
      <c r="A46" s="6">
        <v>42</v>
      </c>
      <c r="B46" s="4" t="s">
        <v>136</v>
      </c>
      <c r="C46" s="4"/>
      <c r="D46" s="4"/>
      <c r="E46" s="4"/>
      <c r="F46" s="7" t="s">
        <v>137</v>
      </c>
      <c r="G46" s="6" t="s">
        <v>43</v>
      </c>
      <c r="H46" s="4" t="s">
        <v>116</v>
      </c>
      <c r="I46" s="6" t="s">
        <v>45</v>
      </c>
      <c r="J46" s="4" t="e">
        <f>VLOOKUP(F46,STATISTIK!$A:$D,5,FALSE)</f>
        <v>#REF!</v>
      </c>
      <c r="K46" s="6" t="s">
        <v>46</v>
      </c>
      <c r="L46" s="4" t="e">
        <f>VLOOKUP(F46,STATISTIK!$A:$D,7,FALSE)</f>
        <v>#REF!</v>
      </c>
      <c r="M46" s="6" t="s">
        <v>47</v>
      </c>
      <c r="N46" s="4" t="e">
        <f>VLOOKUP(F46,STATISTIK!$A:$D,9,FALSE)</f>
        <v>#REF!</v>
      </c>
      <c r="O46" s="4" t="e">
        <f>VLOOKUP(F46,STATISTIK!$A:$D,10,FALSE)</f>
        <v>#REF!</v>
      </c>
      <c r="P46" s="5"/>
      <c r="Q46" s="4" t="e">
        <f>VLOOKUP(F46,STATISTIK!$A:$D,12,FALSE)</f>
        <v>#REF!</v>
      </c>
      <c r="R46" s="57" t="e">
        <f>VLOOKUP(F46,STATISTIK!$A:$D,13,FALSE)</f>
        <v>#REF!</v>
      </c>
      <c r="S46" s="6"/>
      <c r="T46" s="56"/>
      <c r="U46" s="56"/>
    </row>
    <row r="47" ht="12.75" hidden="1" customHeight="1" spans="1:21">
      <c r="A47" s="6">
        <v>43</v>
      </c>
      <c r="B47" s="4" t="s">
        <v>138</v>
      </c>
      <c r="C47" s="4"/>
      <c r="D47" s="4"/>
      <c r="E47" s="4"/>
      <c r="F47" s="7" t="s">
        <v>64</v>
      </c>
      <c r="G47" s="6" t="s">
        <v>43</v>
      </c>
      <c r="H47" s="4" t="s">
        <v>116</v>
      </c>
      <c r="I47" s="6" t="s">
        <v>45</v>
      </c>
      <c r="J47" s="4" t="e">
        <f>VLOOKUP(F47,STATISTIK!$A:$D,5,FALSE)</f>
        <v>#REF!</v>
      </c>
      <c r="K47" s="6" t="s">
        <v>65</v>
      </c>
      <c r="L47" s="4" t="e">
        <f>VLOOKUP(F47,STATISTIK!$A:$D,7,FALSE)</f>
        <v>#REF!</v>
      </c>
      <c r="M47" s="6" t="s">
        <v>47</v>
      </c>
      <c r="N47" s="4" t="e">
        <f>VLOOKUP(F47,STATISTIK!$A:$D,9,FALSE)</f>
        <v>#REF!</v>
      </c>
      <c r="O47" s="4" t="e">
        <f>VLOOKUP(F47,STATISTIK!$A:$D,10,FALSE)</f>
        <v>#REF!</v>
      </c>
      <c r="P47" s="5"/>
      <c r="Q47" s="4" t="e">
        <f>VLOOKUP(F47,STATISTIK!$A:$D,12,FALSE)</f>
        <v>#REF!</v>
      </c>
      <c r="R47" s="57" t="e">
        <f>VLOOKUP(F47,STATISTIK!$A:$D,13,FALSE)</f>
        <v>#REF!</v>
      </c>
      <c r="S47" s="6"/>
      <c r="T47" s="56"/>
      <c r="U47" s="56"/>
    </row>
    <row r="48" ht="12.75" hidden="1" customHeight="1" spans="1:21">
      <c r="A48" s="6">
        <v>44</v>
      </c>
      <c r="B48" s="4" t="s">
        <v>139</v>
      </c>
      <c r="C48" s="4"/>
      <c r="D48" s="4"/>
      <c r="E48" s="4"/>
      <c r="F48" s="7" t="s">
        <v>140</v>
      </c>
      <c r="G48" s="6" t="s">
        <v>43</v>
      </c>
      <c r="H48" s="4" t="s">
        <v>116</v>
      </c>
      <c r="I48" s="6" t="s">
        <v>45</v>
      </c>
      <c r="J48" s="4" t="e">
        <f>VLOOKUP(F48,STATISTIK!$A:$D,5,FALSE)</f>
        <v>#REF!</v>
      </c>
      <c r="K48" s="6" t="s">
        <v>141</v>
      </c>
      <c r="L48" s="4" t="e">
        <f>VLOOKUP(F48,STATISTIK!$A:$D,7,FALSE)</f>
        <v>#REF!</v>
      </c>
      <c r="M48" s="6" t="s">
        <v>47</v>
      </c>
      <c r="N48" s="4" t="e">
        <f>VLOOKUP(F48,STATISTIK!$A:$D,9,FALSE)</f>
        <v>#REF!</v>
      </c>
      <c r="O48" s="4" t="e">
        <f>VLOOKUP(F48,STATISTIK!$A:$D,10,FALSE)</f>
        <v>#REF!</v>
      </c>
      <c r="P48" s="5"/>
      <c r="Q48" s="4" t="e">
        <f>VLOOKUP(F48,STATISTIK!$A:$D,12,FALSE)</f>
        <v>#REF!</v>
      </c>
      <c r="R48" s="57" t="e">
        <f>VLOOKUP(F48,STATISTIK!$A:$D,13,FALSE)</f>
        <v>#REF!</v>
      </c>
      <c r="S48" s="6"/>
      <c r="T48" s="56"/>
      <c r="U48" s="56"/>
    </row>
    <row r="49" ht="12.75" hidden="1" customHeight="1" spans="1:21">
      <c r="A49" s="6">
        <v>45</v>
      </c>
      <c r="B49" s="4" t="s">
        <v>142</v>
      </c>
      <c r="C49" s="4"/>
      <c r="D49" s="4"/>
      <c r="E49" s="4"/>
      <c r="F49" s="7" t="s">
        <v>143</v>
      </c>
      <c r="G49" s="6" t="s">
        <v>43</v>
      </c>
      <c r="H49" s="4" t="s">
        <v>116</v>
      </c>
      <c r="I49" s="6" t="s">
        <v>45</v>
      </c>
      <c r="J49" s="4" t="e">
        <f>VLOOKUP(F49,STATISTIK!$A:$D,5,FALSE)</f>
        <v>#REF!</v>
      </c>
      <c r="K49" s="6" t="s">
        <v>144</v>
      </c>
      <c r="L49" s="4" t="e">
        <f>VLOOKUP(F49,STATISTIK!$A:$D,7,FALSE)</f>
        <v>#REF!</v>
      </c>
      <c r="M49" s="6" t="s">
        <v>47</v>
      </c>
      <c r="N49" s="4" t="e">
        <f>VLOOKUP(F49,STATISTIK!$A:$D,9,FALSE)</f>
        <v>#REF!</v>
      </c>
      <c r="O49" s="4" t="e">
        <f>VLOOKUP(F49,STATISTIK!$A:$D,10,FALSE)</f>
        <v>#REF!</v>
      </c>
      <c r="P49" s="5"/>
      <c r="Q49" s="4" t="e">
        <f>VLOOKUP(F49,STATISTIK!$A:$D,12,FALSE)</f>
        <v>#REF!</v>
      </c>
      <c r="R49" s="57" t="e">
        <f>VLOOKUP(F49,STATISTIK!$A:$D,13,FALSE)</f>
        <v>#REF!</v>
      </c>
      <c r="S49" s="6"/>
      <c r="T49" s="56"/>
      <c r="U49" s="56"/>
    </row>
    <row r="50" ht="12.75" hidden="1" customHeight="1" spans="1:21">
      <c r="A50" s="6">
        <v>46</v>
      </c>
      <c r="B50" s="4" t="s">
        <v>145</v>
      </c>
      <c r="C50" s="4"/>
      <c r="D50" s="4"/>
      <c r="E50" s="4"/>
      <c r="F50" s="7" t="s">
        <v>146</v>
      </c>
      <c r="G50" s="6" t="s">
        <v>43</v>
      </c>
      <c r="H50" s="4" t="s">
        <v>116</v>
      </c>
      <c r="I50" s="6" t="s">
        <v>45</v>
      </c>
      <c r="J50" s="4" t="e">
        <f>VLOOKUP(F50,STATISTIK!$A:$D,5,FALSE)</f>
        <v>#REF!</v>
      </c>
      <c r="K50" s="6" t="s">
        <v>144</v>
      </c>
      <c r="L50" s="4" t="e">
        <f>VLOOKUP(F50,STATISTIK!$A:$D,7,FALSE)</f>
        <v>#REF!</v>
      </c>
      <c r="M50" s="6" t="s">
        <v>47</v>
      </c>
      <c r="N50" s="4" t="e">
        <f>VLOOKUP(F50,STATISTIK!$A:$D,9,FALSE)</f>
        <v>#REF!</v>
      </c>
      <c r="O50" s="4" t="e">
        <f>VLOOKUP(F50,STATISTIK!$A:$D,10,FALSE)</f>
        <v>#REF!</v>
      </c>
      <c r="P50" s="5"/>
      <c r="Q50" s="4" t="e">
        <f>VLOOKUP(F50,STATISTIK!$A:$D,12,FALSE)</f>
        <v>#REF!</v>
      </c>
      <c r="R50" s="57" t="e">
        <f>VLOOKUP(F50,STATISTIK!$A:$D,13,FALSE)</f>
        <v>#REF!</v>
      </c>
      <c r="S50" s="6"/>
      <c r="T50" s="56"/>
      <c r="U50" s="56"/>
    </row>
    <row r="51" ht="12.75" hidden="1" customHeight="1" spans="1:21">
      <c r="A51" s="6">
        <v>47</v>
      </c>
      <c r="B51" s="4" t="s">
        <v>147</v>
      </c>
      <c r="C51" s="4"/>
      <c r="D51" s="4"/>
      <c r="E51" s="4"/>
      <c r="F51" s="7" t="s">
        <v>148</v>
      </c>
      <c r="G51" s="6" t="s">
        <v>43</v>
      </c>
      <c r="H51" s="4" t="s">
        <v>116</v>
      </c>
      <c r="I51" s="6" t="s">
        <v>45</v>
      </c>
      <c r="J51" s="4" t="e">
        <f>VLOOKUP(F51,STATISTIK!$A:$D,5,FALSE)</f>
        <v>#REF!</v>
      </c>
      <c r="K51" s="6" t="s">
        <v>141</v>
      </c>
      <c r="L51" s="4" t="e">
        <f>VLOOKUP(F51,STATISTIK!$A:$D,7,FALSE)</f>
        <v>#REF!</v>
      </c>
      <c r="M51" s="6" t="s">
        <v>47</v>
      </c>
      <c r="N51" s="4" t="e">
        <f>VLOOKUP(F51,STATISTIK!$A:$D,9,FALSE)</f>
        <v>#REF!</v>
      </c>
      <c r="O51" s="4" t="e">
        <f>VLOOKUP(F51,STATISTIK!$A:$D,10,FALSE)</f>
        <v>#REF!</v>
      </c>
      <c r="P51" s="5"/>
      <c r="Q51" s="4" t="e">
        <f>VLOOKUP(F51,STATISTIK!$A:$D,12,FALSE)</f>
        <v>#REF!</v>
      </c>
      <c r="R51" s="57" t="e">
        <f>VLOOKUP(F51,STATISTIK!$A:$D,13,FALSE)</f>
        <v>#REF!</v>
      </c>
      <c r="S51" s="6"/>
      <c r="T51" s="56"/>
      <c r="U51" s="56"/>
    </row>
    <row r="52" ht="12.75" hidden="1" customHeight="1" spans="1:21">
      <c r="A52" s="6">
        <v>48</v>
      </c>
      <c r="B52" s="4" t="s">
        <v>149</v>
      </c>
      <c r="C52" s="4"/>
      <c r="D52" s="4"/>
      <c r="E52" s="4"/>
      <c r="F52" s="7" t="s">
        <v>150</v>
      </c>
      <c r="G52" s="6" t="s">
        <v>43</v>
      </c>
      <c r="H52" s="4" t="s">
        <v>116</v>
      </c>
      <c r="I52" s="6" t="s">
        <v>45</v>
      </c>
      <c r="J52" s="4" t="e">
        <f>VLOOKUP(F52,STATISTIK!$A:$D,5,FALSE)</f>
        <v>#REF!</v>
      </c>
      <c r="K52" s="6" t="s">
        <v>141</v>
      </c>
      <c r="L52" s="4" t="e">
        <f>VLOOKUP(F52,STATISTIK!$A:$D,7,FALSE)</f>
        <v>#REF!</v>
      </c>
      <c r="M52" s="6" t="s">
        <v>47</v>
      </c>
      <c r="N52" s="4" t="e">
        <f>VLOOKUP(F52,STATISTIK!$A:$D,9,FALSE)</f>
        <v>#REF!</v>
      </c>
      <c r="O52" s="4" t="e">
        <f>VLOOKUP(F52,STATISTIK!$A:$D,10,FALSE)</f>
        <v>#REF!</v>
      </c>
      <c r="P52" s="5"/>
      <c r="Q52" s="4" t="e">
        <f>VLOOKUP(F52,STATISTIK!$A:$D,12,FALSE)</f>
        <v>#REF!</v>
      </c>
      <c r="R52" s="57" t="e">
        <f>VLOOKUP(F52,STATISTIK!$A:$D,13,FALSE)</f>
        <v>#REF!</v>
      </c>
      <c r="S52" s="6"/>
      <c r="T52" s="56"/>
      <c r="U52" s="56"/>
    </row>
    <row r="53" ht="12.75" hidden="1" customHeight="1" spans="1:21">
      <c r="A53" s="6">
        <v>49</v>
      </c>
      <c r="B53" s="4" t="s">
        <v>151</v>
      </c>
      <c r="C53" s="4"/>
      <c r="D53" s="4"/>
      <c r="E53" s="4"/>
      <c r="F53" s="7" t="s">
        <v>152</v>
      </c>
      <c r="G53" s="6" t="s">
        <v>43</v>
      </c>
      <c r="H53" s="4" t="s">
        <v>116</v>
      </c>
      <c r="I53" s="6" t="s">
        <v>45</v>
      </c>
      <c r="J53" s="4" t="e">
        <f>VLOOKUP(F53,STATISTIK!$A:$D,5,FALSE)</f>
        <v>#REF!</v>
      </c>
      <c r="K53" s="6" t="s">
        <v>46</v>
      </c>
      <c r="L53" s="4" t="e">
        <f>VLOOKUP(F53,STATISTIK!$A:$D,7,FALSE)</f>
        <v>#REF!</v>
      </c>
      <c r="M53" s="6" t="s">
        <v>47</v>
      </c>
      <c r="N53" s="4" t="e">
        <f>VLOOKUP(F53,STATISTIK!$A:$D,9,FALSE)</f>
        <v>#REF!</v>
      </c>
      <c r="O53" s="4" t="e">
        <f>VLOOKUP(F53,STATISTIK!$A:$D,10,FALSE)</f>
        <v>#REF!</v>
      </c>
      <c r="P53" s="5"/>
      <c r="Q53" s="4" t="e">
        <f>VLOOKUP(F53,STATISTIK!$A:$D,12,FALSE)</f>
        <v>#REF!</v>
      </c>
      <c r="R53" s="57" t="e">
        <f>VLOOKUP(F53,STATISTIK!$A:$D,13,FALSE)</f>
        <v>#REF!</v>
      </c>
      <c r="S53" s="6"/>
      <c r="T53" s="56"/>
      <c r="U53" s="56"/>
    </row>
    <row r="54" ht="12.75" hidden="1" customHeight="1" spans="1:21">
      <c r="A54" s="6">
        <v>50</v>
      </c>
      <c r="B54" s="4" t="s">
        <v>153</v>
      </c>
      <c r="C54" s="4"/>
      <c r="D54" s="4"/>
      <c r="E54" s="4"/>
      <c r="F54" s="7" t="s">
        <v>154</v>
      </c>
      <c r="G54" s="6" t="s">
        <v>43</v>
      </c>
      <c r="H54" s="4" t="s">
        <v>116</v>
      </c>
      <c r="I54" s="6" t="s">
        <v>45</v>
      </c>
      <c r="J54" s="4" t="e">
        <f>VLOOKUP(F54,STATISTIK!$A:$D,5,FALSE)</f>
        <v>#REF!</v>
      </c>
      <c r="K54" s="6" t="s">
        <v>46</v>
      </c>
      <c r="L54" s="4" t="e">
        <f>VLOOKUP(F54,STATISTIK!$A:$D,7,FALSE)</f>
        <v>#REF!</v>
      </c>
      <c r="M54" s="6" t="s">
        <v>47</v>
      </c>
      <c r="N54" s="4" t="e">
        <f>VLOOKUP(F54,STATISTIK!$A:$D,9,FALSE)</f>
        <v>#REF!</v>
      </c>
      <c r="O54" s="4" t="e">
        <f>VLOOKUP(F54,STATISTIK!$A:$D,10,FALSE)</f>
        <v>#REF!</v>
      </c>
      <c r="P54" s="5"/>
      <c r="Q54" s="4" t="e">
        <f>VLOOKUP(F54,STATISTIK!$A:$D,12,FALSE)</f>
        <v>#REF!</v>
      </c>
      <c r="R54" s="57" t="e">
        <f>VLOOKUP(F54,STATISTIK!$A:$D,13,FALSE)</f>
        <v>#REF!</v>
      </c>
      <c r="S54" s="6"/>
      <c r="T54" s="56"/>
      <c r="U54" s="56"/>
    </row>
    <row r="55" ht="12.75" hidden="1" customHeight="1" spans="1:21">
      <c r="A55" s="6">
        <v>51</v>
      </c>
      <c r="B55" s="4" t="s">
        <v>155</v>
      </c>
      <c r="C55" s="4"/>
      <c r="D55" s="4"/>
      <c r="E55" s="4"/>
      <c r="F55" s="7" t="s">
        <v>156</v>
      </c>
      <c r="G55" s="6" t="s">
        <v>43</v>
      </c>
      <c r="H55" s="4" t="s">
        <v>116</v>
      </c>
      <c r="I55" s="6" t="s">
        <v>45</v>
      </c>
      <c r="J55" s="4" t="e">
        <f>VLOOKUP(F55,STATISTIK!$A:$D,5,FALSE)</f>
        <v>#REF!</v>
      </c>
      <c r="K55" s="6" t="s">
        <v>46</v>
      </c>
      <c r="L55" s="4" t="e">
        <f>VLOOKUP(F55,STATISTIK!$A:$D,7,FALSE)</f>
        <v>#REF!</v>
      </c>
      <c r="M55" s="6" t="s">
        <v>47</v>
      </c>
      <c r="N55" s="4" t="e">
        <f>VLOOKUP(F55,STATISTIK!$A:$D,9,FALSE)</f>
        <v>#REF!</v>
      </c>
      <c r="O55" s="4" t="e">
        <f>VLOOKUP(F55,STATISTIK!$A:$D,10,FALSE)</f>
        <v>#REF!</v>
      </c>
      <c r="P55" s="5"/>
      <c r="Q55" s="4" t="e">
        <f>VLOOKUP(F55,STATISTIK!$A:$D,12,FALSE)</f>
        <v>#REF!</v>
      </c>
      <c r="R55" s="57" t="e">
        <f>VLOOKUP(F55,STATISTIK!$A:$D,13,FALSE)</f>
        <v>#REF!</v>
      </c>
      <c r="S55" s="6"/>
      <c r="T55" s="56"/>
      <c r="U55" s="56"/>
    </row>
    <row r="56" ht="12.75" hidden="1" customHeight="1" spans="1:21">
      <c r="A56" s="6">
        <v>52</v>
      </c>
      <c r="B56" s="4" t="s">
        <v>157</v>
      </c>
      <c r="C56" s="4"/>
      <c r="D56" s="4"/>
      <c r="E56" s="4"/>
      <c r="F56" s="7" t="s">
        <v>158</v>
      </c>
      <c r="G56" s="6" t="s">
        <v>43</v>
      </c>
      <c r="H56" s="4" t="s">
        <v>116</v>
      </c>
      <c r="I56" s="6" t="s">
        <v>45</v>
      </c>
      <c r="J56" s="4" t="e">
        <f>VLOOKUP(F56,STATISTIK!$A:$D,5,FALSE)</f>
        <v>#REF!</v>
      </c>
      <c r="K56" s="6" t="s">
        <v>119</v>
      </c>
      <c r="L56" s="4" t="e">
        <f>VLOOKUP(F56,STATISTIK!$A:$D,7,FALSE)</f>
        <v>#REF!</v>
      </c>
      <c r="M56" s="6" t="s">
        <v>47</v>
      </c>
      <c r="N56" s="4" t="e">
        <f>VLOOKUP(F56,STATISTIK!$A:$D,9,FALSE)</f>
        <v>#REF!</v>
      </c>
      <c r="O56" s="4" t="e">
        <f>VLOOKUP(F56,STATISTIK!$A:$D,10,FALSE)</f>
        <v>#REF!</v>
      </c>
      <c r="P56" s="5"/>
      <c r="Q56" s="4" t="e">
        <f>VLOOKUP(F56,STATISTIK!$A:$D,12,FALSE)</f>
        <v>#REF!</v>
      </c>
      <c r="R56" s="57" t="e">
        <f>VLOOKUP(F56,STATISTIK!$A:$D,13,FALSE)</f>
        <v>#REF!</v>
      </c>
      <c r="S56" s="6"/>
      <c r="T56" s="56"/>
      <c r="U56" s="56"/>
    </row>
    <row r="57" ht="12.75" hidden="1" customHeight="1" spans="1:21">
      <c r="A57" s="6">
        <v>53</v>
      </c>
      <c r="B57" s="4" t="s">
        <v>159</v>
      </c>
      <c r="C57" s="4"/>
      <c r="D57" s="4"/>
      <c r="E57" s="4"/>
      <c r="F57" s="7" t="s">
        <v>160</v>
      </c>
      <c r="G57" s="6" t="s">
        <v>43</v>
      </c>
      <c r="H57" s="4" t="s">
        <v>116</v>
      </c>
      <c r="I57" s="6" t="s">
        <v>45</v>
      </c>
      <c r="J57" s="4" t="e">
        <f>VLOOKUP(F57,STATISTIK!$A:$D,5,FALSE)</f>
        <v>#REF!</v>
      </c>
      <c r="K57" s="6" t="s">
        <v>119</v>
      </c>
      <c r="L57" s="4" t="e">
        <f>VLOOKUP(F57,STATISTIK!$A:$D,7,FALSE)</f>
        <v>#REF!</v>
      </c>
      <c r="M57" s="6" t="s">
        <v>47</v>
      </c>
      <c r="N57" s="4" t="e">
        <f>VLOOKUP(F57,STATISTIK!$A:$D,9,FALSE)</f>
        <v>#REF!</v>
      </c>
      <c r="O57" s="4" t="e">
        <f>VLOOKUP(F57,STATISTIK!$A:$D,10,FALSE)</f>
        <v>#REF!</v>
      </c>
      <c r="P57" s="5"/>
      <c r="Q57" s="4" t="e">
        <f>VLOOKUP(F57,STATISTIK!$A:$D,12,FALSE)</f>
        <v>#REF!</v>
      </c>
      <c r="R57" s="57" t="e">
        <f>VLOOKUP(F57,STATISTIK!$A:$D,13,FALSE)</f>
        <v>#REF!</v>
      </c>
      <c r="S57" s="6"/>
      <c r="T57" s="56"/>
      <c r="U57" s="56"/>
    </row>
    <row r="58" ht="12.75" hidden="1" customHeight="1" spans="1:21">
      <c r="A58" s="6">
        <v>54</v>
      </c>
      <c r="B58" s="4" t="s">
        <v>161</v>
      </c>
      <c r="C58" s="4"/>
      <c r="D58" s="4"/>
      <c r="E58" s="4"/>
      <c r="F58" s="7" t="s">
        <v>162</v>
      </c>
      <c r="G58" s="6" t="s">
        <v>43</v>
      </c>
      <c r="H58" s="4" t="s">
        <v>116</v>
      </c>
      <c r="I58" s="6" t="s">
        <v>45</v>
      </c>
      <c r="J58" s="4" t="e">
        <f>VLOOKUP(F58,STATISTIK!$A:$D,5,FALSE)</f>
        <v>#REF!</v>
      </c>
      <c r="K58" s="6" t="s">
        <v>46</v>
      </c>
      <c r="L58" s="4" t="e">
        <f>VLOOKUP(F58,STATISTIK!$A:$D,7,FALSE)</f>
        <v>#REF!</v>
      </c>
      <c r="M58" s="6" t="s">
        <v>47</v>
      </c>
      <c r="N58" s="4" t="e">
        <f>VLOOKUP(F58,STATISTIK!$A:$D,9,FALSE)</f>
        <v>#REF!</v>
      </c>
      <c r="O58" s="4" t="e">
        <f>VLOOKUP(F58,STATISTIK!$A:$D,10,FALSE)</f>
        <v>#REF!</v>
      </c>
      <c r="P58" s="5"/>
      <c r="Q58" s="4" t="e">
        <f>VLOOKUP(F58,STATISTIK!$A:$D,12,FALSE)</f>
        <v>#REF!</v>
      </c>
      <c r="R58" s="57" t="e">
        <f>VLOOKUP(F58,STATISTIK!$A:$D,13,FALSE)</f>
        <v>#REF!</v>
      </c>
      <c r="S58" s="6"/>
      <c r="T58" s="56"/>
      <c r="U58" s="56"/>
    </row>
    <row r="59" ht="12.75" hidden="1" customHeight="1" spans="1:21">
      <c r="A59" s="6">
        <v>55</v>
      </c>
      <c r="B59" s="4" t="s">
        <v>163</v>
      </c>
      <c r="C59" s="4"/>
      <c r="D59" s="4"/>
      <c r="E59" s="4"/>
      <c r="F59" s="7" t="s">
        <v>164</v>
      </c>
      <c r="G59" s="6" t="s">
        <v>43</v>
      </c>
      <c r="H59" s="4" t="s">
        <v>116</v>
      </c>
      <c r="I59" s="6" t="s">
        <v>45</v>
      </c>
      <c r="J59" s="4" t="e">
        <f>VLOOKUP(F59,STATISTIK!$A:$D,5,FALSE)</f>
        <v>#REF!</v>
      </c>
      <c r="K59" s="6" t="s">
        <v>119</v>
      </c>
      <c r="L59" s="4" t="e">
        <f>VLOOKUP(F59,STATISTIK!$A:$D,7,FALSE)</f>
        <v>#REF!</v>
      </c>
      <c r="M59" s="6" t="s">
        <v>47</v>
      </c>
      <c r="N59" s="4" t="e">
        <f>VLOOKUP(F59,STATISTIK!$A:$D,9,FALSE)</f>
        <v>#REF!</v>
      </c>
      <c r="O59" s="4" t="e">
        <f>VLOOKUP(F59,STATISTIK!$A:$D,10,FALSE)</f>
        <v>#REF!</v>
      </c>
      <c r="P59" s="5"/>
      <c r="Q59" s="4" t="e">
        <f>VLOOKUP(F59,STATISTIK!$A:$D,12,FALSE)</f>
        <v>#REF!</v>
      </c>
      <c r="R59" s="57" t="e">
        <f>VLOOKUP(F59,STATISTIK!$A:$D,13,FALSE)</f>
        <v>#REF!</v>
      </c>
      <c r="S59" s="6"/>
      <c r="T59" s="56"/>
      <c r="U59" s="56"/>
    </row>
    <row r="60" ht="12.75" hidden="1" customHeight="1" spans="1:21">
      <c r="A60" s="6">
        <v>56</v>
      </c>
      <c r="B60" s="4" t="s">
        <v>165</v>
      </c>
      <c r="C60" s="4"/>
      <c r="D60" s="4"/>
      <c r="E60" s="4"/>
      <c r="F60" s="7" t="s">
        <v>166</v>
      </c>
      <c r="G60" s="6" t="s">
        <v>43</v>
      </c>
      <c r="H60" s="4" t="s">
        <v>116</v>
      </c>
      <c r="I60" s="6" t="s">
        <v>45</v>
      </c>
      <c r="J60" s="4" t="e">
        <f>VLOOKUP(F60,STATISTIK!$A:$D,5,FALSE)</f>
        <v>#N/A</v>
      </c>
      <c r="K60" s="6" t="s">
        <v>119</v>
      </c>
      <c r="L60" s="4" t="e">
        <f>VLOOKUP(F60,STATISTIK!$A:$D,7,FALSE)</f>
        <v>#N/A</v>
      </c>
      <c r="M60" s="6" t="s">
        <v>47</v>
      </c>
      <c r="N60" s="4" t="e">
        <f>VLOOKUP(F60,STATISTIK!$A:$D,9,FALSE)</f>
        <v>#N/A</v>
      </c>
      <c r="O60" s="4" t="e">
        <f>VLOOKUP(F60,STATISTIK!$A:$D,10,FALSE)</f>
        <v>#N/A</v>
      </c>
      <c r="P60" s="5"/>
      <c r="Q60" s="4" t="e">
        <f>VLOOKUP(F60,STATISTIK!$A:$D,12,FALSE)</f>
        <v>#N/A</v>
      </c>
      <c r="R60" s="4" t="e">
        <f>VLOOKUP(F60,STATISTIK!$A:$D,13,FALSE)</f>
        <v>#N/A</v>
      </c>
      <c r="S60" s="6"/>
      <c r="T60" s="56"/>
      <c r="U60" s="56"/>
    </row>
    <row r="61" ht="12.75" hidden="1" customHeight="1" spans="1:21">
      <c r="A61" s="6">
        <v>57</v>
      </c>
      <c r="B61" s="4" t="s">
        <v>167</v>
      </c>
      <c r="C61" s="4"/>
      <c r="D61" s="4"/>
      <c r="E61" s="4"/>
      <c r="F61" s="7" t="s">
        <v>168</v>
      </c>
      <c r="G61" s="6" t="s">
        <v>43</v>
      </c>
      <c r="H61" s="4" t="s">
        <v>116</v>
      </c>
      <c r="I61" s="6" t="s">
        <v>45</v>
      </c>
      <c r="J61" s="4" t="e">
        <f>VLOOKUP(F61,STATISTIK!$A:$D,5,FALSE)</f>
        <v>#REF!</v>
      </c>
      <c r="K61" s="6" t="s">
        <v>46</v>
      </c>
      <c r="L61" s="4" t="e">
        <f>VLOOKUP(F61,STATISTIK!$A:$D,7,FALSE)</f>
        <v>#REF!</v>
      </c>
      <c r="M61" s="6" t="s">
        <v>47</v>
      </c>
      <c r="N61" s="4" t="e">
        <f>VLOOKUP(F61,STATISTIK!$A:$D,9,FALSE)</f>
        <v>#REF!</v>
      </c>
      <c r="O61" s="4" t="e">
        <f>VLOOKUP(F61,STATISTIK!$A:$D,10,FALSE)</f>
        <v>#REF!</v>
      </c>
      <c r="P61" s="5"/>
      <c r="Q61" s="4" t="e">
        <f>VLOOKUP(F61,STATISTIK!$A:$D,12,FALSE)</f>
        <v>#REF!</v>
      </c>
      <c r="R61" s="57" t="e">
        <f>VLOOKUP(F61,STATISTIK!$A:$D,13,FALSE)</f>
        <v>#REF!</v>
      </c>
      <c r="S61" s="6"/>
      <c r="T61" s="56"/>
      <c r="U61" s="56"/>
    </row>
    <row r="62" ht="12.75" hidden="1" customHeight="1" spans="1:21">
      <c r="A62" s="6">
        <v>58</v>
      </c>
      <c r="B62" s="4" t="s">
        <v>169</v>
      </c>
      <c r="C62" s="4"/>
      <c r="D62" s="4"/>
      <c r="E62" s="4"/>
      <c r="F62" s="7" t="s">
        <v>170</v>
      </c>
      <c r="G62" s="6" t="s">
        <v>43</v>
      </c>
      <c r="H62" s="4" t="s">
        <v>116</v>
      </c>
      <c r="I62" s="6" t="s">
        <v>45</v>
      </c>
      <c r="J62" s="4" t="e">
        <f>VLOOKUP(F62,STATISTIK!$A:$D,5,FALSE)</f>
        <v>#REF!</v>
      </c>
      <c r="K62" s="6" t="s">
        <v>62</v>
      </c>
      <c r="L62" s="4" t="e">
        <f>VLOOKUP(F62,STATISTIK!$A:$D,7,FALSE)</f>
        <v>#REF!</v>
      </c>
      <c r="M62" s="6" t="s">
        <v>47</v>
      </c>
      <c r="N62" s="4" t="e">
        <f>VLOOKUP(F62,STATISTIK!$A:$D,9,FALSE)</f>
        <v>#REF!</v>
      </c>
      <c r="O62" s="4" t="e">
        <f>VLOOKUP(F62,STATISTIK!$A:$D,10,FALSE)</f>
        <v>#REF!</v>
      </c>
      <c r="P62" s="5"/>
      <c r="Q62" s="4" t="e">
        <f>VLOOKUP(F62,STATISTIK!$A:$D,12,FALSE)</f>
        <v>#REF!</v>
      </c>
      <c r="R62" s="57" t="e">
        <f>VLOOKUP(F62,STATISTIK!$A:$D,13,FALSE)</f>
        <v>#REF!</v>
      </c>
      <c r="S62" s="6"/>
      <c r="T62" s="56"/>
      <c r="U62" s="56"/>
    </row>
    <row r="63" ht="12.75" hidden="1" customHeight="1" spans="1:21">
      <c r="A63" s="6">
        <v>59</v>
      </c>
      <c r="B63" s="4" t="s">
        <v>171</v>
      </c>
      <c r="C63" s="4"/>
      <c r="D63" s="4"/>
      <c r="E63" s="4"/>
      <c r="F63" s="7" t="s">
        <v>172</v>
      </c>
      <c r="G63" s="6" t="s">
        <v>43</v>
      </c>
      <c r="H63" s="4" t="s">
        <v>116</v>
      </c>
      <c r="I63" s="6" t="s">
        <v>45</v>
      </c>
      <c r="J63" s="4" t="e">
        <f>VLOOKUP(F63,STATISTIK!$A:$D,5,FALSE)</f>
        <v>#REF!</v>
      </c>
      <c r="K63" s="6" t="s">
        <v>62</v>
      </c>
      <c r="L63" s="4" t="e">
        <f>VLOOKUP(F63,STATISTIK!$A:$D,7,FALSE)</f>
        <v>#REF!</v>
      </c>
      <c r="M63" s="6" t="s">
        <v>47</v>
      </c>
      <c r="N63" s="4" t="e">
        <f>VLOOKUP(F63,STATISTIK!$A:$D,9,FALSE)</f>
        <v>#REF!</v>
      </c>
      <c r="O63" s="4" t="e">
        <f>VLOOKUP(F63,STATISTIK!$A:$D,10,FALSE)</f>
        <v>#REF!</v>
      </c>
      <c r="P63" s="5"/>
      <c r="Q63" s="4" t="e">
        <f>VLOOKUP(F63,STATISTIK!$A:$D,12,FALSE)</f>
        <v>#REF!</v>
      </c>
      <c r="R63" s="57" t="e">
        <f>VLOOKUP(F63,STATISTIK!$A:$D,13,FALSE)</f>
        <v>#REF!</v>
      </c>
      <c r="S63" s="6"/>
      <c r="T63" s="56"/>
      <c r="U63" s="56"/>
    </row>
    <row r="64" ht="12.75" hidden="1" customHeight="1" spans="1:21">
      <c r="A64" s="6">
        <v>60</v>
      </c>
      <c r="B64" s="4" t="s">
        <v>173</v>
      </c>
      <c r="C64" s="4"/>
      <c r="D64" s="4"/>
      <c r="E64" s="4"/>
      <c r="F64" s="7" t="s">
        <v>174</v>
      </c>
      <c r="G64" s="6" t="s">
        <v>43</v>
      </c>
      <c r="H64" s="4" t="s">
        <v>116</v>
      </c>
      <c r="I64" s="6" t="s">
        <v>45</v>
      </c>
      <c r="J64" s="4" t="e">
        <f>VLOOKUP(F64,STATISTIK!$A:$D,5,FALSE)</f>
        <v>#REF!</v>
      </c>
      <c r="K64" s="6" t="s">
        <v>46</v>
      </c>
      <c r="L64" s="4" t="e">
        <f>VLOOKUP(F64,STATISTIK!$A:$D,7,FALSE)</f>
        <v>#REF!</v>
      </c>
      <c r="M64" s="6" t="s">
        <v>47</v>
      </c>
      <c r="N64" s="4" t="e">
        <f>VLOOKUP(F64,STATISTIK!$A:$D,9,FALSE)</f>
        <v>#REF!</v>
      </c>
      <c r="O64" s="4" t="e">
        <f>VLOOKUP(F64,STATISTIK!$A:$D,10,FALSE)</f>
        <v>#REF!</v>
      </c>
      <c r="P64" s="5"/>
      <c r="Q64" s="4" t="e">
        <f>VLOOKUP(F64,STATISTIK!$A:$D,12,FALSE)</f>
        <v>#REF!</v>
      </c>
      <c r="R64" s="57" t="e">
        <f>VLOOKUP(F64,STATISTIK!$A:$D,13,FALSE)</f>
        <v>#REF!</v>
      </c>
      <c r="S64" s="6"/>
      <c r="T64" s="56"/>
      <c r="U64" s="56"/>
    </row>
    <row r="65" ht="12.75" hidden="1" customHeight="1" spans="1:21">
      <c r="A65" s="6">
        <v>61</v>
      </c>
      <c r="B65" s="4" t="s">
        <v>175</v>
      </c>
      <c r="C65" s="4"/>
      <c r="D65" s="4"/>
      <c r="E65" s="4"/>
      <c r="F65" s="7" t="s">
        <v>176</v>
      </c>
      <c r="G65" s="6" t="s">
        <v>43</v>
      </c>
      <c r="H65" s="4" t="s">
        <v>116</v>
      </c>
      <c r="I65" s="6" t="s">
        <v>45</v>
      </c>
      <c r="J65" s="4" t="e">
        <f>VLOOKUP(F65,STATISTIK!$A:$D,5,FALSE)</f>
        <v>#REF!</v>
      </c>
      <c r="K65" s="6" t="s">
        <v>62</v>
      </c>
      <c r="L65" s="4" t="e">
        <f>VLOOKUP(F65,STATISTIK!$A:$D,7,FALSE)</f>
        <v>#REF!</v>
      </c>
      <c r="M65" s="6" t="s">
        <v>47</v>
      </c>
      <c r="N65" s="4" t="e">
        <f>VLOOKUP(F65,STATISTIK!$A:$D,9,FALSE)</f>
        <v>#REF!</v>
      </c>
      <c r="O65" s="4" t="e">
        <f>VLOOKUP(F65,STATISTIK!$A:$D,10,FALSE)</f>
        <v>#REF!</v>
      </c>
      <c r="P65" s="5"/>
      <c r="Q65" s="4" t="e">
        <f>VLOOKUP(F65,STATISTIK!$A:$D,12,FALSE)</f>
        <v>#REF!</v>
      </c>
      <c r="R65" s="57" t="e">
        <f>VLOOKUP(F65,STATISTIK!$A:$D,13,FALSE)</f>
        <v>#REF!</v>
      </c>
      <c r="S65" s="6"/>
      <c r="T65" s="56"/>
      <c r="U65" s="56"/>
    </row>
    <row r="66" ht="12.75" hidden="1" customHeight="1" spans="1:21">
      <c r="A66" s="6">
        <v>62</v>
      </c>
      <c r="B66" s="4" t="s">
        <v>177</v>
      </c>
      <c r="C66" s="4"/>
      <c r="D66" s="4"/>
      <c r="E66" s="4"/>
      <c r="F66" s="7" t="s">
        <v>178</v>
      </c>
      <c r="G66" s="6" t="s">
        <v>43</v>
      </c>
      <c r="H66" s="4" t="s">
        <v>116</v>
      </c>
      <c r="I66" s="6" t="s">
        <v>45</v>
      </c>
      <c r="J66" s="4" t="e">
        <f>VLOOKUP(F66,STATISTIK!$A:$D,5,FALSE)</f>
        <v>#REF!</v>
      </c>
      <c r="K66" s="6" t="s">
        <v>62</v>
      </c>
      <c r="L66" s="4" t="e">
        <f>VLOOKUP(F66,STATISTIK!$A:$D,7,FALSE)</f>
        <v>#REF!</v>
      </c>
      <c r="M66" s="6" t="s">
        <v>47</v>
      </c>
      <c r="N66" s="4" t="e">
        <f>VLOOKUP(F66,STATISTIK!$A:$D,9,FALSE)</f>
        <v>#REF!</v>
      </c>
      <c r="O66" s="4" t="e">
        <f>VLOOKUP(F66,STATISTIK!$A:$D,10,FALSE)</f>
        <v>#REF!</v>
      </c>
      <c r="P66" s="5"/>
      <c r="Q66" s="4" t="e">
        <f>VLOOKUP(F66,STATISTIK!$A:$D,12,FALSE)</f>
        <v>#REF!</v>
      </c>
      <c r="R66" s="57" t="e">
        <f>VLOOKUP(F66,STATISTIK!$A:$D,13,FALSE)</f>
        <v>#REF!</v>
      </c>
      <c r="S66" s="6"/>
      <c r="T66" s="56"/>
      <c r="U66" s="56"/>
    </row>
    <row r="67" ht="12.75" hidden="1" customHeight="1" spans="1:21">
      <c r="A67" s="6">
        <v>63</v>
      </c>
      <c r="B67" s="4" t="s">
        <v>179</v>
      </c>
      <c r="C67" s="4"/>
      <c r="D67" s="4"/>
      <c r="E67" s="4"/>
      <c r="F67" s="7" t="s">
        <v>180</v>
      </c>
      <c r="G67" s="6" t="s">
        <v>43</v>
      </c>
      <c r="H67" s="4" t="s">
        <v>116</v>
      </c>
      <c r="I67" s="6" t="s">
        <v>45</v>
      </c>
      <c r="J67" s="4" t="e">
        <f>VLOOKUP(F67,STATISTIK!$A:$D,5,FALSE)</f>
        <v>#REF!</v>
      </c>
      <c r="K67" s="6" t="s">
        <v>62</v>
      </c>
      <c r="L67" s="4" t="e">
        <f>VLOOKUP(F67,STATISTIK!$A:$D,7,FALSE)</f>
        <v>#REF!</v>
      </c>
      <c r="M67" s="6" t="s">
        <v>47</v>
      </c>
      <c r="N67" s="4" t="e">
        <f>VLOOKUP(F67,STATISTIK!$A:$D,9,FALSE)</f>
        <v>#REF!</v>
      </c>
      <c r="O67" s="4" t="e">
        <f>VLOOKUP(F67,STATISTIK!$A:$D,10,FALSE)</f>
        <v>#REF!</v>
      </c>
      <c r="P67" s="5"/>
      <c r="Q67" s="4" t="e">
        <f>VLOOKUP(F67,STATISTIK!$A:$D,12,FALSE)</f>
        <v>#REF!</v>
      </c>
      <c r="R67" s="57" t="e">
        <f>VLOOKUP(F67,STATISTIK!$A:$D,13,FALSE)</f>
        <v>#REF!</v>
      </c>
      <c r="S67" s="6"/>
      <c r="T67" s="56"/>
      <c r="U67" s="56"/>
    </row>
    <row r="68" ht="12.75" hidden="1" customHeight="1" spans="1:21">
      <c r="A68" s="6">
        <v>64</v>
      </c>
      <c r="B68" s="4" t="s">
        <v>181</v>
      </c>
      <c r="C68" s="4"/>
      <c r="D68" s="4"/>
      <c r="E68" s="4"/>
      <c r="F68" s="7" t="s">
        <v>182</v>
      </c>
      <c r="G68" s="6" t="s">
        <v>43</v>
      </c>
      <c r="H68" s="4" t="s">
        <v>116</v>
      </c>
      <c r="I68" s="6" t="s">
        <v>45</v>
      </c>
      <c r="J68" s="4" t="e">
        <f>VLOOKUP(F68,STATISTIK!$A:$D,5,FALSE)</f>
        <v>#REF!</v>
      </c>
      <c r="K68" s="6" t="s">
        <v>46</v>
      </c>
      <c r="L68" s="4" t="e">
        <f>VLOOKUP(F68,STATISTIK!$A:$D,7,FALSE)</f>
        <v>#REF!</v>
      </c>
      <c r="M68" s="6" t="s">
        <v>47</v>
      </c>
      <c r="N68" s="4" t="e">
        <f>VLOOKUP(F68,STATISTIK!$A:$D,9,FALSE)</f>
        <v>#REF!</v>
      </c>
      <c r="O68" s="4" t="e">
        <f>VLOOKUP(F68,STATISTIK!$A:$D,10,FALSE)</f>
        <v>#REF!</v>
      </c>
      <c r="P68" s="5"/>
      <c r="Q68" s="4" t="e">
        <f>VLOOKUP(F68,STATISTIK!$A:$D,12,FALSE)</f>
        <v>#REF!</v>
      </c>
      <c r="R68" s="57" t="e">
        <f>VLOOKUP(F68,STATISTIK!$A:$D,13,FALSE)</f>
        <v>#REF!</v>
      </c>
      <c r="S68" s="6"/>
      <c r="T68" s="56"/>
      <c r="U68" s="56"/>
    </row>
    <row r="69" ht="12.75" hidden="1" customHeight="1" spans="1:21">
      <c r="A69" s="6">
        <v>65</v>
      </c>
      <c r="B69" s="4" t="s">
        <v>183</v>
      </c>
      <c r="C69" s="4"/>
      <c r="D69" s="4"/>
      <c r="E69" s="4"/>
      <c r="F69" s="7" t="s">
        <v>184</v>
      </c>
      <c r="G69" s="6" t="s">
        <v>43</v>
      </c>
      <c r="H69" s="4" t="s">
        <v>116</v>
      </c>
      <c r="I69" s="6" t="s">
        <v>45</v>
      </c>
      <c r="J69" s="4" t="e">
        <f>VLOOKUP(F69,STATISTIK!$A:$D,5,FALSE)</f>
        <v>#REF!</v>
      </c>
      <c r="K69" s="6" t="s">
        <v>62</v>
      </c>
      <c r="L69" s="4" t="e">
        <f>VLOOKUP(F69,STATISTIK!$A:$D,7,FALSE)</f>
        <v>#REF!</v>
      </c>
      <c r="M69" s="6" t="s">
        <v>47</v>
      </c>
      <c r="N69" s="4" t="e">
        <f>VLOOKUP(F69,STATISTIK!$A:$D,9,FALSE)</f>
        <v>#REF!</v>
      </c>
      <c r="O69" s="4" t="e">
        <f>VLOOKUP(F69,STATISTIK!$A:$D,10,FALSE)</f>
        <v>#REF!</v>
      </c>
      <c r="P69" s="5"/>
      <c r="Q69" s="4" t="e">
        <f>VLOOKUP(F69,STATISTIK!$A:$D,12,FALSE)</f>
        <v>#REF!</v>
      </c>
      <c r="R69" s="57" t="e">
        <f>VLOOKUP(F69,STATISTIK!$A:$D,13,FALSE)</f>
        <v>#REF!</v>
      </c>
      <c r="S69" s="6"/>
      <c r="T69" s="56"/>
      <c r="U69" s="56"/>
    </row>
    <row r="70" ht="12.75" hidden="1" customHeight="1" spans="1:21">
      <c r="A70" s="6">
        <v>66</v>
      </c>
      <c r="B70" s="4" t="s">
        <v>185</v>
      </c>
      <c r="C70" s="4"/>
      <c r="D70" s="4"/>
      <c r="E70" s="4"/>
      <c r="F70" s="7" t="s">
        <v>186</v>
      </c>
      <c r="G70" s="6" t="s">
        <v>43</v>
      </c>
      <c r="H70" s="4" t="s">
        <v>116</v>
      </c>
      <c r="I70" s="6" t="s">
        <v>45</v>
      </c>
      <c r="J70" s="4" t="e">
        <f>VLOOKUP(F70,STATISTIK!$A:$D,5,FALSE)</f>
        <v>#REF!</v>
      </c>
      <c r="K70" s="6" t="s">
        <v>62</v>
      </c>
      <c r="L70" s="4" t="e">
        <f>VLOOKUP(F70,STATISTIK!$A:$D,7,FALSE)</f>
        <v>#REF!</v>
      </c>
      <c r="M70" s="6" t="s">
        <v>47</v>
      </c>
      <c r="N70" s="4" t="e">
        <f>VLOOKUP(F70,STATISTIK!$A:$D,9,FALSE)</f>
        <v>#REF!</v>
      </c>
      <c r="O70" s="4" t="e">
        <f>VLOOKUP(F70,STATISTIK!$A:$D,10,FALSE)</f>
        <v>#REF!</v>
      </c>
      <c r="P70" s="5"/>
      <c r="Q70" s="4" t="e">
        <f>VLOOKUP(F70,STATISTIK!$A:$D,12,FALSE)</f>
        <v>#REF!</v>
      </c>
      <c r="R70" s="57" t="e">
        <f>VLOOKUP(F70,STATISTIK!$A:$D,13,FALSE)</f>
        <v>#REF!</v>
      </c>
      <c r="S70" s="6"/>
      <c r="T70" s="56"/>
      <c r="U70" s="56"/>
    </row>
    <row r="71" ht="12.75" hidden="1" customHeight="1" spans="1:21">
      <c r="A71" s="6">
        <v>67</v>
      </c>
      <c r="B71" s="4" t="s">
        <v>187</v>
      </c>
      <c r="C71" s="4"/>
      <c r="D71" s="4"/>
      <c r="E71" s="4"/>
      <c r="F71" s="7" t="s">
        <v>188</v>
      </c>
      <c r="G71" s="6" t="s">
        <v>43</v>
      </c>
      <c r="H71" s="4" t="s">
        <v>116</v>
      </c>
      <c r="I71" s="6" t="s">
        <v>45</v>
      </c>
      <c r="J71" s="4" t="e">
        <f>VLOOKUP(F71,STATISTIK!$A:$D,5,FALSE)</f>
        <v>#REF!</v>
      </c>
      <c r="K71" s="6" t="s">
        <v>46</v>
      </c>
      <c r="L71" s="4" t="e">
        <f>VLOOKUP(F71,STATISTIK!$A:$D,7,FALSE)</f>
        <v>#REF!</v>
      </c>
      <c r="M71" s="6" t="s">
        <v>47</v>
      </c>
      <c r="N71" s="4" t="e">
        <f>VLOOKUP(F71,STATISTIK!$A:$D,9,FALSE)</f>
        <v>#REF!</v>
      </c>
      <c r="O71" s="4" t="e">
        <f>VLOOKUP(F71,STATISTIK!$A:$D,10,FALSE)</f>
        <v>#REF!</v>
      </c>
      <c r="P71" s="5"/>
      <c r="Q71" s="4" t="e">
        <f>VLOOKUP(F71,STATISTIK!$A:$D,12,FALSE)</f>
        <v>#REF!</v>
      </c>
      <c r="R71" s="57" t="e">
        <f>VLOOKUP(F71,STATISTIK!$A:$D,13,FALSE)</f>
        <v>#REF!</v>
      </c>
      <c r="S71" s="6"/>
      <c r="T71" s="56"/>
      <c r="U71" s="56"/>
    </row>
    <row r="72" ht="12.75" hidden="1" customHeight="1" spans="1:21">
      <c r="A72" s="6">
        <v>68</v>
      </c>
      <c r="B72" s="4" t="s">
        <v>189</v>
      </c>
      <c r="C72" s="4"/>
      <c r="D72" s="4"/>
      <c r="E72" s="4"/>
      <c r="F72" s="7" t="s">
        <v>190</v>
      </c>
      <c r="G72" s="6" t="s">
        <v>43</v>
      </c>
      <c r="H72" s="4" t="s">
        <v>116</v>
      </c>
      <c r="I72" s="6" t="s">
        <v>45</v>
      </c>
      <c r="J72" s="4" t="e">
        <f>VLOOKUP(F72,STATISTIK!$A:$D,5,FALSE)</f>
        <v>#REF!</v>
      </c>
      <c r="K72" s="6" t="s">
        <v>62</v>
      </c>
      <c r="L72" s="4" t="e">
        <f>VLOOKUP(F72,STATISTIK!$A:$D,7,FALSE)</f>
        <v>#REF!</v>
      </c>
      <c r="M72" s="6" t="s">
        <v>47</v>
      </c>
      <c r="N72" s="4" t="e">
        <f>VLOOKUP(F72,STATISTIK!$A:$D,9,FALSE)</f>
        <v>#REF!</v>
      </c>
      <c r="O72" s="4" t="e">
        <f>VLOOKUP(F72,STATISTIK!$A:$D,10,FALSE)</f>
        <v>#REF!</v>
      </c>
      <c r="P72" s="5"/>
      <c r="Q72" s="4" t="e">
        <f>VLOOKUP(F72,STATISTIK!$A:$D,12,FALSE)</f>
        <v>#REF!</v>
      </c>
      <c r="R72" s="57" t="e">
        <f>VLOOKUP(F72,STATISTIK!$A:$D,13,FALSE)</f>
        <v>#REF!</v>
      </c>
      <c r="S72" s="6"/>
      <c r="T72" s="56"/>
      <c r="U72" s="56"/>
    </row>
    <row r="73" ht="12.75" hidden="1" customHeight="1" spans="1:21">
      <c r="A73" s="6">
        <v>69</v>
      </c>
      <c r="B73" s="4" t="s">
        <v>191</v>
      </c>
      <c r="C73" s="4"/>
      <c r="D73" s="4"/>
      <c r="E73" s="4"/>
      <c r="F73" s="7" t="s">
        <v>192</v>
      </c>
      <c r="G73" s="6" t="s">
        <v>43</v>
      </c>
      <c r="H73" s="4" t="s">
        <v>116</v>
      </c>
      <c r="I73" s="6" t="s">
        <v>45</v>
      </c>
      <c r="J73" s="4" t="e">
        <f>VLOOKUP(F73,STATISTIK!$A:$D,5,FALSE)</f>
        <v>#REF!</v>
      </c>
      <c r="K73" s="6" t="s">
        <v>62</v>
      </c>
      <c r="L73" s="4" t="e">
        <f>VLOOKUP(F73,STATISTIK!$A:$D,7,FALSE)</f>
        <v>#REF!</v>
      </c>
      <c r="M73" s="6" t="s">
        <v>47</v>
      </c>
      <c r="N73" s="4" t="e">
        <f>VLOOKUP(F73,STATISTIK!$A:$D,9,FALSE)</f>
        <v>#REF!</v>
      </c>
      <c r="O73" s="4" t="e">
        <f>VLOOKUP(F73,STATISTIK!$A:$D,10,FALSE)</f>
        <v>#REF!</v>
      </c>
      <c r="P73" s="5"/>
      <c r="Q73" s="4" t="e">
        <f>VLOOKUP(F73,STATISTIK!$A:$D,12,FALSE)</f>
        <v>#REF!</v>
      </c>
      <c r="R73" s="57" t="e">
        <f>VLOOKUP(F73,STATISTIK!$A:$D,13,FALSE)</f>
        <v>#REF!</v>
      </c>
      <c r="S73" s="6"/>
      <c r="T73" s="56"/>
      <c r="U73" s="56"/>
    </row>
    <row r="74" ht="12.75" hidden="1" customHeight="1" spans="1:21">
      <c r="A74" s="6">
        <v>70</v>
      </c>
      <c r="B74" s="4" t="s">
        <v>193</v>
      </c>
      <c r="C74" s="4"/>
      <c r="D74" s="4"/>
      <c r="E74" s="4"/>
      <c r="F74" s="7" t="s">
        <v>194</v>
      </c>
      <c r="G74" s="6" t="s">
        <v>43</v>
      </c>
      <c r="H74" s="4" t="s">
        <v>116</v>
      </c>
      <c r="I74" s="6" t="s">
        <v>45</v>
      </c>
      <c r="J74" s="4" t="e">
        <f>VLOOKUP(F74,STATISTIK!$A:$D,5,FALSE)</f>
        <v>#REF!</v>
      </c>
      <c r="K74" s="6" t="s">
        <v>46</v>
      </c>
      <c r="L74" s="4" t="e">
        <f>VLOOKUP(F74,STATISTIK!$A:$D,7,FALSE)</f>
        <v>#REF!</v>
      </c>
      <c r="M74" s="6" t="s">
        <v>47</v>
      </c>
      <c r="N74" s="4" t="e">
        <f>VLOOKUP(F74,STATISTIK!$A:$D,9,FALSE)</f>
        <v>#REF!</v>
      </c>
      <c r="O74" s="4" t="e">
        <f>VLOOKUP(F74,STATISTIK!$A:$D,10,FALSE)</f>
        <v>#REF!</v>
      </c>
      <c r="P74" s="5"/>
      <c r="Q74" s="4" t="e">
        <f>VLOOKUP(F74,STATISTIK!$A:$D,12,FALSE)</f>
        <v>#REF!</v>
      </c>
      <c r="R74" s="57" t="e">
        <f>VLOOKUP(F74,STATISTIK!$A:$D,13,FALSE)</f>
        <v>#REF!</v>
      </c>
      <c r="S74" s="6"/>
      <c r="T74" s="56"/>
      <c r="U74" s="56"/>
    </row>
    <row r="75" ht="12.75" hidden="1" customHeight="1" spans="1:21">
      <c r="A75" s="6">
        <v>71</v>
      </c>
      <c r="B75" s="4" t="s">
        <v>195</v>
      </c>
      <c r="C75" s="4"/>
      <c r="D75" s="4"/>
      <c r="E75" s="4"/>
      <c r="F75" s="7" t="s">
        <v>196</v>
      </c>
      <c r="G75" s="6" t="s">
        <v>43</v>
      </c>
      <c r="H75" s="4" t="s">
        <v>116</v>
      </c>
      <c r="I75" s="6" t="s">
        <v>45</v>
      </c>
      <c r="J75" s="4" t="e">
        <f>VLOOKUP(F75,STATISTIK!$A:$D,5,FALSE)</f>
        <v>#REF!</v>
      </c>
      <c r="K75" s="6" t="s">
        <v>119</v>
      </c>
      <c r="L75" s="4" t="e">
        <f>VLOOKUP(F75,STATISTIK!$A:$D,7,FALSE)</f>
        <v>#REF!</v>
      </c>
      <c r="M75" s="6" t="s">
        <v>47</v>
      </c>
      <c r="N75" s="4" t="e">
        <f>VLOOKUP(F75,STATISTIK!$A:$D,9,FALSE)</f>
        <v>#REF!</v>
      </c>
      <c r="O75" s="4" t="e">
        <f>VLOOKUP(F75,STATISTIK!$A:$D,10,FALSE)</f>
        <v>#REF!</v>
      </c>
      <c r="P75" s="5"/>
      <c r="Q75" s="4" t="e">
        <f>VLOOKUP(F75,STATISTIK!$A:$D,12,FALSE)</f>
        <v>#REF!</v>
      </c>
      <c r="R75" s="57" t="e">
        <f>VLOOKUP(F75,STATISTIK!$A:$D,13,FALSE)</f>
        <v>#REF!</v>
      </c>
      <c r="S75" s="6"/>
      <c r="T75" s="56"/>
      <c r="U75" s="56"/>
    </row>
    <row r="76" ht="12.75" hidden="1" customHeight="1" spans="1:21">
      <c r="A76" s="6">
        <v>72</v>
      </c>
      <c r="B76" s="4" t="s">
        <v>197</v>
      </c>
      <c r="C76" s="4"/>
      <c r="D76" s="4"/>
      <c r="E76" s="4"/>
      <c r="F76" s="7" t="s">
        <v>198</v>
      </c>
      <c r="G76" s="6" t="s">
        <v>43</v>
      </c>
      <c r="H76" s="4" t="s">
        <v>116</v>
      </c>
      <c r="I76" s="6" t="s">
        <v>45</v>
      </c>
      <c r="J76" s="4" t="e">
        <f>VLOOKUP(F76,STATISTIK!$A:$D,5,FALSE)</f>
        <v>#REF!</v>
      </c>
      <c r="K76" s="6" t="s">
        <v>119</v>
      </c>
      <c r="L76" s="4" t="e">
        <f>VLOOKUP(F76,STATISTIK!$A:$D,7,FALSE)</f>
        <v>#REF!</v>
      </c>
      <c r="M76" s="6" t="s">
        <v>47</v>
      </c>
      <c r="N76" s="4" t="e">
        <f>VLOOKUP(F76,STATISTIK!$A:$D,9,FALSE)</f>
        <v>#REF!</v>
      </c>
      <c r="O76" s="4" t="e">
        <f>VLOOKUP(F76,STATISTIK!$A:$D,10,FALSE)</f>
        <v>#REF!</v>
      </c>
      <c r="P76" s="5"/>
      <c r="Q76" s="4" t="e">
        <f>VLOOKUP(F76,STATISTIK!$A:$D,12,FALSE)</f>
        <v>#REF!</v>
      </c>
      <c r="R76" s="57" t="e">
        <f>VLOOKUP(F76,STATISTIK!$A:$D,13,FALSE)</f>
        <v>#REF!</v>
      </c>
      <c r="S76" s="6"/>
      <c r="T76" s="56"/>
      <c r="U76" s="56"/>
    </row>
    <row r="77" ht="12.75" hidden="1" customHeight="1" spans="1:21">
      <c r="A77" s="6">
        <v>73</v>
      </c>
      <c r="B77" s="4" t="s">
        <v>199</v>
      </c>
      <c r="C77" s="4"/>
      <c r="D77" s="4"/>
      <c r="E77" s="4"/>
      <c r="F77" s="7" t="s">
        <v>200</v>
      </c>
      <c r="G77" s="6" t="s">
        <v>43</v>
      </c>
      <c r="H77" s="4" t="s">
        <v>116</v>
      </c>
      <c r="I77" s="6" t="s">
        <v>45</v>
      </c>
      <c r="J77" s="4" t="e">
        <f>VLOOKUP(F77,STATISTIK!$A:$D,5,FALSE)</f>
        <v>#REF!</v>
      </c>
      <c r="K77" s="6" t="s">
        <v>46</v>
      </c>
      <c r="L77" s="4" t="e">
        <f>VLOOKUP(F77,STATISTIK!$A:$D,7,FALSE)</f>
        <v>#REF!</v>
      </c>
      <c r="M77" s="6" t="s">
        <v>47</v>
      </c>
      <c r="N77" s="4" t="e">
        <f>VLOOKUP(F77,STATISTIK!$A:$D,9,FALSE)</f>
        <v>#REF!</v>
      </c>
      <c r="O77" s="4" t="e">
        <f>VLOOKUP(F77,STATISTIK!$A:$D,10,FALSE)</f>
        <v>#REF!</v>
      </c>
      <c r="P77" s="5"/>
      <c r="Q77" s="4" t="e">
        <f>VLOOKUP(F77,STATISTIK!$A:$D,12,FALSE)</f>
        <v>#REF!</v>
      </c>
      <c r="R77" s="57" t="e">
        <f>VLOOKUP(F77,STATISTIK!$A:$D,13,FALSE)</f>
        <v>#REF!</v>
      </c>
      <c r="S77" s="6"/>
      <c r="T77" s="56"/>
      <c r="U77" s="56"/>
    </row>
    <row r="78" ht="12.75" hidden="1" customHeight="1" spans="1:21">
      <c r="A78" s="6">
        <v>74</v>
      </c>
      <c r="B78" s="4" t="s">
        <v>201</v>
      </c>
      <c r="C78" s="4"/>
      <c r="D78" s="4"/>
      <c r="E78" s="4"/>
      <c r="F78" s="7" t="s">
        <v>202</v>
      </c>
      <c r="G78" s="6" t="s">
        <v>43</v>
      </c>
      <c r="H78" s="4" t="s">
        <v>116</v>
      </c>
      <c r="I78" s="6" t="s">
        <v>45</v>
      </c>
      <c r="J78" s="4" t="e">
        <f>VLOOKUP(F78,STATISTIK!$A:$D,5,FALSE)</f>
        <v>#REF!</v>
      </c>
      <c r="K78" s="6" t="s">
        <v>203</v>
      </c>
      <c r="L78" s="4" t="e">
        <f>VLOOKUP(F78,STATISTIK!$A:$D,7,FALSE)</f>
        <v>#REF!</v>
      </c>
      <c r="M78" s="6" t="s">
        <v>47</v>
      </c>
      <c r="N78" s="4" t="e">
        <f>VLOOKUP(F78,STATISTIK!$A:$D,9,FALSE)</f>
        <v>#REF!</v>
      </c>
      <c r="O78" s="4" t="e">
        <f>VLOOKUP(F78,STATISTIK!$A:$D,10,FALSE)</f>
        <v>#REF!</v>
      </c>
      <c r="P78" s="5"/>
      <c r="Q78" s="4" t="e">
        <f>VLOOKUP(F78,STATISTIK!$A:$D,12,FALSE)</f>
        <v>#REF!</v>
      </c>
      <c r="R78" s="57" t="e">
        <f>VLOOKUP(F78,STATISTIK!$A:$D,13,FALSE)</f>
        <v>#REF!</v>
      </c>
      <c r="S78" s="6"/>
      <c r="T78" s="56"/>
      <c r="U78" s="56"/>
    </row>
    <row r="79" ht="12.75" hidden="1" customHeight="1" spans="1:21">
      <c r="A79" s="6">
        <v>75</v>
      </c>
      <c r="B79" s="4" t="s">
        <v>204</v>
      </c>
      <c r="C79" s="4"/>
      <c r="D79" s="4"/>
      <c r="E79" s="4"/>
      <c r="F79" s="7" t="s">
        <v>205</v>
      </c>
      <c r="G79" s="6" t="s">
        <v>43</v>
      </c>
      <c r="H79" s="4" t="s">
        <v>116</v>
      </c>
      <c r="I79" s="6" t="s">
        <v>45</v>
      </c>
      <c r="J79" s="4" t="e">
        <f>VLOOKUP(F79,STATISTIK!$A:$D,5,FALSE)</f>
        <v>#REF!</v>
      </c>
      <c r="K79" s="6" t="s">
        <v>203</v>
      </c>
      <c r="L79" s="4" t="e">
        <f>VLOOKUP(F79,STATISTIK!$A:$D,7,FALSE)</f>
        <v>#REF!</v>
      </c>
      <c r="M79" s="6" t="s">
        <v>47</v>
      </c>
      <c r="N79" s="4" t="e">
        <f>VLOOKUP(F79,STATISTIK!$A:$D,9,FALSE)</f>
        <v>#REF!</v>
      </c>
      <c r="O79" s="4" t="e">
        <f>VLOOKUP(F79,STATISTIK!$A:$D,10,FALSE)</f>
        <v>#REF!</v>
      </c>
      <c r="P79" s="5"/>
      <c r="Q79" s="4" t="e">
        <f>VLOOKUP(F79,STATISTIK!$A:$D,12,FALSE)</f>
        <v>#REF!</v>
      </c>
      <c r="R79" s="57" t="e">
        <f>VLOOKUP(F79,STATISTIK!$A:$D,13,FALSE)</f>
        <v>#REF!</v>
      </c>
      <c r="S79" s="6"/>
      <c r="T79" s="56"/>
      <c r="U79" s="56"/>
    </row>
    <row r="80" ht="12.75" hidden="1" customHeight="1" spans="1:21">
      <c r="A80" s="6">
        <v>76</v>
      </c>
      <c r="B80" s="4" t="s">
        <v>206</v>
      </c>
      <c r="C80" s="4"/>
      <c r="D80" s="4"/>
      <c r="E80" s="4"/>
      <c r="F80" s="7" t="s">
        <v>207</v>
      </c>
      <c r="G80" s="6" t="s">
        <v>43</v>
      </c>
      <c r="H80" s="4" t="s">
        <v>116</v>
      </c>
      <c r="I80" s="6" t="s">
        <v>45</v>
      </c>
      <c r="J80" s="4" t="e">
        <f>VLOOKUP(F80,STATISTIK!$A:$D,5,FALSE)</f>
        <v>#REF!</v>
      </c>
      <c r="K80" s="6" t="s">
        <v>46</v>
      </c>
      <c r="L80" s="4" t="e">
        <f>VLOOKUP(F80,STATISTIK!$A:$D,7,FALSE)</f>
        <v>#REF!</v>
      </c>
      <c r="M80" s="6" t="s">
        <v>47</v>
      </c>
      <c r="N80" s="4" t="e">
        <f>VLOOKUP(F80,STATISTIK!$A:$D,9,FALSE)</f>
        <v>#REF!</v>
      </c>
      <c r="O80" s="4" t="e">
        <f>VLOOKUP(F80,STATISTIK!$A:$D,10,FALSE)</f>
        <v>#REF!</v>
      </c>
      <c r="P80" s="5"/>
      <c r="Q80" s="4" t="e">
        <f>VLOOKUP(F80,STATISTIK!$A:$D,12,FALSE)</f>
        <v>#REF!</v>
      </c>
      <c r="R80" s="57" t="e">
        <f>VLOOKUP(F80,STATISTIK!$A:$D,13,FALSE)</f>
        <v>#REF!</v>
      </c>
      <c r="S80" s="6"/>
      <c r="T80" s="56"/>
      <c r="U80" s="56"/>
    </row>
    <row r="81" ht="12.75" hidden="1" customHeight="1" spans="1:21">
      <c r="A81" s="6">
        <v>77</v>
      </c>
      <c r="B81" s="4" t="s">
        <v>208</v>
      </c>
      <c r="C81" s="4"/>
      <c r="D81" s="4"/>
      <c r="E81" s="4"/>
      <c r="F81" s="7" t="s">
        <v>209</v>
      </c>
      <c r="G81" s="6" t="s">
        <v>43</v>
      </c>
      <c r="H81" s="4" t="s">
        <v>116</v>
      </c>
      <c r="I81" s="6" t="s">
        <v>45</v>
      </c>
      <c r="J81" s="4" t="e">
        <f>VLOOKUP(F81,STATISTIK!$A:$D,5,FALSE)</f>
        <v>#REF!</v>
      </c>
      <c r="K81" s="6" t="s">
        <v>46</v>
      </c>
      <c r="L81" s="4" t="e">
        <f>VLOOKUP(F81,STATISTIK!$A:$D,7,FALSE)</f>
        <v>#REF!</v>
      </c>
      <c r="M81" s="6" t="s">
        <v>47</v>
      </c>
      <c r="N81" s="4" t="e">
        <f>VLOOKUP(F81,STATISTIK!$A:$D,9,FALSE)</f>
        <v>#REF!</v>
      </c>
      <c r="O81" s="4" t="e">
        <f>VLOOKUP(F81,STATISTIK!$A:$D,10,FALSE)</f>
        <v>#REF!</v>
      </c>
      <c r="P81" s="5"/>
      <c r="Q81" s="4" t="e">
        <f>VLOOKUP(F81,STATISTIK!$A:$D,12,FALSE)</f>
        <v>#REF!</v>
      </c>
      <c r="R81" s="57" t="e">
        <f>VLOOKUP(F81,STATISTIK!$A:$D,13,FALSE)</f>
        <v>#REF!</v>
      </c>
      <c r="S81" s="6"/>
      <c r="T81" s="56"/>
      <c r="U81" s="56"/>
    </row>
    <row r="82" ht="12.75" hidden="1" customHeight="1" spans="1:21">
      <c r="A82" s="6">
        <v>78</v>
      </c>
      <c r="B82" s="4" t="s">
        <v>210</v>
      </c>
      <c r="C82" s="4"/>
      <c r="D82" s="4"/>
      <c r="E82" s="4"/>
      <c r="F82" s="7" t="s">
        <v>211</v>
      </c>
      <c r="G82" s="6" t="s">
        <v>43</v>
      </c>
      <c r="H82" s="4" t="s">
        <v>116</v>
      </c>
      <c r="I82" s="6" t="s">
        <v>45</v>
      </c>
      <c r="J82" s="4" t="e">
        <f>VLOOKUP(F82,STATISTIK!$A:$D,5,FALSE)</f>
        <v>#REF!</v>
      </c>
      <c r="K82" s="6" t="s">
        <v>46</v>
      </c>
      <c r="L82" s="4" t="e">
        <f>VLOOKUP(F82,STATISTIK!$A:$D,7,FALSE)</f>
        <v>#REF!</v>
      </c>
      <c r="M82" s="6" t="s">
        <v>47</v>
      </c>
      <c r="N82" s="4" t="e">
        <f>VLOOKUP(F82,STATISTIK!$A:$D,9,FALSE)</f>
        <v>#REF!</v>
      </c>
      <c r="O82" s="4" t="e">
        <f>VLOOKUP(F82,STATISTIK!$A:$D,10,FALSE)</f>
        <v>#REF!</v>
      </c>
      <c r="P82" s="5"/>
      <c r="Q82" s="4" t="e">
        <f>VLOOKUP(F82,STATISTIK!$A:$D,12,FALSE)</f>
        <v>#REF!</v>
      </c>
      <c r="R82" s="57" t="e">
        <f>VLOOKUP(F82,STATISTIK!$A:$D,13,FALSE)</f>
        <v>#REF!</v>
      </c>
      <c r="S82" s="6"/>
      <c r="T82" s="56"/>
      <c r="U82" s="56"/>
    </row>
    <row r="83" ht="12.75" hidden="1" customHeight="1" spans="1:21">
      <c r="A83" s="6">
        <v>79</v>
      </c>
      <c r="B83" s="4" t="s">
        <v>212</v>
      </c>
      <c r="C83" s="4"/>
      <c r="D83" s="4"/>
      <c r="E83" s="4"/>
      <c r="F83" s="7" t="s">
        <v>213</v>
      </c>
      <c r="G83" s="6" t="s">
        <v>43</v>
      </c>
      <c r="H83" s="4" t="s">
        <v>116</v>
      </c>
      <c r="I83" s="6" t="s">
        <v>45</v>
      </c>
      <c r="J83" s="4" t="e">
        <f>VLOOKUP(F83,STATISTIK!$A:$D,5,FALSE)</f>
        <v>#REF!</v>
      </c>
      <c r="K83" s="6" t="s">
        <v>46</v>
      </c>
      <c r="L83" s="4" t="e">
        <f>VLOOKUP(F83,STATISTIK!$A:$D,7,FALSE)</f>
        <v>#REF!</v>
      </c>
      <c r="M83" s="6" t="s">
        <v>47</v>
      </c>
      <c r="N83" s="4" t="e">
        <f>VLOOKUP(F83,STATISTIK!$A:$D,9,FALSE)</f>
        <v>#REF!</v>
      </c>
      <c r="O83" s="4" t="e">
        <f>VLOOKUP(F83,STATISTIK!$A:$D,10,FALSE)</f>
        <v>#REF!</v>
      </c>
      <c r="P83" s="5"/>
      <c r="Q83" s="4" t="e">
        <f>VLOOKUP(F83,STATISTIK!$A:$D,12,FALSE)</f>
        <v>#REF!</v>
      </c>
      <c r="R83" s="57" t="e">
        <f>VLOOKUP(F83,STATISTIK!$A:$D,13,FALSE)</f>
        <v>#REF!</v>
      </c>
      <c r="S83" s="6"/>
      <c r="T83" s="56"/>
      <c r="U83" s="56"/>
    </row>
    <row r="84" ht="12.75" hidden="1" customHeight="1" spans="1:21">
      <c r="A84" s="6">
        <v>80</v>
      </c>
      <c r="B84" s="4" t="s">
        <v>214</v>
      </c>
      <c r="C84" s="4"/>
      <c r="D84" s="4"/>
      <c r="E84" s="4"/>
      <c r="F84" s="7" t="s">
        <v>215</v>
      </c>
      <c r="G84" s="6" t="s">
        <v>43</v>
      </c>
      <c r="H84" s="4" t="s">
        <v>116</v>
      </c>
      <c r="I84" s="6" t="s">
        <v>45</v>
      </c>
      <c r="J84" s="4" t="e">
        <f>VLOOKUP(F84,STATISTIK!$A:$D,5,FALSE)</f>
        <v>#REF!</v>
      </c>
      <c r="K84" s="6" t="s">
        <v>46</v>
      </c>
      <c r="L84" s="4" t="e">
        <f>VLOOKUP(F84,STATISTIK!$A:$D,7,FALSE)</f>
        <v>#REF!</v>
      </c>
      <c r="M84" s="6" t="s">
        <v>47</v>
      </c>
      <c r="N84" s="4" t="e">
        <f>VLOOKUP(F84,STATISTIK!$A:$D,9,FALSE)</f>
        <v>#REF!</v>
      </c>
      <c r="O84" s="4" t="e">
        <f>VLOOKUP(F84,STATISTIK!$A:$D,10,FALSE)</f>
        <v>#REF!</v>
      </c>
      <c r="P84" s="5"/>
      <c r="Q84" s="4" t="e">
        <f>VLOOKUP(F84,STATISTIK!$A:$D,12,FALSE)</f>
        <v>#REF!</v>
      </c>
      <c r="R84" s="57" t="e">
        <f>VLOOKUP(F84,STATISTIK!$A:$D,13,FALSE)</f>
        <v>#REF!</v>
      </c>
      <c r="S84" s="6"/>
      <c r="T84" s="56"/>
      <c r="U84" s="56"/>
    </row>
    <row r="85" ht="12.75" hidden="1" customHeight="1" spans="1:21">
      <c r="A85" s="6">
        <v>81</v>
      </c>
      <c r="B85" s="4" t="s">
        <v>216</v>
      </c>
      <c r="C85" s="4"/>
      <c r="D85" s="4"/>
      <c r="E85" s="4"/>
      <c r="F85" s="7" t="s">
        <v>217</v>
      </c>
      <c r="G85" s="6" t="s">
        <v>43</v>
      </c>
      <c r="H85" s="4" t="s">
        <v>116</v>
      </c>
      <c r="I85" s="6" t="s">
        <v>45</v>
      </c>
      <c r="J85" s="4" t="e">
        <f>VLOOKUP(F85,STATISTIK!$A:$D,5,FALSE)</f>
        <v>#REF!</v>
      </c>
      <c r="K85" s="6" t="s">
        <v>46</v>
      </c>
      <c r="L85" s="4" t="e">
        <f>VLOOKUP(F85,STATISTIK!$A:$D,7,FALSE)</f>
        <v>#REF!</v>
      </c>
      <c r="M85" s="6" t="s">
        <v>47</v>
      </c>
      <c r="N85" s="4" t="e">
        <f>VLOOKUP(F85,STATISTIK!$A:$D,9,FALSE)</f>
        <v>#REF!</v>
      </c>
      <c r="O85" s="4" t="e">
        <f>VLOOKUP(F85,STATISTIK!$A:$D,10,FALSE)</f>
        <v>#REF!</v>
      </c>
      <c r="P85" s="5"/>
      <c r="Q85" s="4" t="e">
        <f>VLOOKUP(F85,STATISTIK!$A:$D,12,FALSE)</f>
        <v>#REF!</v>
      </c>
      <c r="R85" s="57" t="e">
        <f>VLOOKUP(F85,STATISTIK!$A:$D,13,FALSE)</f>
        <v>#REF!</v>
      </c>
      <c r="S85" s="6"/>
      <c r="T85" s="56"/>
      <c r="U85" s="56"/>
    </row>
    <row r="86" ht="12.75" hidden="1" customHeight="1" spans="1:21">
      <c r="A86" s="6">
        <v>82</v>
      </c>
      <c r="B86" s="4" t="s">
        <v>218</v>
      </c>
      <c r="C86" s="4"/>
      <c r="D86" s="4"/>
      <c r="E86" s="4"/>
      <c r="F86" s="7" t="s">
        <v>219</v>
      </c>
      <c r="G86" s="6" t="s">
        <v>43</v>
      </c>
      <c r="H86" s="4" t="s">
        <v>116</v>
      </c>
      <c r="I86" s="6" t="s">
        <v>45</v>
      </c>
      <c r="J86" s="4" t="e">
        <f>VLOOKUP(F86,STATISTIK!$A:$D,5,FALSE)</f>
        <v>#REF!</v>
      </c>
      <c r="K86" s="6" t="s">
        <v>46</v>
      </c>
      <c r="L86" s="4" t="e">
        <f>VLOOKUP(F86,STATISTIK!$A:$D,7,FALSE)</f>
        <v>#REF!</v>
      </c>
      <c r="M86" s="6" t="s">
        <v>47</v>
      </c>
      <c r="N86" s="4" t="e">
        <f>VLOOKUP(F86,STATISTIK!$A:$D,9,FALSE)</f>
        <v>#REF!</v>
      </c>
      <c r="O86" s="4" t="e">
        <f>VLOOKUP(F86,STATISTIK!$A:$D,10,FALSE)</f>
        <v>#REF!</v>
      </c>
      <c r="P86" s="5"/>
      <c r="Q86" s="4" t="e">
        <f>VLOOKUP(F86,STATISTIK!$A:$D,12,FALSE)</f>
        <v>#REF!</v>
      </c>
      <c r="R86" s="57" t="e">
        <f>VLOOKUP(F86,STATISTIK!$A:$D,13,FALSE)</f>
        <v>#REF!</v>
      </c>
      <c r="S86" s="6"/>
      <c r="T86" s="56"/>
      <c r="U86" s="56"/>
    </row>
    <row r="87" ht="12.75" hidden="1" customHeight="1" spans="1:21">
      <c r="A87" s="6">
        <v>83</v>
      </c>
      <c r="B87" s="4" t="s">
        <v>220</v>
      </c>
      <c r="C87" s="4"/>
      <c r="D87" s="4"/>
      <c r="E87" s="4"/>
      <c r="F87" s="7" t="s">
        <v>221</v>
      </c>
      <c r="G87" s="6" t="s">
        <v>43</v>
      </c>
      <c r="H87" s="4" t="s">
        <v>116</v>
      </c>
      <c r="I87" s="6" t="s">
        <v>45</v>
      </c>
      <c r="J87" s="4" t="e">
        <f>VLOOKUP(F87,STATISTIK!$A:$D,5,FALSE)</f>
        <v>#N/A</v>
      </c>
      <c r="K87" s="6" t="s">
        <v>46</v>
      </c>
      <c r="L87" s="4" t="e">
        <f>VLOOKUP(F87,STATISTIK!$A:$D,7,FALSE)</f>
        <v>#N/A</v>
      </c>
      <c r="M87" s="6" t="s">
        <v>47</v>
      </c>
      <c r="N87" s="4" t="e">
        <f>VLOOKUP(F87,STATISTIK!$A:$D,9,FALSE)</f>
        <v>#N/A</v>
      </c>
      <c r="O87" s="4" t="e">
        <f>VLOOKUP(F87,STATISTIK!$A:$D,10,FALSE)</f>
        <v>#N/A</v>
      </c>
      <c r="P87" s="5"/>
      <c r="Q87" s="4" t="e">
        <f>VLOOKUP(F87,STATISTIK!$A:$D,12,FALSE)</f>
        <v>#N/A</v>
      </c>
      <c r="R87" s="4" t="e">
        <f>VLOOKUP(F87,STATISTIK!$A:$D,13,FALSE)</f>
        <v>#N/A</v>
      </c>
      <c r="S87" s="6"/>
      <c r="T87" s="56"/>
      <c r="U87" s="56"/>
    </row>
    <row r="88" ht="12.75" hidden="1" customHeight="1" spans="1:21">
      <c r="A88" s="6">
        <v>84</v>
      </c>
      <c r="B88" s="4" t="s">
        <v>222</v>
      </c>
      <c r="C88" s="4"/>
      <c r="D88" s="4"/>
      <c r="E88" s="4"/>
      <c r="F88" s="7" t="s">
        <v>223</v>
      </c>
      <c r="G88" s="6" t="s">
        <v>43</v>
      </c>
      <c r="H88" s="4" t="s">
        <v>116</v>
      </c>
      <c r="I88" s="6" t="s">
        <v>45</v>
      </c>
      <c r="J88" s="4" t="e">
        <f>VLOOKUP(F88,STATISTIK!$A:$D,5,FALSE)</f>
        <v>#REF!</v>
      </c>
      <c r="K88" s="6" t="s">
        <v>46</v>
      </c>
      <c r="L88" s="4" t="e">
        <f>VLOOKUP(F88,STATISTIK!$A:$D,7,FALSE)</f>
        <v>#REF!</v>
      </c>
      <c r="M88" s="6" t="s">
        <v>47</v>
      </c>
      <c r="N88" s="4" t="e">
        <f>VLOOKUP(F88,STATISTIK!$A:$D,9,FALSE)</f>
        <v>#REF!</v>
      </c>
      <c r="O88" s="4" t="e">
        <f>VLOOKUP(F88,STATISTIK!$A:$D,10,FALSE)</f>
        <v>#REF!</v>
      </c>
      <c r="P88" s="5"/>
      <c r="Q88" s="4" t="e">
        <f>VLOOKUP(F88,STATISTIK!$A:$D,12,FALSE)</f>
        <v>#REF!</v>
      </c>
      <c r="R88" s="57" t="e">
        <f>VLOOKUP(F88,STATISTIK!$A:$D,13,FALSE)</f>
        <v>#REF!</v>
      </c>
      <c r="S88" s="6"/>
      <c r="T88" s="56"/>
      <c r="U88" s="56"/>
    </row>
    <row r="89" ht="12.75" hidden="1" customHeight="1" spans="1:21">
      <c r="A89" s="6">
        <v>85</v>
      </c>
      <c r="B89" s="4" t="s">
        <v>224</v>
      </c>
      <c r="C89" s="4"/>
      <c r="D89" s="4"/>
      <c r="E89" s="4"/>
      <c r="F89" s="7" t="s">
        <v>225</v>
      </c>
      <c r="G89" s="6" t="s">
        <v>43</v>
      </c>
      <c r="H89" s="4" t="s">
        <v>116</v>
      </c>
      <c r="I89" s="6" t="s">
        <v>45</v>
      </c>
      <c r="J89" s="4" t="e">
        <f>VLOOKUP(F89,STATISTIK!$A:$D,5,FALSE)</f>
        <v>#REF!</v>
      </c>
      <c r="K89" s="6" t="s">
        <v>62</v>
      </c>
      <c r="L89" s="4" t="e">
        <f>VLOOKUP(F89,STATISTIK!$A:$D,7,FALSE)</f>
        <v>#REF!</v>
      </c>
      <c r="M89" s="6" t="s">
        <v>47</v>
      </c>
      <c r="N89" s="4" t="e">
        <f>VLOOKUP(F89,STATISTIK!$A:$D,9,FALSE)</f>
        <v>#REF!</v>
      </c>
      <c r="O89" s="4" t="e">
        <f>VLOOKUP(F89,STATISTIK!$A:$D,10,FALSE)</f>
        <v>#REF!</v>
      </c>
      <c r="P89" s="5"/>
      <c r="Q89" s="4" t="e">
        <f>VLOOKUP(F89,STATISTIK!$A:$D,12,FALSE)</f>
        <v>#REF!</v>
      </c>
      <c r="R89" s="57" t="e">
        <f>VLOOKUP(F89,STATISTIK!$A:$D,13,FALSE)</f>
        <v>#REF!</v>
      </c>
      <c r="S89" s="6"/>
      <c r="T89" s="56"/>
      <c r="U89" s="56"/>
    </row>
    <row r="90" ht="12.75" hidden="1" customHeight="1" spans="1:21">
      <c r="A90" s="6">
        <v>86</v>
      </c>
      <c r="B90" s="4" t="s">
        <v>226</v>
      </c>
      <c r="C90" s="4"/>
      <c r="D90" s="4"/>
      <c r="E90" s="4"/>
      <c r="F90" s="7" t="s">
        <v>227</v>
      </c>
      <c r="G90" s="6" t="s">
        <v>43</v>
      </c>
      <c r="H90" s="4" t="s">
        <v>116</v>
      </c>
      <c r="I90" s="6" t="s">
        <v>45</v>
      </c>
      <c r="J90" s="4" t="e">
        <f>VLOOKUP(F90,STATISTIK!$A:$D,5,FALSE)</f>
        <v>#REF!</v>
      </c>
      <c r="K90" s="6" t="s">
        <v>62</v>
      </c>
      <c r="L90" s="4" t="e">
        <f>VLOOKUP(F90,STATISTIK!$A:$D,7,FALSE)</f>
        <v>#REF!</v>
      </c>
      <c r="M90" s="6" t="s">
        <v>47</v>
      </c>
      <c r="N90" s="4" t="e">
        <f>VLOOKUP(F90,STATISTIK!$A:$D,9,FALSE)</f>
        <v>#REF!</v>
      </c>
      <c r="O90" s="4" t="e">
        <f>VLOOKUP(F90,STATISTIK!$A:$D,10,FALSE)</f>
        <v>#REF!</v>
      </c>
      <c r="P90" s="5"/>
      <c r="Q90" s="4" t="e">
        <f>VLOOKUP(F90,STATISTIK!$A:$D,12,FALSE)</f>
        <v>#REF!</v>
      </c>
      <c r="R90" s="57" t="e">
        <f>VLOOKUP(F90,STATISTIK!$A:$D,13,FALSE)</f>
        <v>#REF!</v>
      </c>
      <c r="S90" s="6"/>
      <c r="T90" s="56"/>
      <c r="U90" s="56"/>
    </row>
    <row r="91" ht="12.75" hidden="1" customHeight="1" spans="1:21">
      <c r="A91" s="6">
        <v>87</v>
      </c>
      <c r="B91" s="4" t="s">
        <v>228</v>
      </c>
      <c r="C91" s="4"/>
      <c r="D91" s="4"/>
      <c r="E91" s="4"/>
      <c r="F91" s="7" t="s">
        <v>229</v>
      </c>
      <c r="G91" s="6" t="s">
        <v>43</v>
      </c>
      <c r="H91" s="4" t="s">
        <v>116</v>
      </c>
      <c r="I91" s="6" t="s">
        <v>45</v>
      </c>
      <c r="J91" s="4" t="e">
        <f>VLOOKUP(F91,STATISTIK!$A:$D,5,FALSE)</f>
        <v>#REF!</v>
      </c>
      <c r="K91" s="6" t="s">
        <v>46</v>
      </c>
      <c r="L91" s="4" t="e">
        <f>VLOOKUP(F91,STATISTIK!$A:$D,7,FALSE)</f>
        <v>#REF!</v>
      </c>
      <c r="M91" s="6" t="s">
        <v>47</v>
      </c>
      <c r="N91" s="4" t="e">
        <f>VLOOKUP(F91,STATISTIK!$A:$D,9,FALSE)</f>
        <v>#REF!</v>
      </c>
      <c r="O91" s="4" t="e">
        <f>VLOOKUP(F91,STATISTIK!$A:$D,10,FALSE)</f>
        <v>#REF!</v>
      </c>
      <c r="P91" s="5"/>
      <c r="Q91" s="4" t="e">
        <f>VLOOKUP(F91,STATISTIK!$A:$D,12,FALSE)</f>
        <v>#REF!</v>
      </c>
      <c r="R91" s="57" t="e">
        <f>VLOOKUP(F91,STATISTIK!$A:$D,13,FALSE)</f>
        <v>#REF!</v>
      </c>
      <c r="S91" s="6"/>
      <c r="T91" s="56"/>
      <c r="U91" s="56"/>
    </row>
    <row r="92" ht="12.75" hidden="1" customHeight="1" spans="1:21">
      <c r="A92" s="6">
        <v>88</v>
      </c>
      <c r="B92" s="4" t="s">
        <v>230</v>
      </c>
      <c r="C92" s="4"/>
      <c r="D92" s="4"/>
      <c r="E92" s="4"/>
      <c r="F92" s="7" t="s">
        <v>231</v>
      </c>
      <c r="G92" s="6" t="s">
        <v>43</v>
      </c>
      <c r="H92" s="4" t="s">
        <v>116</v>
      </c>
      <c r="I92" s="6" t="s">
        <v>45</v>
      </c>
      <c r="J92" s="4" t="e">
        <f>VLOOKUP(F92,STATISTIK!$A:$D,5,FALSE)</f>
        <v>#N/A</v>
      </c>
      <c r="K92" s="6" t="s">
        <v>119</v>
      </c>
      <c r="L92" s="4" t="e">
        <f>VLOOKUP(F92,STATISTIK!$A:$D,7,FALSE)</f>
        <v>#N/A</v>
      </c>
      <c r="M92" s="6" t="s">
        <v>47</v>
      </c>
      <c r="N92" s="4" t="e">
        <f>VLOOKUP(F92,STATISTIK!$A:$D,9,FALSE)</f>
        <v>#N/A</v>
      </c>
      <c r="O92" s="4" t="e">
        <f>VLOOKUP(F92,STATISTIK!$A:$D,10,FALSE)</f>
        <v>#N/A</v>
      </c>
      <c r="P92" s="5"/>
      <c r="Q92" s="4" t="e">
        <f>VLOOKUP(F92,STATISTIK!$A:$D,12,FALSE)</f>
        <v>#N/A</v>
      </c>
      <c r="R92" s="4" t="e">
        <f>VLOOKUP(F92,STATISTIK!$A:$D,13,FALSE)</f>
        <v>#N/A</v>
      </c>
      <c r="S92" s="6"/>
      <c r="T92" s="56"/>
      <c r="U92" s="56"/>
    </row>
    <row r="93" ht="12.75" hidden="1" customHeight="1" spans="1:21">
      <c r="A93" s="6">
        <v>89</v>
      </c>
      <c r="B93" s="4" t="s">
        <v>232</v>
      </c>
      <c r="C93" s="4"/>
      <c r="D93" s="4"/>
      <c r="E93" s="4"/>
      <c r="F93" s="7" t="s">
        <v>233</v>
      </c>
      <c r="G93" s="6" t="s">
        <v>43</v>
      </c>
      <c r="H93" s="4" t="s">
        <v>116</v>
      </c>
      <c r="I93" s="6" t="s">
        <v>45</v>
      </c>
      <c r="J93" s="4" t="e">
        <f>VLOOKUP(F93,STATISTIK!$A:$D,5,FALSE)</f>
        <v>#N/A</v>
      </c>
      <c r="K93" s="6" t="s">
        <v>119</v>
      </c>
      <c r="L93" s="4" t="e">
        <f>VLOOKUP(F93,STATISTIK!$A:$D,7,FALSE)</f>
        <v>#N/A</v>
      </c>
      <c r="M93" s="6" t="s">
        <v>47</v>
      </c>
      <c r="N93" s="4" t="e">
        <f>VLOOKUP(F93,STATISTIK!$A:$D,9,FALSE)</f>
        <v>#N/A</v>
      </c>
      <c r="O93" s="4" t="e">
        <f>VLOOKUP(F93,STATISTIK!$A:$D,10,FALSE)</f>
        <v>#N/A</v>
      </c>
      <c r="P93" s="5"/>
      <c r="Q93" s="4" t="e">
        <f>VLOOKUP(F93,STATISTIK!$A:$D,12,FALSE)</f>
        <v>#N/A</v>
      </c>
      <c r="R93" s="4" t="e">
        <f>VLOOKUP(F93,STATISTIK!$A:$D,13,FALSE)</f>
        <v>#N/A</v>
      </c>
      <c r="S93" s="6"/>
      <c r="T93" s="56"/>
      <c r="U93" s="56"/>
    </row>
    <row r="94" ht="12.75" hidden="1" customHeight="1" spans="1:21">
      <c r="A94" s="6">
        <v>90</v>
      </c>
      <c r="B94" s="4" t="s">
        <v>234</v>
      </c>
      <c r="C94" s="4"/>
      <c r="D94" s="4"/>
      <c r="E94" s="4"/>
      <c r="F94" s="7" t="s">
        <v>235</v>
      </c>
      <c r="G94" s="6" t="s">
        <v>43</v>
      </c>
      <c r="H94" s="4" t="s">
        <v>116</v>
      </c>
      <c r="I94" s="6" t="s">
        <v>45</v>
      </c>
      <c r="J94" s="4" t="e">
        <f>VLOOKUP(F94,STATISTIK!$A:$D,5,FALSE)</f>
        <v>#N/A</v>
      </c>
      <c r="K94" s="6" t="s">
        <v>46</v>
      </c>
      <c r="L94" s="4" t="e">
        <f>VLOOKUP(F94,STATISTIK!$A:$D,7,FALSE)</f>
        <v>#N/A</v>
      </c>
      <c r="M94" s="6" t="s">
        <v>47</v>
      </c>
      <c r="N94" s="4" t="e">
        <f>VLOOKUP(F94,STATISTIK!$A:$D,9,FALSE)</f>
        <v>#N/A</v>
      </c>
      <c r="O94" s="4" t="e">
        <f>VLOOKUP(F94,STATISTIK!$A:$D,10,FALSE)</f>
        <v>#N/A</v>
      </c>
      <c r="P94" s="5"/>
      <c r="Q94" s="4" t="e">
        <f>VLOOKUP(F94,STATISTIK!$A:$D,12,FALSE)</f>
        <v>#N/A</v>
      </c>
      <c r="R94" s="4" t="e">
        <f>VLOOKUP(F94,STATISTIK!$A:$D,13,FALSE)</f>
        <v>#N/A</v>
      </c>
      <c r="S94" s="6"/>
      <c r="T94" s="56"/>
      <c r="U94" s="56"/>
    </row>
    <row r="95" ht="12.75" hidden="1" customHeight="1" spans="1:21">
      <c r="A95" s="6">
        <v>91</v>
      </c>
      <c r="B95" s="4" t="s">
        <v>236</v>
      </c>
      <c r="C95" s="4"/>
      <c r="D95" s="4"/>
      <c r="E95" s="4"/>
      <c r="F95" s="7" t="s">
        <v>237</v>
      </c>
      <c r="G95" s="6" t="s">
        <v>43</v>
      </c>
      <c r="H95" s="4" t="s">
        <v>116</v>
      </c>
      <c r="I95" s="6" t="s">
        <v>45</v>
      </c>
      <c r="J95" s="4" t="e">
        <f>VLOOKUP(F95,STATISTIK!$A:$D,5,FALSE)</f>
        <v>#REF!</v>
      </c>
      <c r="K95" s="6" t="s">
        <v>46</v>
      </c>
      <c r="L95" s="4" t="e">
        <f>VLOOKUP(F95,STATISTIK!$A:$D,7,FALSE)</f>
        <v>#REF!</v>
      </c>
      <c r="M95" s="6" t="s">
        <v>47</v>
      </c>
      <c r="N95" s="4" t="e">
        <f>VLOOKUP(F95,STATISTIK!$A:$D,9,FALSE)</f>
        <v>#REF!</v>
      </c>
      <c r="O95" s="4" t="e">
        <f>VLOOKUP(F95,STATISTIK!$A:$D,10,FALSE)</f>
        <v>#REF!</v>
      </c>
      <c r="P95" s="5"/>
      <c r="Q95" s="4" t="e">
        <f>VLOOKUP(F95,STATISTIK!$A:$D,12,FALSE)</f>
        <v>#REF!</v>
      </c>
      <c r="R95" s="57" t="e">
        <f>VLOOKUP(F95,STATISTIK!$A:$D,13,FALSE)</f>
        <v>#REF!</v>
      </c>
      <c r="S95" s="6"/>
      <c r="T95" s="56"/>
      <c r="U95" s="56"/>
    </row>
    <row r="96" ht="12.75" hidden="1" customHeight="1" spans="1:21">
      <c r="A96" s="6">
        <v>92</v>
      </c>
      <c r="B96" s="4" t="s">
        <v>238</v>
      </c>
      <c r="C96" s="4"/>
      <c r="D96" s="4"/>
      <c r="E96" s="4"/>
      <c r="F96" s="7" t="s">
        <v>239</v>
      </c>
      <c r="G96" s="6" t="s">
        <v>43</v>
      </c>
      <c r="H96" s="4" t="s">
        <v>116</v>
      </c>
      <c r="I96" s="6" t="s">
        <v>45</v>
      </c>
      <c r="J96" s="4" t="e">
        <f>VLOOKUP(F96,STATISTIK!$A:$D,5,FALSE)</f>
        <v>#REF!</v>
      </c>
      <c r="K96" s="6" t="s">
        <v>62</v>
      </c>
      <c r="L96" s="4" t="e">
        <f>VLOOKUP(F96,STATISTIK!$A:$D,7,FALSE)</f>
        <v>#REF!</v>
      </c>
      <c r="M96" s="6" t="s">
        <v>47</v>
      </c>
      <c r="N96" s="4" t="e">
        <f>VLOOKUP(F96,STATISTIK!$A:$D,9,FALSE)</f>
        <v>#REF!</v>
      </c>
      <c r="O96" s="4" t="e">
        <f>VLOOKUP(F96,STATISTIK!$A:$D,10,FALSE)</f>
        <v>#REF!</v>
      </c>
      <c r="P96" s="5"/>
      <c r="Q96" s="4" t="e">
        <f>VLOOKUP(F96,STATISTIK!$A:$D,12,FALSE)</f>
        <v>#REF!</v>
      </c>
      <c r="R96" s="57" t="e">
        <f>VLOOKUP(F96,STATISTIK!$A:$D,13,FALSE)</f>
        <v>#REF!</v>
      </c>
      <c r="S96" s="6"/>
      <c r="T96" s="56"/>
      <c r="U96" s="56"/>
    </row>
    <row r="97" ht="12.75" hidden="1" customHeight="1" spans="1:21">
      <c r="A97" s="6">
        <v>93</v>
      </c>
      <c r="B97" s="4" t="s">
        <v>240</v>
      </c>
      <c r="C97" s="4"/>
      <c r="D97" s="4"/>
      <c r="E97" s="4"/>
      <c r="F97" s="7" t="s">
        <v>241</v>
      </c>
      <c r="G97" s="6" t="s">
        <v>43</v>
      </c>
      <c r="H97" s="4" t="s">
        <v>116</v>
      </c>
      <c r="I97" s="6" t="s">
        <v>45</v>
      </c>
      <c r="J97" s="4" t="e">
        <f>VLOOKUP(F97,STATISTIK!$A:$D,5,FALSE)</f>
        <v>#REF!</v>
      </c>
      <c r="K97" s="6" t="s">
        <v>62</v>
      </c>
      <c r="L97" s="4" t="e">
        <f>VLOOKUP(F97,STATISTIK!$A:$D,7,FALSE)</f>
        <v>#REF!</v>
      </c>
      <c r="M97" s="6" t="s">
        <v>47</v>
      </c>
      <c r="N97" s="4" t="e">
        <f>VLOOKUP(F97,STATISTIK!$A:$D,9,FALSE)</f>
        <v>#REF!</v>
      </c>
      <c r="O97" s="4" t="e">
        <f>VLOOKUP(F97,STATISTIK!$A:$D,10,FALSE)</f>
        <v>#REF!</v>
      </c>
      <c r="P97" s="5"/>
      <c r="Q97" s="4" t="e">
        <f>VLOOKUP(F97,STATISTIK!$A:$D,12,FALSE)</f>
        <v>#REF!</v>
      </c>
      <c r="R97" s="57" t="e">
        <f>VLOOKUP(F97,STATISTIK!$A:$D,13,FALSE)</f>
        <v>#REF!</v>
      </c>
      <c r="S97" s="6"/>
      <c r="T97" s="56"/>
      <c r="U97" s="56"/>
    </row>
    <row r="98" ht="12.75" hidden="1" customHeight="1" spans="1:21">
      <c r="A98" s="6">
        <v>94</v>
      </c>
      <c r="B98" s="4" t="s">
        <v>242</v>
      </c>
      <c r="C98" s="4"/>
      <c r="D98" s="4"/>
      <c r="E98" s="4"/>
      <c r="F98" s="7" t="s">
        <v>243</v>
      </c>
      <c r="G98" s="6" t="s">
        <v>43</v>
      </c>
      <c r="H98" s="4" t="s">
        <v>116</v>
      </c>
      <c r="I98" s="6" t="s">
        <v>45</v>
      </c>
      <c r="J98" s="4" t="e">
        <f>VLOOKUP(F98,STATISTIK!$A:$D,5,FALSE)</f>
        <v>#REF!</v>
      </c>
      <c r="K98" s="6" t="s">
        <v>141</v>
      </c>
      <c r="L98" s="4" t="e">
        <f>VLOOKUP(F98,STATISTIK!$A:$D,7,FALSE)</f>
        <v>#REF!</v>
      </c>
      <c r="M98" s="6" t="s">
        <v>47</v>
      </c>
      <c r="N98" s="4" t="e">
        <f>VLOOKUP(F98,STATISTIK!$A:$D,9,FALSE)</f>
        <v>#REF!</v>
      </c>
      <c r="O98" s="4" t="e">
        <f>VLOOKUP(F98,STATISTIK!$A:$D,10,FALSE)</f>
        <v>#REF!</v>
      </c>
      <c r="P98" s="5"/>
      <c r="Q98" s="4" t="e">
        <f>VLOOKUP(F98,STATISTIK!$A:$D,12,FALSE)</f>
        <v>#REF!</v>
      </c>
      <c r="R98" s="57" t="e">
        <f>VLOOKUP(F98,STATISTIK!$A:$D,13,FALSE)</f>
        <v>#REF!</v>
      </c>
      <c r="S98" s="6"/>
      <c r="T98" s="56"/>
      <c r="U98" s="56"/>
    </row>
    <row r="99" ht="12.75" hidden="1" customHeight="1" spans="1:21">
      <c r="A99" s="6">
        <v>95</v>
      </c>
      <c r="B99" s="4" t="s">
        <v>244</v>
      </c>
      <c r="C99" s="4"/>
      <c r="D99" s="4"/>
      <c r="E99" s="4"/>
      <c r="F99" s="7" t="s">
        <v>245</v>
      </c>
      <c r="G99" s="6" t="s">
        <v>43</v>
      </c>
      <c r="H99" s="4" t="s">
        <v>116</v>
      </c>
      <c r="I99" s="6" t="s">
        <v>45</v>
      </c>
      <c r="J99" s="4" t="e">
        <f>VLOOKUP(F99,STATISTIK!$A:$D,5,FALSE)</f>
        <v>#REF!</v>
      </c>
      <c r="K99" s="6" t="s">
        <v>141</v>
      </c>
      <c r="L99" s="4" t="e">
        <f>VLOOKUP(F99,STATISTIK!$A:$D,7,FALSE)</f>
        <v>#REF!</v>
      </c>
      <c r="M99" s="6" t="s">
        <v>47</v>
      </c>
      <c r="N99" s="4" t="e">
        <f>VLOOKUP(F99,STATISTIK!$A:$D,9,FALSE)</f>
        <v>#REF!</v>
      </c>
      <c r="O99" s="4" t="e">
        <f>VLOOKUP(F99,STATISTIK!$A:$D,10,FALSE)</f>
        <v>#REF!</v>
      </c>
      <c r="P99" s="5"/>
      <c r="Q99" s="4" t="e">
        <f>VLOOKUP(F99,STATISTIK!$A:$D,12,FALSE)</f>
        <v>#REF!</v>
      </c>
      <c r="R99" s="57" t="e">
        <f>VLOOKUP(F99,STATISTIK!$A:$D,13,FALSE)</f>
        <v>#REF!</v>
      </c>
      <c r="S99" s="6"/>
      <c r="T99" s="56"/>
      <c r="U99" s="56"/>
    </row>
    <row r="100" ht="12.75" hidden="1" customHeight="1" spans="1:21">
      <c r="A100" s="6">
        <v>96</v>
      </c>
      <c r="B100" s="4" t="s">
        <v>246</v>
      </c>
      <c r="C100" s="4"/>
      <c r="D100" s="4"/>
      <c r="E100" s="4"/>
      <c r="F100" s="7" t="s">
        <v>247</v>
      </c>
      <c r="G100" s="6" t="s">
        <v>43</v>
      </c>
      <c r="H100" s="4" t="s">
        <v>116</v>
      </c>
      <c r="I100" s="6" t="s">
        <v>45</v>
      </c>
      <c r="J100" s="4" t="e">
        <f>VLOOKUP(F100,STATISTIK!$A:$D,5,FALSE)</f>
        <v>#REF!</v>
      </c>
      <c r="K100" s="6" t="s">
        <v>141</v>
      </c>
      <c r="L100" s="4" t="e">
        <f>VLOOKUP(F100,STATISTIK!$A:$D,7,FALSE)</f>
        <v>#REF!</v>
      </c>
      <c r="M100" s="6" t="s">
        <v>47</v>
      </c>
      <c r="N100" s="4" t="e">
        <f>VLOOKUP(F100,STATISTIK!$A:$D,9,FALSE)</f>
        <v>#REF!</v>
      </c>
      <c r="O100" s="4" t="e">
        <f>VLOOKUP(F100,STATISTIK!$A:$D,10,FALSE)</f>
        <v>#REF!</v>
      </c>
      <c r="P100" s="5"/>
      <c r="Q100" s="4" t="e">
        <f>VLOOKUP(F100,STATISTIK!$A:$D,12,FALSE)</f>
        <v>#REF!</v>
      </c>
      <c r="R100" s="57" t="e">
        <f>VLOOKUP(F100,STATISTIK!$A:$D,13,FALSE)</f>
        <v>#REF!</v>
      </c>
      <c r="S100" s="6"/>
      <c r="T100" s="56"/>
      <c r="U100" s="56"/>
    </row>
    <row r="101" ht="12.75" hidden="1" customHeight="1" spans="1:21">
      <c r="A101" s="6">
        <v>97</v>
      </c>
      <c r="B101" s="4" t="s">
        <v>248</v>
      </c>
      <c r="C101" s="4"/>
      <c r="D101" s="4"/>
      <c r="E101" s="4"/>
      <c r="F101" s="7" t="s">
        <v>249</v>
      </c>
      <c r="G101" s="6" t="s">
        <v>43</v>
      </c>
      <c r="H101" s="4" t="s">
        <v>116</v>
      </c>
      <c r="I101" s="6" t="s">
        <v>45</v>
      </c>
      <c r="J101" s="4" t="e">
        <f>VLOOKUP(F101,STATISTIK!$A:$D,5,FALSE)</f>
        <v>#REF!</v>
      </c>
      <c r="K101" s="6" t="s">
        <v>141</v>
      </c>
      <c r="L101" s="4" t="e">
        <f>VLOOKUP(F101,STATISTIK!$A:$D,7,FALSE)</f>
        <v>#REF!</v>
      </c>
      <c r="M101" s="6" t="s">
        <v>47</v>
      </c>
      <c r="N101" s="4" t="e">
        <f>VLOOKUP(F101,STATISTIK!$A:$D,9,FALSE)</f>
        <v>#REF!</v>
      </c>
      <c r="O101" s="4" t="e">
        <f>VLOOKUP(F101,STATISTIK!$A:$D,10,FALSE)</f>
        <v>#REF!</v>
      </c>
      <c r="P101" s="5"/>
      <c r="Q101" s="4" t="e">
        <f>VLOOKUP(F101,STATISTIK!$A:$D,12,FALSE)</f>
        <v>#REF!</v>
      </c>
      <c r="R101" s="57" t="e">
        <f>VLOOKUP(F101,STATISTIK!$A:$D,13,FALSE)</f>
        <v>#REF!</v>
      </c>
      <c r="S101" s="6"/>
      <c r="T101" s="56"/>
      <c r="U101" s="56"/>
    </row>
    <row r="102" ht="12.75" hidden="1" customHeight="1" spans="1:21">
      <c r="A102" s="6">
        <v>98</v>
      </c>
      <c r="B102" s="4" t="s">
        <v>250</v>
      </c>
      <c r="C102" s="4"/>
      <c r="D102" s="4"/>
      <c r="E102" s="4"/>
      <c r="F102" s="7" t="s">
        <v>251</v>
      </c>
      <c r="G102" s="6" t="s">
        <v>43</v>
      </c>
      <c r="H102" s="4" t="s">
        <v>116</v>
      </c>
      <c r="I102" s="6" t="s">
        <v>45</v>
      </c>
      <c r="J102" s="4" t="e">
        <f>VLOOKUP(F102,STATISTIK!$A:$D,5,FALSE)</f>
        <v>#REF!</v>
      </c>
      <c r="K102" s="6" t="s">
        <v>141</v>
      </c>
      <c r="L102" s="4" t="e">
        <f>VLOOKUP(F102,STATISTIK!$A:$D,7,FALSE)</f>
        <v>#REF!</v>
      </c>
      <c r="M102" s="6" t="s">
        <v>47</v>
      </c>
      <c r="N102" s="4" t="e">
        <f>VLOOKUP(F102,STATISTIK!$A:$D,9,FALSE)</f>
        <v>#REF!</v>
      </c>
      <c r="O102" s="4" t="e">
        <f>VLOOKUP(F102,STATISTIK!$A:$D,10,FALSE)</f>
        <v>#REF!</v>
      </c>
      <c r="P102" s="5"/>
      <c r="Q102" s="4" t="e">
        <f>VLOOKUP(F102,STATISTIK!$A:$D,12,FALSE)</f>
        <v>#REF!</v>
      </c>
      <c r="R102" s="57" t="e">
        <f>VLOOKUP(F102,STATISTIK!$A:$D,13,FALSE)</f>
        <v>#REF!</v>
      </c>
      <c r="S102" s="6"/>
      <c r="T102" s="56"/>
      <c r="U102" s="56"/>
    </row>
    <row r="103" ht="12.75" hidden="1" customHeight="1" spans="1:21">
      <c r="A103" s="6">
        <v>99</v>
      </c>
      <c r="B103" s="4" t="s">
        <v>252</v>
      </c>
      <c r="C103" s="4"/>
      <c r="D103" s="4"/>
      <c r="E103" s="4"/>
      <c r="F103" s="7" t="s">
        <v>253</v>
      </c>
      <c r="G103" s="6" t="s">
        <v>43</v>
      </c>
      <c r="H103" s="4" t="s">
        <v>116</v>
      </c>
      <c r="I103" s="6" t="s">
        <v>45</v>
      </c>
      <c r="J103" s="4" t="e">
        <f>VLOOKUP(F103,STATISTIK!$A:$D,5,FALSE)</f>
        <v>#REF!</v>
      </c>
      <c r="K103" s="6" t="s">
        <v>46</v>
      </c>
      <c r="L103" s="4" t="e">
        <f>VLOOKUP(F103,STATISTIK!$A:$D,7,FALSE)</f>
        <v>#REF!</v>
      </c>
      <c r="M103" s="6" t="s">
        <v>47</v>
      </c>
      <c r="N103" s="4" t="e">
        <f>VLOOKUP(F103,STATISTIK!$A:$D,9,FALSE)</f>
        <v>#REF!</v>
      </c>
      <c r="O103" s="4" t="e">
        <f>VLOOKUP(F103,STATISTIK!$A:$D,10,FALSE)</f>
        <v>#REF!</v>
      </c>
      <c r="P103" s="5"/>
      <c r="Q103" s="4" t="e">
        <f>VLOOKUP(F103,STATISTIK!$A:$D,12,FALSE)</f>
        <v>#REF!</v>
      </c>
      <c r="R103" s="57" t="e">
        <f>VLOOKUP(F103,STATISTIK!$A:$D,13,FALSE)</f>
        <v>#REF!</v>
      </c>
      <c r="S103" s="6"/>
      <c r="T103" s="56"/>
      <c r="U103" s="56"/>
    </row>
    <row r="104" ht="12.75" hidden="1" customHeight="1" spans="1:21">
      <c r="A104" s="6">
        <v>100</v>
      </c>
      <c r="B104" s="4" t="s">
        <v>254</v>
      </c>
      <c r="C104" s="4"/>
      <c r="D104" s="4"/>
      <c r="E104" s="4"/>
      <c r="F104" s="7" t="s">
        <v>255</v>
      </c>
      <c r="G104" s="6" t="s">
        <v>43</v>
      </c>
      <c r="H104" s="4" t="s">
        <v>116</v>
      </c>
      <c r="I104" s="6" t="s">
        <v>45</v>
      </c>
      <c r="J104" s="4" t="e">
        <f>VLOOKUP(F104,STATISTIK!$A:$D,5,FALSE)</f>
        <v>#REF!</v>
      </c>
      <c r="K104" s="6" t="s">
        <v>256</v>
      </c>
      <c r="L104" s="4" t="e">
        <f>VLOOKUP(F104,STATISTIK!$A:$D,7,FALSE)</f>
        <v>#REF!</v>
      </c>
      <c r="M104" s="6" t="s">
        <v>47</v>
      </c>
      <c r="N104" s="4" t="e">
        <f>VLOOKUP(F104,STATISTIK!$A:$D,9,FALSE)</f>
        <v>#REF!</v>
      </c>
      <c r="O104" s="4" t="e">
        <f>VLOOKUP(F104,STATISTIK!$A:$D,10,FALSE)</f>
        <v>#REF!</v>
      </c>
      <c r="P104" s="5"/>
      <c r="Q104" s="4" t="e">
        <f>VLOOKUP(F104,STATISTIK!$A:$D,12,FALSE)</f>
        <v>#REF!</v>
      </c>
      <c r="R104" s="57" t="e">
        <f>VLOOKUP(F104,STATISTIK!$A:$D,13,FALSE)</f>
        <v>#REF!</v>
      </c>
      <c r="S104" s="6"/>
      <c r="T104" s="56"/>
      <c r="U104" s="56"/>
    </row>
    <row r="105" ht="12.75" hidden="1" customHeight="1" spans="1:21">
      <c r="A105" s="6">
        <v>101</v>
      </c>
      <c r="B105" s="4" t="s">
        <v>257</v>
      </c>
      <c r="C105" s="4"/>
      <c r="D105" s="4"/>
      <c r="E105" s="4"/>
      <c r="F105" s="7" t="s">
        <v>258</v>
      </c>
      <c r="G105" s="6" t="s">
        <v>43</v>
      </c>
      <c r="H105" s="4" t="s">
        <v>116</v>
      </c>
      <c r="I105" s="6" t="s">
        <v>45</v>
      </c>
      <c r="J105" s="4" t="e">
        <f>VLOOKUP(F105,STATISTIK!$A:$D,5,FALSE)</f>
        <v>#REF!</v>
      </c>
      <c r="K105" s="6" t="s">
        <v>256</v>
      </c>
      <c r="L105" s="4" t="e">
        <f>VLOOKUP(F105,STATISTIK!$A:$D,7,FALSE)</f>
        <v>#REF!</v>
      </c>
      <c r="M105" s="6" t="s">
        <v>47</v>
      </c>
      <c r="N105" s="4" t="e">
        <f>VLOOKUP(F105,STATISTIK!$A:$D,9,FALSE)</f>
        <v>#REF!</v>
      </c>
      <c r="O105" s="4" t="e">
        <f>VLOOKUP(F105,STATISTIK!$A:$D,10,FALSE)</f>
        <v>#REF!</v>
      </c>
      <c r="P105" s="5"/>
      <c r="Q105" s="4" t="e">
        <f>VLOOKUP(F105,STATISTIK!$A:$D,12,FALSE)</f>
        <v>#REF!</v>
      </c>
      <c r="R105" s="57" t="e">
        <f>VLOOKUP(F105,STATISTIK!$A:$D,13,FALSE)</f>
        <v>#REF!</v>
      </c>
      <c r="S105" s="6"/>
      <c r="T105" s="56"/>
      <c r="U105" s="56"/>
    </row>
    <row r="106" ht="12.75" hidden="1" customHeight="1" spans="1:21">
      <c r="A106" s="6">
        <v>102</v>
      </c>
      <c r="B106" s="4" t="s">
        <v>259</v>
      </c>
      <c r="C106" s="4"/>
      <c r="D106" s="4"/>
      <c r="E106" s="4"/>
      <c r="F106" s="7" t="s">
        <v>260</v>
      </c>
      <c r="G106" s="6" t="s">
        <v>43</v>
      </c>
      <c r="H106" s="4" t="s">
        <v>116</v>
      </c>
      <c r="I106" s="6" t="s">
        <v>45</v>
      </c>
      <c r="J106" s="4" t="e">
        <f>VLOOKUP(F106,STATISTIK!$A:$D,5,FALSE)</f>
        <v>#REF!</v>
      </c>
      <c r="K106" s="6" t="s">
        <v>46</v>
      </c>
      <c r="L106" s="4" t="e">
        <f>VLOOKUP(F106,STATISTIK!$A:$D,7,FALSE)</f>
        <v>#REF!</v>
      </c>
      <c r="M106" s="6" t="s">
        <v>47</v>
      </c>
      <c r="N106" s="4" t="e">
        <f>VLOOKUP(F106,STATISTIK!$A:$D,9,FALSE)</f>
        <v>#REF!</v>
      </c>
      <c r="O106" s="4" t="e">
        <f>VLOOKUP(F106,STATISTIK!$A:$D,10,FALSE)</f>
        <v>#REF!</v>
      </c>
      <c r="P106" s="5"/>
      <c r="Q106" s="4" t="e">
        <f>VLOOKUP(F106,STATISTIK!$A:$D,12,FALSE)</f>
        <v>#REF!</v>
      </c>
      <c r="R106" s="57" t="e">
        <f>VLOOKUP(F106,STATISTIK!$A:$D,13,FALSE)</f>
        <v>#REF!</v>
      </c>
      <c r="S106" s="6"/>
      <c r="T106" s="56"/>
      <c r="U106" s="56"/>
    </row>
    <row r="107" ht="12.75" hidden="1" customHeight="1" spans="1:21">
      <c r="A107" s="6">
        <v>103</v>
      </c>
      <c r="B107" s="4" t="s">
        <v>261</v>
      </c>
      <c r="C107" s="4"/>
      <c r="D107" s="4"/>
      <c r="E107" s="4"/>
      <c r="F107" s="7" t="s">
        <v>262</v>
      </c>
      <c r="G107" s="6" t="s">
        <v>43</v>
      </c>
      <c r="H107" s="4" t="s">
        <v>116</v>
      </c>
      <c r="I107" s="6" t="s">
        <v>45</v>
      </c>
      <c r="J107" s="4" t="e">
        <f>VLOOKUP(F107,STATISTIK!$A:$D,5,FALSE)</f>
        <v>#REF!</v>
      </c>
      <c r="K107" s="6" t="s">
        <v>263</v>
      </c>
      <c r="L107" s="4" t="e">
        <f>VLOOKUP(F107,STATISTIK!$A:$D,7,FALSE)</f>
        <v>#REF!</v>
      </c>
      <c r="M107" s="6" t="s">
        <v>47</v>
      </c>
      <c r="N107" s="4" t="e">
        <f>VLOOKUP(F107,STATISTIK!$A:$D,9,FALSE)</f>
        <v>#REF!</v>
      </c>
      <c r="O107" s="4" t="e">
        <f>VLOOKUP(F107,STATISTIK!$A:$D,10,FALSE)</f>
        <v>#REF!</v>
      </c>
      <c r="P107" s="5"/>
      <c r="Q107" s="4" t="e">
        <f>VLOOKUP(F107,STATISTIK!$A:$D,12,FALSE)</f>
        <v>#REF!</v>
      </c>
      <c r="R107" s="57" t="e">
        <f>VLOOKUP(F107,STATISTIK!$A:$D,13,FALSE)</f>
        <v>#REF!</v>
      </c>
      <c r="S107" s="6"/>
      <c r="T107" s="56"/>
      <c r="U107" s="56"/>
    </row>
    <row r="108" ht="12.75" hidden="1" customHeight="1" spans="1:21">
      <c r="A108" s="6">
        <v>104</v>
      </c>
      <c r="B108" s="4" t="s">
        <v>264</v>
      </c>
      <c r="C108" s="4"/>
      <c r="D108" s="4"/>
      <c r="E108" s="4"/>
      <c r="F108" s="7" t="s">
        <v>265</v>
      </c>
      <c r="G108" s="6" t="s">
        <v>43</v>
      </c>
      <c r="H108" s="4" t="s">
        <v>116</v>
      </c>
      <c r="I108" s="6" t="s">
        <v>45</v>
      </c>
      <c r="J108" s="4" t="e">
        <f>VLOOKUP(F108,STATISTIK!$A:$D,5,FALSE)</f>
        <v>#REF!</v>
      </c>
      <c r="K108" s="6" t="s">
        <v>263</v>
      </c>
      <c r="L108" s="4" t="e">
        <f>VLOOKUP(F108,STATISTIK!$A:$D,7,FALSE)</f>
        <v>#REF!</v>
      </c>
      <c r="M108" s="6" t="s">
        <v>47</v>
      </c>
      <c r="N108" s="4" t="e">
        <f>VLOOKUP(F108,STATISTIK!$A:$D,9,FALSE)</f>
        <v>#REF!</v>
      </c>
      <c r="O108" s="4" t="e">
        <f>VLOOKUP(F108,STATISTIK!$A:$D,10,FALSE)</f>
        <v>#REF!</v>
      </c>
      <c r="P108" s="5"/>
      <c r="Q108" s="4" t="e">
        <f>VLOOKUP(F108,STATISTIK!$A:$D,12,FALSE)</f>
        <v>#REF!</v>
      </c>
      <c r="R108" s="57" t="e">
        <f>VLOOKUP(F108,STATISTIK!$A:$D,13,FALSE)</f>
        <v>#REF!</v>
      </c>
      <c r="S108" s="6"/>
      <c r="T108" s="56"/>
      <c r="U108" s="56"/>
    </row>
    <row r="109" ht="12.75" hidden="1" customHeight="1" spans="1:21">
      <c r="A109" s="6">
        <v>105</v>
      </c>
      <c r="B109" s="4" t="s">
        <v>266</v>
      </c>
      <c r="C109" s="4"/>
      <c r="D109" s="4"/>
      <c r="E109" s="4"/>
      <c r="F109" s="7" t="s">
        <v>267</v>
      </c>
      <c r="G109" s="6" t="s">
        <v>43</v>
      </c>
      <c r="H109" s="4" t="s">
        <v>116</v>
      </c>
      <c r="I109" s="6" t="s">
        <v>45</v>
      </c>
      <c r="J109" s="4" t="e">
        <f>VLOOKUP(F109,STATISTIK!$A:$D,5,FALSE)</f>
        <v>#REF!</v>
      </c>
      <c r="K109" s="6" t="s">
        <v>46</v>
      </c>
      <c r="L109" s="4" t="e">
        <f>VLOOKUP(F109,STATISTIK!$A:$D,7,FALSE)</f>
        <v>#REF!</v>
      </c>
      <c r="M109" s="6" t="s">
        <v>47</v>
      </c>
      <c r="N109" s="4" t="e">
        <f>VLOOKUP(F109,STATISTIK!$A:$D,9,FALSE)</f>
        <v>#REF!</v>
      </c>
      <c r="O109" s="4" t="e">
        <f>VLOOKUP(F109,STATISTIK!$A:$D,10,FALSE)</f>
        <v>#REF!</v>
      </c>
      <c r="P109" s="5"/>
      <c r="Q109" s="4" t="e">
        <f>VLOOKUP(F109,STATISTIK!$A:$D,12,FALSE)</f>
        <v>#REF!</v>
      </c>
      <c r="R109" s="57" t="e">
        <f>VLOOKUP(F109,STATISTIK!$A:$D,13,FALSE)</f>
        <v>#REF!</v>
      </c>
      <c r="S109" s="6"/>
      <c r="T109" s="56"/>
      <c r="U109" s="56"/>
    </row>
    <row r="110" ht="12.75" hidden="1" customHeight="1" spans="1:21">
      <c r="A110" s="6">
        <v>106</v>
      </c>
      <c r="B110" s="4" t="s">
        <v>268</v>
      </c>
      <c r="C110" s="4"/>
      <c r="D110" s="4"/>
      <c r="E110" s="4"/>
      <c r="F110" s="7" t="s">
        <v>269</v>
      </c>
      <c r="G110" s="6" t="s">
        <v>43</v>
      </c>
      <c r="H110" s="4" t="s">
        <v>116</v>
      </c>
      <c r="I110" s="6" t="s">
        <v>45</v>
      </c>
      <c r="J110" s="4" t="e">
        <f>VLOOKUP(F110,STATISTIK!$A:$D,5,FALSE)</f>
        <v>#REF!</v>
      </c>
      <c r="K110" s="6" t="s">
        <v>256</v>
      </c>
      <c r="L110" s="4" t="e">
        <f>VLOOKUP(F110,STATISTIK!$A:$D,7,FALSE)</f>
        <v>#REF!</v>
      </c>
      <c r="M110" s="6" t="s">
        <v>47</v>
      </c>
      <c r="N110" s="4" t="e">
        <f>VLOOKUP(F110,STATISTIK!$A:$D,9,FALSE)</f>
        <v>#REF!</v>
      </c>
      <c r="O110" s="4" t="e">
        <f>VLOOKUP(F110,STATISTIK!$A:$D,10,FALSE)</f>
        <v>#REF!</v>
      </c>
      <c r="P110" s="5"/>
      <c r="Q110" s="4" t="e">
        <f>VLOOKUP(F110,STATISTIK!$A:$D,12,FALSE)</f>
        <v>#REF!</v>
      </c>
      <c r="R110" s="57" t="e">
        <f>VLOOKUP(F110,STATISTIK!$A:$D,13,FALSE)</f>
        <v>#REF!</v>
      </c>
      <c r="S110" s="6"/>
      <c r="T110" s="56"/>
      <c r="U110" s="56"/>
    </row>
    <row r="111" ht="12.75" hidden="1" customHeight="1" spans="1:21">
      <c r="A111" s="6">
        <v>107</v>
      </c>
      <c r="B111" s="4" t="s">
        <v>270</v>
      </c>
      <c r="C111" s="4"/>
      <c r="D111" s="4"/>
      <c r="E111" s="4"/>
      <c r="F111" s="7" t="s">
        <v>271</v>
      </c>
      <c r="G111" s="6" t="s">
        <v>43</v>
      </c>
      <c r="H111" s="4" t="s">
        <v>116</v>
      </c>
      <c r="I111" s="6" t="s">
        <v>45</v>
      </c>
      <c r="J111" s="4" t="e">
        <f>VLOOKUP(F111,STATISTIK!$A:$D,5,FALSE)</f>
        <v>#N/A</v>
      </c>
      <c r="K111" s="6" t="s">
        <v>256</v>
      </c>
      <c r="L111" s="4" t="e">
        <f>VLOOKUP(F111,STATISTIK!$A:$D,7,FALSE)</f>
        <v>#N/A</v>
      </c>
      <c r="M111" s="6" t="s">
        <v>47</v>
      </c>
      <c r="N111" s="4" t="e">
        <f>VLOOKUP(F111,STATISTIK!$A:$D,9,FALSE)</f>
        <v>#N/A</v>
      </c>
      <c r="O111" s="4" t="e">
        <f>VLOOKUP(F111,STATISTIK!$A:$D,10,FALSE)</f>
        <v>#N/A</v>
      </c>
      <c r="P111" s="5"/>
      <c r="Q111" s="4" t="e">
        <f>VLOOKUP(F111,STATISTIK!$A:$D,12,FALSE)</f>
        <v>#N/A</v>
      </c>
      <c r="R111" s="4" t="e">
        <f>VLOOKUP(F111,STATISTIK!$A:$D,13,FALSE)</f>
        <v>#N/A</v>
      </c>
      <c r="S111" s="6"/>
      <c r="T111" s="56"/>
      <c r="U111" s="56"/>
    </row>
    <row r="112" ht="12.75" hidden="1" customHeight="1" spans="1:21">
      <c r="A112" s="6">
        <v>108</v>
      </c>
      <c r="B112" s="4" t="s">
        <v>272</v>
      </c>
      <c r="C112" s="4"/>
      <c r="D112" s="4"/>
      <c r="E112" s="4"/>
      <c r="F112" s="7" t="s">
        <v>273</v>
      </c>
      <c r="G112" s="6" t="s">
        <v>43</v>
      </c>
      <c r="H112" s="4" t="s">
        <v>116</v>
      </c>
      <c r="I112" s="6" t="s">
        <v>45</v>
      </c>
      <c r="J112" s="4" t="e">
        <f>VLOOKUP(F112,STATISTIK!$A:$D,5,FALSE)</f>
        <v>#REF!</v>
      </c>
      <c r="K112" s="6" t="s">
        <v>46</v>
      </c>
      <c r="L112" s="4" t="e">
        <f>VLOOKUP(F112,STATISTIK!$A:$D,7,FALSE)</f>
        <v>#REF!</v>
      </c>
      <c r="M112" s="6" t="s">
        <v>47</v>
      </c>
      <c r="N112" s="4" t="e">
        <f>VLOOKUP(F112,STATISTIK!$A:$D,9,FALSE)</f>
        <v>#REF!</v>
      </c>
      <c r="O112" s="4" t="e">
        <f>VLOOKUP(F112,STATISTIK!$A:$D,10,FALSE)</f>
        <v>#REF!</v>
      </c>
      <c r="P112" s="5"/>
      <c r="Q112" s="4" t="e">
        <f>VLOOKUP(F112,STATISTIK!$A:$D,12,FALSE)</f>
        <v>#REF!</v>
      </c>
      <c r="R112" s="57" t="e">
        <f>VLOOKUP(F112,STATISTIK!$A:$D,13,FALSE)</f>
        <v>#REF!</v>
      </c>
      <c r="S112" s="6"/>
      <c r="T112" s="56"/>
      <c r="U112" s="56"/>
    </row>
    <row r="113" ht="12.75" hidden="1" customHeight="1" spans="1:21">
      <c r="A113" s="6">
        <v>109</v>
      </c>
      <c r="B113" s="4" t="s">
        <v>274</v>
      </c>
      <c r="C113" s="4"/>
      <c r="D113" s="4"/>
      <c r="E113" s="4"/>
      <c r="F113" s="7" t="s">
        <v>275</v>
      </c>
      <c r="G113" s="6" t="s">
        <v>43</v>
      </c>
      <c r="H113" s="4" t="s">
        <v>116</v>
      </c>
      <c r="I113" s="6" t="s">
        <v>45</v>
      </c>
      <c r="J113" s="4" t="e">
        <f>VLOOKUP(F113,STATISTIK!$A:$D,5,FALSE)</f>
        <v>#REF!</v>
      </c>
      <c r="K113" s="6" t="s">
        <v>62</v>
      </c>
      <c r="L113" s="4" t="e">
        <f>VLOOKUP(F113,STATISTIK!$A:$D,7,FALSE)</f>
        <v>#REF!</v>
      </c>
      <c r="M113" s="6" t="s">
        <v>47</v>
      </c>
      <c r="N113" s="4" t="e">
        <f>VLOOKUP(F113,STATISTIK!$A:$D,9,FALSE)</f>
        <v>#REF!</v>
      </c>
      <c r="O113" s="4" t="e">
        <f>VLOOKUP(F113,STATISTIK!$A:$D,10,FALSE)</f>
        <v>#REF!</v>
      </c>
      <c r="P113" s="5"/>
      <c r="Q113" s="4" t="e">
        <f>VLOOKUP(F113,STATISTIK!$A:$D,12,FALSE)</f>
        <v>#REF!</v>
      </c>
      <c r="R113" s="57" t="e">
        <f>VLOOKUP(F113,STATISTIK!$A:$D,13,FALSE)</f>
        <v>#REF!</v>
      </c>
      <c r="S113" s="6"/>
      <c r="T113" s="56"/>
      <c r="U113" s="56"/>
    </row>
    <row r="114" ht="12.75" hidden="1" customHeight="1" spans="1:21">
      <c r="A114" s="6">
        <v>110</v>
      </c>
      <c r="B114" s="4" t="s">
        <v>276</v>
      </c>
      <c r="C114" s="4"/>
      <c r="D114" s="4"/>
      <c r="E114" s="4"/>
      <c r="F114" s="7" t="s">
        <v>277</v>
      </c>
      <c r="G114" s="6" t="s">
        <v>43</v>
      </c>
      <c r="H114" s="4" t="s">
        <v>116</v>
      </c>
      <c r="I114" s="6" t="s">
        <v>45</v>
      </c>
      <c r="J114" s="4" t="e">
        <f>VLOOKUP(F114,STATISTIK!$A:$D,5,FALSE)</f>
        <v>#REF!</v>
      </c>
      <c r="K114" s="6" t="s">
        <v>62</v>
      </c>
      <c r="L114" s="4" t="e">
        <f>VLOOKUP(F114,STATISTIK!$A:$D,7,FALSE)</f>
        <v>#REF!</v>
      </c>
      <c r="M114" s="6" t="s">
        <v>47</v>
      </c>
      <c r="N114" s="4" t="e">
        <f>VLOOKUP(F114,STATISTIK!$A:$D,9,FALSE)</f>
        <v>#REF!</v>
      </c>
      <c r="O114" s="4" t="e">
        <f>VLOOKUP(F114,STATISTIK!$A:$D,10,FALSE)</f>
        <v>#REF!</v>
      </c>
      <c r="P114" s="5"/>
      <c r="Q114" s="4" t="e">
        <f>VLOOKUP(F114,STATISTIK!$A:$D,12,FALSE)</f>
        <v>#REF!</v>
      </c>
      <c r="R114" s="57" t="e">
        <f>VLOOKUP(F114,STATISTIK!$A:$D,13,FALSE)</f>
        <v>#REF!</v>
      </c>
      <c r="S114" s="6"/>
      <c r="T114" s="56"/>
      <c r="U114" s="56"/>
    </row>
    <row r="115" ht="12.75" hidden="1" customHeight="1" spans="1:21">
      <c r="A115" s="6">
        <v>111</v>
      </c>
      <c r="B115" s="4" t="s">
        <v>278</v>
      </c>
      <c r="C115" s="4"/>
      <c r="D115" s="4"/>
      <c r="E115" s="4"/>
      <c r="F115" s="7" t="s">
        <v>279</v>
      </c>
      <c r="G115" s="6" t="s">
        <v>43</v>
      </c>
      <c r="H115" s="4" t="s">
        <v>116</v>
      </c>
      <c r="I115" s="6" t="s">
        <v>45</v>
      </c>
      <c r="J115" s="4" t="e">
        <f>VLOOKUP(F115,STATISTIK!$A:$D,5,FALSE)</f>
        <v>#REF!</v>
      </c>
      <c r="K115" s="6" t="s">
        <v>46</v>
      </c>
      <c r="L115" s="4" t="e">
        <f>VLOOKUP(F115,STATISTIK!$A:$D,7,FALSE)</f>
        <v>#REF!</v>
      </c>
      <c r="M115" s="6" t="s">
        <v>47</v>
      </c>
      <c r="N115" s="4" t="e">
        <f>VLOOKUP(F115,STATISTIK!$A:$D,9,FALSE)</f>
        <v>#REF!</v>
      </c>
      <c r="O115" s="4" t="e">
        <f>VLOOKUP(F115,STATISTIK!$A:$D,10,FALSE)</f>
        <v>#REF!</v>
      </c>
      <c r="P115" s="5"/>
      <c r="Q115" s="4" t="e">
        <f>VLOOKUP(F115,STATISTIK!$A:$D,12,FALSE)</f>
        <v>#REF!</v>
      </c>
      <c r="R115" s="57" t="e">
        <f>VLOOKUP(F115,STATISTIK!$A:$D,13,FALSE)</f>
        <v>#REF!</v>
      </c>
      <c r="S115" s="6"/>
      <c r="T115" s="56"/>
      <c r="U115" s="56"/>
    </row>
    <row r="116" ht="12.75" hidden="1" customHeight="1" spans="1:21">
      <c r="A116" s="6">
        <v>112</v>
      </c>
      <c r="B116" s="4" t="s">
        <v>280</v>
      </c>
      <c r="C116" s="4"/>
      <c r="D116" s="4"/>
      <c r="E116" s="4"/>
      <c r="F116" s="7" t="s">
        <v>281</v>
      </c>
      <c r="G116" s="6" t="s">
        <v>43</v>
      </c>
      <c r="H116" s="4" t="s">
        <v>116</v>
      </c>
      <c r="I116" s="6" t="s">
        <v>45</v>
      </c>
      <c r="J116" s="4" t="e">
        <f>VLOOKUP(F116,STATISTIK!$A:$D,5,FALSE)</f>
        <v>#REF!</v>
      </c>
      <c r="K116" s="6" t="s">
        <v>62</v>
      </c>
      <c r="L116" s="4" t="e">
        <f>VLOOKUP(F116,STATISTIK!$A:$D,7,FALSE)</f>
        <v>#REF!</v>
      </c>
      <c r="M116" s="6" t="s">
        <v>47</v>
      </c>
      <c r="N116" s="4" t="e">
        <f>VLOOKUP(F116,STATISTIK!$A:$D,9,FALSE)</f>
        <v>#REF!</v>
      </c>
      <c r="O116" s="4" t="e">
        <f>VLOOKUP(F116,STATISTIK!$A:$D,10,FALSE)</f>
        <v>#REF!</v>
      </c>
      <c r="P116" s="5"/>
      <c r="Q116" s="4" t="e">
        <f>VLOOKUP(F116,STATISTIK!$A:$D,12,FALSE)</f>
        <v>#REF!</v>
      </c>
      <c r="R116" s="57" t="e">
        <f>VLOOKUP(F116,STATISTIK!$A:$D,13,FALSE)</f>
        <v>#REF!</v>
      </c>
      <c r="S116" s="6"/>
      <c r="T116" s="56"/>
      <c r="U116" s="56"/>
    </row>
    <row r="117" ht="12.75" hidden="1" customHeight="1" spans="1:21">
      <c r="A117" s="6">
        <v>113</v>
      </c>
      <c r="B117" s="4" t="s">
        <v>282</v>
      </c>
      <c r="C117" s="4"/>
      <c r="D117" s="4"/>
      <c r="E117" s="4"/>
      <c r="F117" s="7" t="s">
        <v>283</v>
      </c>
      <c r="G117" s="6" t="s">
        <v>43</v>
      </c>
      <c r="H117" s="4" t="s">
        <v>116</v>
      </c>
      <c r="I117" s="6" t="s">
        <v>45</v>
      </c>
      <c r="J117" s="4" t="e">
        <f>VLOOKUP(F117,STATISTIK!$A:$D,5,FALSE)</f>
        <v>#REF!</v>
      </c>
      <c r="K117" s="6" t="s">
        <v>62</v>
      </c>
      <c r="L117" s="4" t="e">
        <f>VLOOKUP(F117,STATISTIK!$A:$D,7,FALSE)</f>
        <v>#REF!</v>
      </c>
      <c r="M117" s="6" t="s">
        <v>47</v>
      </c>
      <c r="N117" s="4" t="e">
        <f>VLOOKUP(F117,STATISTIK!$A:$D,9,FALSE)</f>
        <v>#REF!</v>
      </c>
      <c r="O117" s="4" t="e">
        <f>VLOOKUP(F117,STATISTIK!$A:$D,10,FALSE)</f>
        <v>#REF!</v>
      </c>
      <c r="P117" s="5"/>
      <c r="Q117" s="4" t="e">
        <f>VLOOKUP(F117,STATISTIK!$A:$D,12,FALSE)</f>
        <v>#REF!</v>
      </c>
      <c r="R117" s="57" t="e">
        <f>VLOOKUP(F117,STATISTIK!$A:$D,13,FALSE)</f>
        <v>#REF!</v>
      </c>
      <c r="S117" s="6"/>
      <c r="T117" s="56"/>
      <c r="U117" s="56"/>
    </row>
    <row r="118" ht="12.75" hidden="1" customHeight="1" spans="1:21">
      <c r="A118" s="6">
        <v>114</v>
      </c>
      <c r="B118" s="4" t="s">
        <v>284</v>
      </c>
      <c r="C118" s="4"/>
      <c r="D118" s="4"/>
      <c r="E118" s="4"/>
      <c r="F118" s="7" t="s">
        <v>285</v>
      </c>
      <c r="G118" s="6" t="s">
        <v>43</v>
      </c>
      <c r="H118" s="4" t="s">
        <v>116</v>
      </c>
      <c r="I118" s="6" t="s">
        <v>45</v>
      </c>
      <c r="J118" s="4" t="e">
        <f>VLOOKUP(F118,STATISTIK!$A:$D,5,FALSE)</f>
        <v>#REF!</v>
      </c>
      <c r="K118" s="6" t="s">
        <v>46</v>
      </c>
      <c r="L118" s="4" t="e">
        <f>VLOOKUP(F118,STATISTIK!$A:$D,7,FALSE)</f>
        <v>#REF!</v>
      </c>
      <c r="M118" s="6" t="s">
        <v>47</v>
      </c>
      <c r="N118" s="4" t="e">
        <f>VLOOKUP(F118,STATISTIK!$A:$D,9,FALSE)</f>
        <v>#REF!</v>
      </c>
      <c r="O118" s="4" t="e">
        <f>VLOOKUP(F118,STATISTIK!$A:$D,10,FALSE)</f>
        <v>#REF!</v>
      </c>
      <c r="P118" s="5"/>
      <c r="Q118" s="4" t="e">
        <f>VLOOKUP(F118,STATISTIK!$A:$D,12,FALSE)</f>
        <v>#REF!</v>
      </c>
      <c r="R118" s="57" t="e">
        <f>VLOOKUP(F118,STATISTIK!$A:$D,13,FALSE)</f>
        <v>#REF!</v>
      </c>
      <c r="S118" s="6"/>
      <c r="T118" s="56"/>
      <c r="U118" s="56"/>
    </row>
    <row r="119" ht="12.75" hidden="1" customHeight="1" spans="1:21">
      <c r="A119" s="6">
        <v>115</v>
      </c>
      <c r="B119" s="4" t="s">
        <v>286</v>
      </c>
      <c r="C119" s="4"/>
      <c r="D119" s="4"/>
      <c r="E119" s="4"/>
      <c r="F119" s="7" t="s">
        <v>287</v>
      </c>
      <c r="G119" s="6" t="s">
        <v>43</v>
      </c>
      <c r="H119" s="4" t="s">
        <v>116</v>
      </c>
      <c r="I119" s="6" t="s">
        <v>45</v>
      </c>
      <c r="J119" s="4" t="e">
        <f>VLOOKUP(F119,STATISTIK!$A:$D,5,FALSE)</f>
        <v>#REF!</v>
      </c>
      <c r="K119" s="6" t="s">
        <v>62</v>
      </c>
      <c r="L119" s="4" t="e">
        <f>VLOOKUP(F119,STATISTIK!$A:$D,7,FALSE)</f>
        <v>#REF!</v>
      </c>
      <c r="M119" s="6" t="s">
        <v>47</v>
      </c>
      <c r="N119" s="4" t="e">
        <f>VLOOKUP(F119,STATISTIK!$A:$D,9,FALSE)</f>
        <v>#REF!</v>
      </c>
      <c r="O119" s="4" t="e">
        <f>VLOOKUP(F119,STATISTIK!$A:$D,10,FALSE)</f>
        <v>#REF!</v>
      </c>
      <c r="P119" s="5"/>
      <c r="Q119" s="4" t="e">
        <f>VLOOKUP(F119,STATISTIK!$A:$D,12,FALSE)</f>
        <v>#REF!</v>
      </c>
      <c r="R119" s="57" t="e">
        <f>VLOOKUP(F119,STATISTIK!$A:$D,13,FALSE)</f>
        <v>#REF!</v>
      </c>
      <c r="S119" s="6"/>
      <c r="T119" s="56"/>
      <c r="U119" s="56"/>
    </row>
    <row r="120" ht="12.75" hidden="1" customHeight="1" spans="1:21">
      <c r="A120" s="6">
        <v>116</v>
      </c>
      <c r="B120" s="4" t="s">
        <v>288</v>
      </c>
      <c r="C120" s="4"/>
      <c r="D120" s="4"/>
      <c r="E120" s="4"/>
      <c r="F120" s="7" t="s">
        <v>289</v>
      </c>
      <c r="G120" s="6" t="s">
        <v>43</v>
      </c>
      <c r="H120" s="4" t="s">
        <v>116</v>
      </c>
      <c r="I120" s="6" t="s">
        <v>45</v>
      </c>
      <c r="J120" s="4" t="e">
        <f>VLOOKUP(F120,STATISTIK!$A:$D,5,FALSE)</f>
        <v>#REF!</v>
      </c>
      <c r="K120" s="6" t="s">
        <v>62</v>
      </c>
      <c r="L120" s="4" t="e">
        <f>VLOOKUP(F120,STATISTIK!$A:$D,7,FALSE)</f>
        <v>#REF!</v>
      </c>
      <c r="M120" s="6" t="s">
        <v>47</v>
      </c>
      <c r="N120" s="4" t="e">
        <f>VLOOKUP(F120,STATISTIK!$A:$D,9,FALSE)</f>
        <v>#REF!</v>
      </c>
      <c r="O120" s="4" t="e">
        <f>VLOOKUP(F120,STATISTIK!$A:$D,10,FALSE)</f>
        <v>#REF!</v>
      </c>
      <c r="P120" s="5"/>
      <c r="Q120" s="4" t="e">
        <f>VLOOKUP(F120,STATISTIK!$A:$D,12,FALSE)</f>
        <v>#REF!</v>
      </c>
      <c r="R120" s="57" t="e">
        <f>VLOOKUP(F120,STATISTIK!$A:$D,13,FALSE)</f>
        <v>#REF!</v>
      </c>
      <c r="S120" s="6"/>
      <c r="T120" s="56"/>
      <c r="U120" s="56"/>
    </row>
    <row r="121" ht="12.75" hidden="1" customHeight="1" spans="1:21">
      <c r="A121" s="6">
        <v>117</v>
      </c>
      <c r="B121" s="4" t="s">
        <v>290</v>
      </c>
      <c r="C121" s="4"/>
      <c r="D121" s="4"/>
      <c r="E121" s="4"/>
      <c r="F121" s="7" t="s">
        <v>291</v>
      </c>
      <c r="G121" s="6" t="s">
        <v>43</v>
      </c>
      <c r="H121" s="4" t="s">
        <v>116</v>
      </c>
      <c r="I121" s="6" t="s">
        <v>45</v>
      </c>
      <c r="J121" s="4" t="e">
        <f>VLOOKUP(F121,STATISTIK!$A:$D,5,FALSE)</f>
        <v>#REF!</v>
      </c>
      <c r="K121" s="6" t="s">
        <v>46</v>
      </c>
      <c r="L121" s="4" t="e">
        <f>VLOOKUP(F121,STATISTIK!$A:$D,7,FALSE)</f>
        <v>#REF!</v>
      </c>
      <c r="M121" s="6" t="s">
        <v>47</v>
      </c>
      <c r="N121" s="4" t="e">
        <f>VLOOKUP(F121,STATISTIK!$A:$D,9,FALSE)</f>
        <v>#REF!</v>
      </c>
      <c r="O121" s="4" t="e">
        <f>VLOOKUP(F121,STATISTIK!$A:$D,10,FALSE)</f>
        <v>#REF!</v>
      </c>
      <c r="P121" s="5"/>
      <c r="Q121" s="4" t="e">
        <f>VLOOKUP(F121,STATISTIK!$A:$D,12,FALSE)</f>
        <v>#REF!</v>
      </c>
      <c r="R121" s="57" t="e">
        <f>VLOOKUP(F121,STATISTIK!$A:$D,13,FALSE)</f>
        <v>#REF!</v>
      </c>
      <c r="S121" s="6"/>
      <c r="T121" s="56"/>
      <c r="U121" s="56"/>
    </row>
    <row r="122" ht="12.75" hidden="1" customHeight="1" spans="1:21">
      <c r="A122" s="6">
        <v>118</v>
      </c>
      <c r="B122" s="4" t="s">
        <v>292</v>
      </c>
      <c r="C122" s="4"/>
      <c r="D122" s="4"/>
      <c r="E122" s="4"/>
      <c r="F122" s="7" t="s">
        <v>293</v>
      </c>
      <c r="G122" s="6" t="s">
        <v>43</v>
      </c>
      <c r="H122" s="4" t="s">
        <v>116</v>
      </c>
      <c r="I122" s="6" t="s">
        <v>45</v>
      </c>
      <c r="J122" s="4" t="e">
        <f>VLOOKUP(F122,STATISTIK!$A:$D,5,FALSE)</f>
        <v>#REF!</v>
      </c>
      <c r="K122" s="6" t="s">
        <v>62</v>
      </c>
      <c r="L122" s="4" t="e">
        <f>VLOOKUP(F122,STATISTIK!$A:$D,7,FALSE)</f>
        <v>#REF!</v>
      </c>
      <c r="M122" s="6" t="s">
        <v>47</v>
      </c>
      <c r="N122" s="4" t="e">
        <f>VLOOKUP(F122,STATISTIK!$A:$D,9,FALSE)</f>
        <v>#REF!</v>
      </c>
      <c r="O122" s="4" t="e">
        <f>VLOOKUP(F122,STATISTIK!$A:$D,10,FALSE)</f>
        <v>#REF!</v>
      </c>
      <c r="P122" s="5"/>
      <c r="Q122" s="4" t="e">
        <f>VLOOKUP(F122,STATISTIK!$A:$D,12,FALSE)</f>
        <v>#REF!</v>
      </c>
      <c r="R122" s="57" t="e">
        <f>VLOOKUP(F122,STATISTIK!$A:$D,13,FALSE)</f>
        <v>#REF!</v>
      </c>
      <c r="S122" s="6"/>
      <c r="T122" s="56"/>
      <c r="U122" s="56"/>
    </row>
    <row r="123" ht="12.75" hidden="1" customHeight="1" spans="1:21">
      <c r="A123" s="6">
        <v>119</v>
      </c>
      <c r="B123" s="4" t="s">
        <v>294</v>
      </c>
      <c r="C123" s="4"/>
      <c r="D123" s="4"/>
      <c r="E123" s="4"/>
      <c r="F123" s="7" t="s">
        <v>295</v>
      </c>
      <c r="G123" s="6" t="s">
        <v>43</v>
      </c>
      <c r="H123" s="4" t="s">
        <v>116</v>
      </c>
      <c r="I123" s="6" t="s">
        <v>45</v>
      </c>
      <c r="J123" s="4" t="e">
        <f>VLOOKUP(F123,STATISTIK!$A:$D,5,FALSE)</f>
        <v>#REF!</v>
      </c>
      <c r="K123" s="6" t="s">
        <v>62</v>
      </c>
      <c r="L123" s="4" t="e">
        <f>VLOOKUP(F123,STATISTIK!$A:$D,7,FALSE)</f>
        <v>#REF!</v>
      </c>
      <c r="M123" s="6" t="s">
        <v>47</v>
      </c>
      <c r="N123" s="4" t="e">
        <f>VLOOKUP(F123,STATISTIK!$A:$D,9,FALSE)</f>
        <v>#REF!</v>
      </c>
      <c r="O123" s="4" t="e">
        <f>VLOOKUP(F123,STATISTIK!$A:$D,10,FALSE)</f>
        <v>#REF!</v>
      </c>
      <c r="P123" s="5"/>
      <c r="Q123" s="4" t="e">
        <f>VLOOKUP(F123,STATISTIK!$A:$D,12,FALSE)</f>
        <v>#REF!</v>
      </c>
      <c r="R123" s="57" t="e">
        <f>VLOOKUP(F123,STATISTIK!$A:$D,13,FALSE)</f>
        <v>#REF!</v>
      </c>
      <c r="S123" s="6"/>
      <c r="T123" s="56"/>
      <c r="U123" s="56"/>
    </row>
    <row r="124" ht="12.75" hidden="1" customHeight="1" spans="1:21">
      <c r="A124" s="6">
        <v>120</v>
      </c>
      <c r="B124" s="4" t="s">
        <v>296</v>
      </c>
      <c r="C124" s="4"/>
      <c r="D124" s="4"/>
      <c r="E124" s="4"/>
      <c r="F124" s="7" t="s">
        <v>297</v>
      </c>
      <c r="G124" s="6" t="s">
        <v>43</v>
      </c>
      <c r="H124" s="4" t="s">
        <v>116</v>
      </c>
      <c r="I124" s="6" t="s">
        <v>45</v>
      </c>
      <c r="J124" s="4" t="e">
        <f>VLOOKUP(F124,STATISTIK!$A:$D,5,FALSE)</f>
        <v>#REF!</v>
      </c>
      <c r="K124" s="6" t="s">
        <v>46</v>
      </c>
      <c r="L124" s="4" t="e">
        <f>VLOOKUP(F124,STATISTIK!$A:$D,7,FALSE)</f>
        <v>#REF!</v>
      </c>
      <c r="M124" s="6" t="s">
        <v>47</v>
      </c>
      <c r="N124" s="4" t="e">
        <f>VLOOKUP(F124,STATISTIK!$A:$D,9,FALSE)</f>
        <v>#REF!</v>
      </c>
      <c r="O124" s="4" t="e">
        <f>VLOOKUP(F124,STATISTIK!$A:$D,10,FALSE)</f>
        <v>#REF!</v>
      </c>
      <c r="P124" s="5"/>
      <c r="Q124" s="4" t="e">
        <f>VLOOKUP(F124,STATISTIK!$A:$D,12,FALSE)</f>
        <v>#REF!</v>
      </c>
      <c r="R124" s="57" t="e">
        <f>VLOOKUP(F124,STATISTIK!$A:$D,13,FALSE)</f>
        <v>#REF!</v>
      </c>
      <c r="S124" s="6"/>
      <c r="T124" s="56"/>
      <c r="U124" s="56"/>
    </row>
    <row r="125" ht="12.75" hidden="1" customHeight="1" spans="1:21">
      <c r="A125" s="6">
        <v>121</v>
      </c>
      <c r="B125" s="4" t="s">
        <v>298</v>
      </c>
      <c r="C125" s="4"/>
      <c r="D125" s="4"/>
      <c r="E125" s="4"/>
      <c r="F125" s="7" t="s">
        <v>299</v>
      </c>
      <c r="G125" s="6" t="s">
        <v>43</v>
      </c>
      <c r="H125" s="4" t="s">
        <v>116</v>
      </c>
      <c r="I125" s="6" t="s">
        <v>45</v>
      </c>
      <c r="J125" s="4" t="e">
        <f>VLOOKUP(F125,STATISTIK!$A:$D,5,FALSE)</f>
        <v>#REF!</v>
      </c>
      <c r="K125" s="6" t="s">
        <v>62</v>
      </c>
      <c r="L125" s="4" t="e">
        <f>VLOOKUP(F125,STATISTIK!$A:$D,7,FALSE)</f>
        <v>#REF!</v>
      </c>
      <c r="M125" s="6" t="s">
        <v>47</v>
      </c>
      <c r="N125" s="4" t="e">
        <f>VLOOKUP(F125,STATISTIK!$A:$D,9,FALSE)</f>
        <v>#REF!</v>
      </c>
      <c r="O125" s="4" t="e">
        <f>VLOOKUP(F125,STATISTIK!$A:$D,10,FALSE)</f>
        <v>#REF!</v>
      </c>
      <c r="P125" s="5"/>
      <c r="Q125" s="4" t="e">
        <f>VLOOKUP(F125,STATISTIK!$A:$D,12,FALSE)</f>
        <v>#REF!</v>
      </c>
      <c r="R125" s="57" t="e">
        <f>VLOOKUP(F125,STATISTIK!$A:$D,13,FALSE)</f>
        <v>#REF!</v>
      </c>
      <c r="S125" s="6"/>
      <c r="T125" s="56"/>
      <c r="U125" s="56"/>
    </row>
    <row r="126" ht="12.75" hidden="1" customHeight="1" spans="1:21">
      <c r="A126" s="6">
        <v>122</v>
      </c>
      <c r="B126" s="4" t="s">
        <v>300</v>
      </c>
      <c r="C126" s="4"/>
      <c r="D126" s="4"/>
      <c r="E126" s="4"/>
      <c r="F126" s="7" t="s">
        <v>301</v>
      </c>
      <c r="G126" s="6" t="s">
        <v>43</v>
      </c>
      <c r="H126" s="4" t="s">
        <v>116</v>
      </c>
      <c r="I126" s="6" t="s">
        <v>45</v>
      </c>
      <c r="J126" s="4" t="e">
        <f>VLOOKUP(F126,STATISTIK!$A:$D,5,FALSE)</f>
        <v>#REF!</v>
      </c>
      <c r="K126" s="6" t="s">
        <v>62</v>
      </c>
      <c r="L126" s="4" t="e">
        <f>VLOOKUP(F126,STATISTIK!$A:$D,7,FALSE)</f>
        <v>#REF!</v>
      </c>
      <c r="M126" s="6" t="s">
        <v>47</v>
      </c>
      <c r="N126" s="4" t="e">
        <f>VLOOKUP(F126,STATISTIK!$A:$D,9,FALSE)</f>
        <v>#REF!</v>
      </c>
      <c r="O126" s="4" t="e">
        <f>VLOOKUP(F126,STATISTIK!$A:$D,10,FALSE)</f>
        <v>#REF!</v>
      </c>
      <c r="P126" s="5"/>
      <c r="Q126" s="4" t="e">
        <f>VLOOKUP(F126,STATISTIK!$A:$D,12,FALSE)</f>
        <v>#REF!</v>
      </c>
      <c r="R126" s="57" t="e">
        <f>VLOOKUP(F126,STATISTIK!$A:$D,13,FALSE)</f>
        <v>#REF!</v>
      </c>
      <c r="S126" s="6"/>
      <c r="T126" s="56"/>
      <c r="U126" s="56"/>
    </row>
    <row r="127" ht="12.75" hidden="1" customHeight="1" spans="1:21">
      <c r="A127" s="6">
        <v>123</v>
      </c>
      <c r="B127" s="4" t="s">
        <v>302</v>
      </c>
      <c r="C127" s="4"/>
      <c r="D127" s="4"/>
      <c r="E127" s="4"/>
      <c r="F127" s="7" t="s">
        <v>303</v>
      </c>
      <c r="G127" s="6" t="s">
        <v>43</v>
      </c>
      <c r="H127" s="4" t="s">
        <v>116</v>
      </c>
      <c r="I127" s="6" t="s">
        <v>45</v>
      </c>
      <c r="J127" s="4" t="e">
        <f>VLOOKUP(F127,STATISTIK!$A:$D,5,FALSE)</f>
        <v>#REF!</v>
      </c>
      <c r="K127" s="6" t="s">
        <v>46</v>
      </c>
      <c r="L127" s="4" t="e">
        <f>VLOOKUP(F127,STATISTIK!$A:$D,7,FALSE)</f>
        <v>#REF!</v>
      </c>
      <c r="M127" s="6" t="s">
        <v>47</v>
      </c>
      <c r="N127" s="4" t="e">
        <f>VLOOKUP(F127,STATISTIK!$A:$D,9,FALSE)</f>
        <v>#REF!</v>
      </c>
      <c r="O127" s="4" t="e">
        <f>VLOOKUP(F127,STATISTIK!$A:$D,10,FALSE)</f>
        <v>#REF!</v>
      </c>
      <c r="P127" s="5"/>
      <c r="Q127" s="4" t="e">
        <f>VLOOKUP(F127,STATISTIK!$A:$D,12,FALSE)</f>
        <v>#REF!</v>
      </c>
      <c r="R127" s="57" t="e">
        <f>VLOOKUP(F127,STATISTIK!$A:$D,13,FALSE)</f>
        <v>#REF!</v>
      </c>
      <c r="S127" s="6"/>
      <c r="T127" s="56"/>
      <c r="U127" s="56"/>
    </row>
    <row r="128" ht="12.75" hidden="1" customHeight="1" spans="1:21">
      <c r="A128" s="6">
        <v>124</v>
      </c>
      <c r="B128" s="4" t="s">
        <v>304</v>
      </c>
      <c r="C128" s="4"/>
      <c r="D128" s="4"/>
      <c r="E128" s="4"/>
      <c r="F128" s="7" t="s">
        <v>305</v>
      </c>
      <c r="G128" s="6" t="s">
        <v>43</v>
      </c>
      <c r="H128" s="4" t="s">
        <v>116</v>
      </c>
      <c r="I128" s="6" t="s">
        <v>45</v>
      </c>
      <c r="J128" s="4" t="e">
        <f>VLOOKUP(F128,STATISTIK!$A:$D,5,FALSE)</f>
        <v>#REF!</v>
      </c>
      <c r="K128" s="6" t="s">
        <v>62</v>
      </c>
      <c r="L128" s="4" t="e">
        <f>VLOOKUP(F128,STATISTIK!$A:$D,7,FALSE)</f>
        <v>#REF!</v>
      </c>
      <c r="M128" s="6" t="s">
        <v>47</v>
      </c>
      <c r="N128" s="4" t="e">
        <f>VLOOKUP(F128,STATISTIK!$A:$D,9,FALSE)</f>
        <v>#REF!</v>
      </c>
      <c r="O128" s="4" t="e">
        <f>VLOOKUP(F128,STATISTIK!$A:$D,10,FALSE)</f>
        <v>#REF!</v>
      </c>
      <c r="P128" s="5"/>
      <c r="Q128" s="4" t="e">
        <f>VLOOKUP(F128,STATISTIK!$A:$D,12,FALSE)</f>
        <v>#REF!</v>
      </c>
      <c r="R128" s="57" t="e">
        <f>VLOOKUP(F128,STATISTIK!$A:$D,13,FALSE)</f>
        <v>#REF!</v>
      </c>
      <c r="S128" s="6"/>
      <c r="T128" s="56"/>
      <c r="U128" s="56"/>
    </row>
    <row r="129" ht="12.75" hidden="1" customHeight="1" spans="1:21">
      <c r="A129" s="6">
        <v>125</v>
      </c>
      <c r="B129" s="4" t="s">
        <v>306</v>
      </c>
      <c r="C129" s="4"/>
      <c r="D129" s="4"/>
      <c r="E129" s="4"/>
      <c r="F129" s="7" t="s">
        <v>307</v>
      </c>
      <c r="G129" s="6" t="s">
        <v>43</v>
      </c>
      <c r="H129" s="4" t="s">
        <v>116</v>
      </c>
      <c r="I129" s="6" t="s">
        <v>45</v>
      </c>
      <c r="J129" s="4" t="e">
        <f>VLOOKUP(F129,STATISTIK!$A:$D,5,FALSE)</f>
        <v>#REF!</v>
      </c>
      <c r="K129" s="6" t="s">
        <v>62</v>
      </c>
      <c r="L129" s="4" t="e">
        <f>VLOOKUP(F129,STATISTIK!$A:$D,7,FALSE)</f>
        <v>#REF!</v>
      </c>
      <c r="M129" s="6" t="s">
        <v>47</v>
      </c>
      <c r="N129" s="4" t="e">
        <f>VLOOKUP(F129,STATISTIK!$A:$D,9,FALSE)</f>
        <v>#REF!</v>
      </c>
      <c r="O129" s="4" t="e">
        <f>VLOOKUP(F129,STATISTIK!$A:$D,10,FALSE)</f>
        <v>#REF!</v>
      </c>
      <c r="P129" s="5"/>
      <c r="Q129" s="4" t="e">
        <f>VLOOKUP(F129,STATISTIK!$A:$D,12,FALSE)</f>
        <v>#REF!</v>
      </c>
      <c r="R129" s="57" t="e">
        <f>VLOOKUP(F129,STATISTIK!$A:$D,13,FALSE)</f>
        <v>#REF!</v>
      </c>
      <c r="S129" s="6"/>
      <c r="T129" s="56"/>
      <c r="U129" s="56"/>
    </row>
    <row r="130" ht="12.75" hidden="1" customHeight="1" spans="1:21">
      <c r="A130" s="6">
        <v>126</v>
      </c>
      <c r="B130" s="4" t="s">
        <v>308</v>
      </c>
      <c r="C130" s="4"/>
      <c r="D130" s="4"/>
      <c r="E130" s="4"/>
      <c r="F130" s="7" t="s">
        <v>309</v>
      </c>
      <c r="G130" s="6" t="s">
        <v>43</v>
      </c>
      <c r="H130" s="4" t="s">
        <v>116</v>
      </c>
      <c r="I130" s="6" t="s">
        <v>45</v>
      </c>
      <c r="J130" s="4" t="e">
        <f>VLOOKUP(F130,STATISTIK!$A:$D,5,FALSE)</f>
        <v>#REF!</v>
      </c>
      <c r="K130" s="6" t="s">
        <v>62</v>
      </c>
      <c r="L130" s="4" t="e">
        <f>VLOOKUP(F130,STATISTIK!$A:$D,7,FALSE)</f>
        <v>#REF!</v>
      </c>
      <c r="M130" s="6" t="s">
        <v>47</v>
      </c>
      <c r="N130" s="4" t="e">
        <f>VLOOKUP(F130,STATISTIK!$A:$D,9,FALSE)</f>
        <v>#REF!</v>
      </c>
      <c r="O130" s="4" t="e">
        <f>VLOOKUP(F130,STATISTIK!$A:$D,10,FALSE)</f>
        <v>#REF!</v>
      </c>
      <c r="P130" s="5"/>
      <c r="Q130" s="4" t="e">
        <f>VLOOKUP(F130,STATISTIK!$A:$D,12,FALSE)</f>
        <v>#REF!</v>
      </c>
      <c r="R130" s="57" t="e">
        <f>VLOOKUP(F130,STATISTIK!$A:$D,13,FALSE)</f>
        <v>#REF!</v>
      </c>
      <c r="S130" s="6"/>
      <c r="T130" s="56"/>
      <c r="U130" s="56"/>
    </row>
    <row r="131" ht="12.75" hidden="1" customHeight="1" spans="1:21">
      <c r="A131" s="6">
        <v>127</v>
      </c>
      <c r="B131" s="4" t="s">
        <v>310</v>
      </c>
      <c r="C131" s="4"/>
      <c r="D131" s="4"/>
      <c r="E131" s="4"/>
      <c r="F131" s="7" t="s">
        <v>311</v>
      </c>
      <c r="G131" s="6" t="s">
        <v>43</v>
      </c>
      <c r="H131" s="4" t="s">
        <v>116</v>
      </c>
      <c r="I131" s="6" t="s">
        <v>45</v>
      </c>
      <c r="J131" s="4" t="e">
        <f>VLOOKUP(F131,STATISTIK!$A:$D,5,FALSE)</f>
        <v>#REF!</v>
      </c>
      <c r="K131" s="6" t="s">
        <v>312</v>
      </c>
      <c r="L131" s="4" t="e">
        <f>VLOOKUP(F131,STATISTIK!$A:$D,7,FALSE)</f>
        <v>#REF!</v>
      </c>
      <c r="M131" s="6" t="s">
        <v>47</v>
      </c>
      <c r="N131" s="4" t="e">
        <f>VLOOKUP(F131,STATISTIK!$A:$D,9,FALSE)</f>
        <v>#REF!</v>
      </c>
      <c r="O131" s="4" t="e">
        <f>VLOOKUP(F131,STATISTIK!$A:$D,10,FALSE)</f>
        <v>#REF!</v>
      </c>
      <c r="P131" s="5"/>
      <c r="Q131" s="4" t="e">
        <f>VLOOKUP(F131,STATISTIK!$A:$D,12,FALSE)</f>
        <v>#REF!</v>
      </c>
      <c r="R131" s="57" t="e">
        <f>VLOOKUP(F131,STATISTIK!$A:$D,13,FALSE)</f>
        <v>#REF!</v>
      </c>
      <c r="S131" s="6"/>
      <c r="T131" s="56"/>
      <c r="U131" s="56"/>
    </row>
    <row r="132" ht="12.75" hidden="1" customHeight="1" spans="1:21">
      <c r="A132" s="6">
        <v>128</v>
      </c>
      <c r="B132" s="4" t="s">
        <v>313</v>
      </c>
      <c r="C132" s="4"/>
      <c r="D132" s="4"/>
      <c r="E132" s="4"/>
      <c r="F132" s="7" t="s">
        <v>314</v>
      </c>
      <c r="G132" s="6" t="s">
        <v>43</v>
      </c>
      <c r="H132" s="4" t="s">
        <v>116</v>
      </c>
      <c r="I132" s="6" t="s">
        <v>45</v>
      </c>
      <c r="J132" s="4" t="e">
        <f>VLOOKUP(F132,STATISTIK!$A:$D,5,FALSE)</f>
        <v>#N/A</v>
      </c>
      <c r="K132" s="6" t="s">
        <v>62</v>
      </c>
      <c r="L132" s="4" t="e">
        <f>VLOOKUP(F132,STATISTIK!$A:$D,7,FALSE)</f>
        <v>#N/A</v>
      </c>
      <c r="M132" s="6" t="s">
        <v>47</v>
      </c>
      <c r="N132" s="4" t="e">
        <f>VLOOKUP(F132,STATISTIK!$A:$D,9,FALSE)</f>
        <v>#N/A</v>
      </c>
      <c r="O132" s="4" t="e">
        <f>VLOOKUP(F132,STATISTIK!$A:$D,10,FALSE)</f>
        <v>#N/A</v>
      </c>
      <c r="P132" s="5"/>
      <c r="Q132" s="4" t="e">
        <f>VLOOKUP(F132,STATISTIK!$A:$D,12,FALSE)</f>
        <v>#N/A</v>
      </c>
      <c r="R132" s="4" t="e">
        <f>VLOOKUP(F132,STATISTIK!$A:$D,13,FALSE)</f>
        <v>#N/A</v>
      </c>
      <c r="S132" s="6"/>
      <c r="T132" s="56"/>
      <c r="U132" s="56"/>
    </row>
    <row r="133" ht="12.75" hidden="1" customHeight="1" spans="1:21">
      <c r="A133" s="6">
        <v>129</v>
      </c>
      <c r="B133" s="4" t="s">
        <v>315</v>
      </c>
      <c r="C133" s="4"/>
      <c r="D133" s="4"/>
      <c r="E133" s="4"/>
      <c r="F133" s="7" t="s">
        <v>316</v>
      </c>
      <c r="G133" s="6" t="s">
        <v>43</v>
      </c>
      <c r="H133" s="4" t="s">
        <v>116</v>
      </c>
      <c r="I133" s="6" t="s">
        <v>45</v>
      </c>
      <c r="J133" s="4" t="e">
        <f>VLOOKUP(F133,STATISTIK!$A:$D,5,FALSE)</f>
        <v>#REF!</v>
      </c>
      <c r="K133" s="6" t="s">
        <v>62</v>
      </c>
      <c r="L133" s="4" t="e">
        <f>VLOOKUP(F133,STATISTIK!$A:$D,7,FALSE)</f>
        <v>#REF!</v>
      </c>
      <c r="M133" s="6" t="s">
        <v>47</v>
      </c>
      <c r="N133" s="4" t="e">
        <f>VLOOKUP(F133,STATISTIK!$A:$D,9,FALSE)</f>
        <v>#REF!</v>
      </c>
      <c r="O133" s="4" t="e">
        <f>VLOOKUP(F133,STATISTIK!$A:$D,10,FALSE)</f>
        <v>#REF!</v>
      </c>
      <c r="P133" s="5"/>
      <c r="Q133" s="4" t="e">
        <f>VLOOKUP(F133,STATISTIK!$A:$D,12,FALSE)</f>
        <v>#REF!</v>
      </c>
      <c r="R133" s="57" t="e">
        <f>VLOOKUP(F133,STATISTIK!$A:$D,13,FALSE)</f>
        <v>#REF!</v>
      </c>
      <c r="S133" s="6"/>
      <c r="T133" s="56"/>
      <c r="U133" s="56"/>
    </row>
    <row r="134" ht="12.75" hidden="1" customHeight="1" spans="1:21">
      <c r="A134" s="6">
        <v>130</v>
      </c>
      <c r="B134" s="4" t="s">
        <v>317</v>
      </c>
      <c r="C134" s="4"/>
      <c r="D134" s="4"/>
      <c r="E134" s="4"/>
      <c r="F134" s="7" t="s">
        <v>318</v>
      </c>
      <c r="G134" s="6" t="s">
        <v>43</v>
      </c>
      <c r="H134" s="4" t="s">
        <v>116</v>
      </c>
      <c r="I134" s="6" t="s">
        <v>45</v>
      </c>
      <c r="J134" s="4" t="e">
        <f>VLOOKUP(F134,STATISTIK!$A:$D,5,FALSE)</f>
        <v>#REF!</v>
      </c>
      <c r="K134" s="6" t="s">
        <v>46</v>
      </c>
      <c r="L134" s="4" t="e">
        <f>VLOOKUP(F134,STATISTIK!$A:$D,7,FALSE)</f>
        <v>#REF!</v>
      </c>
      <c r="M134" s="6" t="s">
        <v>47</v>
      </c>
      <c r="N134" s="4" t="e">
        <f>VLOOKUP(F134,STATISTIK!$A:$D,9,FALSE)</f>
        <v>#REF!</v>
      </c>
      <c r="O134" s="4" t="e">
        <f>VLOOKUP(F134,STATISTIK!$A:$D,10,FALSE)</f>
        <v>#REF!</v>
      </c>
      <c r="P134" s="5"/>
      <c r="Q134" s="4" t="e">
        <f>VLOOKUP(F134,STATISTIK!$A:$D,12,FALSE)</f>
        <v>#REF!</v>
      </c>
      <c r="R134" s="57" t="e">
        <f>VLOOKUP(F134,STATISTIK!$A:$D,13,FALSE)</f>
        <v>#REF!</v>
      </c>
      <c r="S134" s="6"/>
      <c r="T134" s="56"/>
      <c r="U134" s="56"/>
    </row>
    <row r="135" ht="12.75" hidden="1" customHeight="1" spans="1:21">
      <c r="A135" s="6">
        <v>131</v>
      </c>
      <c r="B135" s="4" t="s">
        <v>319</v>
      </c>
      <c r="C135" s="4"/>
      <c r="D135" s="4"/>
      <c r="E135" s="4"/>
      <c r="F135" s="7" t="s">
        <v>320</v>
      </c>
      <c r="G135" s="6" t="s">
        <v>43</v>
      </c>
      <c r="H135" s="4" t="s">
        <v>116</v>
      </c>
      <c r="I135" s="6" t="s">
        <v>45</v>
      </c>
      <c r="J135" s="4" t="e">
        <f>VLOOKUP(F135,STATISTIK!$A:$D,5,FALSE)</f>
        <v>#REF!</v>
      </c>
      <c r="K135" s="6" t="s">
        <v>62</v>
      </c>
      <c r="L135" s="4" t="e">
        <f>VLOOKUP(F135,STATISTIK!$A:$D,7,FALSE)</f>
        <v>#REF!</v>
      </c>
      <c r="M135" s="6" t="s">
        <v>47</v>
      </c>
      <c r="N135" s="4" t="e">
        <f>VLOOKUP(F135,STATISTIK!$A:$D,9,FALSE)</f>
        <v>#REF!</v>
      </c>
      <c r="O135" s="4" t="e">
        <f>VLOOKUP(F135,STATISTIK!$A:$D,10,FALSE)</f>
        <v>#REF!</v>
      </c>
      <c r="P135" s="5"/>
      <c r="Q135" s="4" t="e">
        <f>VLOOKUP(F135,STATISTIK!$A:$D,12,FALSE)</f>
        <v>#REF!</v>
      </c>
      <c r="R135" s="57" t="e">
        <f>VLOOKUP(F135,STATISTIK!$A:$D,13,FALSE)</f>
        <v>#REF!</v>
      </c>
      <c r="S135" s="6"/>
      <c r="T135" s="56"/>
      <c r="U135" s="56"/>
    </row>
    <row r="136" ht="12.75" hidden="1" customHeight="1" spans="1:21">
      <c r="A136" s="6">
        <v>132</v>
      </c>
      <c r="B136" s="4" t="s">
        <v>321</v>
      </c>
      <c r="C136" s="4"/>
      <c r="D136" s="4"/>
      <c r="E136" s="4"/>
      <c r="F136" s="7" t="s">
        <v>322</v>
      </c>
      <c r="G136" s="6" t="s">
        <v>43</v>
      </c>
      <c r="H136" s="4" t="s">
        <v>116</v>
      </c>
      <c r="I136" s="6" t="s">
        <v>45</v>
      </c>
      <c r="J136" s="4" t="e">
        <f>VLOOKUP(F136,STATISTIK!$A:$D,5,FALSE)</f>
        <v>#REF!</v>
      </c>
      <c r="K136" s="6" t="s">
        <v>62</v>
      </c>
      <c r="L136" s="4" t="e">
        <f>VLOOKUP(F136,STATISTIK!$A:$D,7,FALSE)</f>
        <v>#REF!</v>
      </c>
      <c r="M136" s="6" t="s">
        <v>47</v>
      </c>
      <c r="N136" s="4" t="e">
        <f>VLOOKUP(F136,STATISTIK!$A:$D,9,FALSE)</f>
        <v>#REF!</v>
      </c>
      <c r="O136" s="4" t="e">
        <f>VLOOKUP(F136,STATISTIK!$A:$D,10,FALSE)</f>
        <v>#REF!</v>
      </c>
      <c r="P136" s="5"/>
      <c r="Q136" s="4" t="e">
        <f>VLOOKUP(F136,STATISTIK!$A:$D,12,FALSE)</f>
        <v>#REF!</v>
      </c>
      <c r="R136" s="57" t="e">
        <f>VLOOKUP(F136,STATISTIK!$A:$D,13,FALSE)</f>
        <v>#REF!</v>
      </c>
      <c r="S136" s="6"/>
      <c r="T136" s="56"/>
      <c r="U136" s="56"/>
    </row>
    <row r="137" ht="12.75" hidden="1" customHeight="1" spans="1:21">
      <c r="A137" s="6">
        <v>133</v>
      </c>
      <c r="B137" s="4" t="s">
        <v>323</v>
      </c>
      <c r="C137" s="4"/>
      <c r="D137" s="4"/>
      <c r="E137" s="4"/>
      <c r="F137" s="7" t="s">
        <v>324</v>
      </c>
      <c r="G137" s="6" t="s">
        <v>43</v>
      </c>
      <c r="H137" s="4" t="s">
        <v>116</v>
      </c>
      <c r="I137" s="6" t="s">
        <v>45</v>
      </c>
      <c r="J137" s="4" t="e">
        <f>VLOOKUP(F137,STATISTIK!$A:$D,5,FALSE)</f>
        <v>#REF!</v>
      </c>
      <c r="K137" s="6" t="s">
        <v>46</v>
      </c>
      <c r="L137" s="4" t="e">
        <f>VLOOKUP(F137,STATISTIK!$A:$D,7,FALSE)</f>
        <v>#REF!</v>
      </c>
      <c r="M137" s="6" t="s">
        <v>47</v>
      </c>
      <c r="N137" s="4" t="e">
        <f>VLOOKUP(F137,STATISTIK!$A:$D,9,FALSE)</f>
        <v>#REF!</v>
      </c>
      <c r="O137" s="4" t="e">
        <f>VLOOKUP(F137,STATISTIK!$A:$D,10,FALSE)</f>
        <v>#REF!</v>
      </c>
      <c r="P137" s="5"/>
      <c r="Q137" s="4" t="e">
        <f>VLOOKUP(F137,STATISTIK!$A:$D,12,FALSE)</f>
        <v>#REF!</v>
      </c>
      <c r="R137" s="57" t="e">
        <f>VLOOKUP(F137,STATISTIK!$A:$D,13,FALSE)</f>
        <v>#REF!</v>
      </c>
      <c r="S137" s="6"/>
      <c r="T137" s="56"/>
      <c r="U137" s="56"/>
    </row>
    <row r="138" ht="12.75" hidden="1" customHeight="1" spans="1:21">
      <c r="A138" s="6">
        <v>134</v>
      </c>
      <c r="B138" s="4" t="s">
        <v>325</v>
      </c>
      <c r="C138" s="4"/>
      <c r="D138" s="4"/>
      <c r="E138" s="4"/>
      <c r="F138" s="7" t="s">
        <v>326</v>
      </c>
      <c r="G138" s="6" t="s">
        <v>43</v>
      </c>
      <c r="H138" s="4" t="s">
        <v>116</v>
      </c>
      <c r="I138" s="6" t="s">
        <v>45</v>
      </c>
      <c r="J138" s="4" t="e">
        <f>VLOOKUP(F138,STATISTIK!$A:$D,5,FALSE)</f>
        <v>#REF!</v>
      </c>
      <c r="K138" s="6" t="s">
        <v>62</v>
      </c>
      <c r="L138" s="4" t="e">
        <f>VLOOKUP(F138,STATISTIK!$A:$D,7,FALSE)</f>
        <v>#REF!</v>
      </c>
      <c r="M138" s="6" t="s">
        <v>47</v>
      </c>
      <c r="N138" s="4" t="e">
        <f>VLOOKUP(F138,STATISTIK!$A:$D,9,FALSE)</f>
        <v>#REF!</v>
      </c>
      <c r="O138" s="4" t="e">
        <f>VLOOKUP(F138,STATISTIK!$A:$D,10,FALSE)</f>
        <v>#REF!</v>
      </c>
      <c r="P138" s="5"/>
      <c r="Q138" s="4" t="e">
        <f>VLOOKUP(F138,STATISTIK!$A:$D,12,FALSE)</f>
        <v>#REF!</v>
      </c>
      <c r="R138" s="57" t="e">
        <f>VLOOKUP(F138,STATISTIK!$A:$D,13,FALSE)</f>
        <v>#REF!</v>
      </c>
      <c r="S138" s="6"/>
      <c r="T138" s="56"/>
      <c r="U138" s="56"/>
    </row>
    <row r="139" ht="12.75" hidden="1" customHeight="1" spans="1:21">
      <c r="A139" s="6">
        <v>135</v>
      </c>
      <c r="B139" s="4" t="s">
        <v>327</v>
      </c>
      <c r="C139" s="4"/>
      <c r="D139" s="4"/>
      <c r="E139" s="4"/>
      <c r="F139" s="7" t="s">
        <v>328</v>
      </c>
      <c r="G139" s="6" t="s">
        <v>43</v>
      </c>
      <c r="H139" s="4" t="s">
        <v>116</v>
      </c>
      <c r="I139" s="6" t="s">
        <v>45</v>
      </c>
      <c r="J139" s="4" t="e">
        <f>VLOOKUP(F139,STATISTIK!$A:$D,5,FALSE)</f>
        <v>#REF!</v>
      </c>
      <c r="K139" s="6" t="s">
        <v>62</v>
      </c>
      <c r="L139" s="4" t="e">
        <f>VLOOKUP(F139,STATISTIK!$A:$D,7,FALSE)</f>
        <v>#REF!</v>
      </c>
      <c r="M139" s="6" t="s">
        <v>47</v>
      </c>
      <c r="N139" s="4" t="e">
        <f>VLOOKUP(F139,STATISTIK!$A:$D,9,FALSE)</f>
        <v>#REF!</v>
      </c>
      <c r="O139" s="4" t="e">
        <f>VLOOKUP(F139,STATISTIK!$A:$D,10,FALSE)</f>
        <v>#REF!</v>
      </c>
      <c r="P139" s="5"/>
      <c r="Q139" s="4" t="e">
        <f>VLOOKUP(F139,STATISTIK!$A:$D,12,FALSE)</f>
        <v>#REF!</v>
      </c>
      <c r="R139" s="57" t="e">
        <f>VLOOKUP(F139,STATISTIK!$A:$D,13,FALSE)</f>
        <v>#REF!</v>
      </c>
      <c r="S139" s="6"/>
      <c r="T139" s="56"/>
      <c r="U139" s="56"/>
    </row>
    <row r="140" ht="12.75" hidden="1" customHeight="1" spans="1:21">
      <c r="A140" s="6">
        <v>136</v>
      </c>
      <c r="B140" s="4" t="s">
        <v>329</v>
      </c>
      <c r="C140" s="4"/>
      <c r="D140" s="4"/>
      <c r="E140" s="4"/>
      <c r="F140" s="7" t="s">
        <v>330</v>
      </c>
      <c r="G140" s="6" t="s">
        <v>43</v>
      </c>
      <c r="H140" s="4" t="s">
        <v>116</v>
      </c>
      <c r="I140" s="6" t="s">
        <v>45</v>
      </c>
      <c r="J140" s="4" t="e">
        <f>VLOOKUP(F140,STATISTIK!$A:$D,5,FALSE)</f>
        <v>#REF!</v>
      </c>
      <c r="K140" s="6" t="s">
        <v>46</v>
      </c>
      <c r="L140" s="4" t="e">
        <f>VLOOKUP(F140,STATISTIK!$A:$D,7,FALSE)</f>
        <v>#REF!</v>
      </c>
      <c r="M140" s="6" t="s">
        <v>47</v>
      </c>
      <c r="N140" s="4" t="e">
        <f>VLOOKUP(F140,STATISTIK!$A:$D,9,FALSE)</f>
        <v>#REF!</v>
      </c>
      <c r="O140" s="4" t="e">
        <f>VLOOKUP(F140,STATISTIK!$A:$D,10,FALSE)</f>
        <v>#REF!</v>
      </c>
      <c r="P140" s="5"/>
      <c r="Q140" s="4" t="e">
        <f>VLOOKUP(F140,STATISTIK!$A:$D,12,FALSE)</f>
        <v>#REF!</v>
      </c>
      <c r="R140" s="57" t="e">
        <f>VLOOKUP(F140,STATISTIK!$A:$D,13,FALSE)</f>
        <v>#REF!</v>
      </c>
      <c r="S140" s="6"/>
      <c r="T140" s="56"/>
      <c r="U140" s="56"/>
    </row>
    <row r="141" ht="12.75" hidden="1" customHeight="1" spans="1:21">
      <c r="A141" s="6">
        <v>137</v>
      </c>
      <c r="B141" s="4" t="s">
        <v>331</v>
      </c>
      <c r="C141" s="4"/>
      <c r="D141" s="4"/>
      <c r="E141" s="4"/>
      <c r="F141" s="7" t="s">
        <v>332</v>
      </c>
      <c r="G141" s="6" t="s">
        <v>43</v>
      </c>
      <c r="H141" s="4" t="s">
        <v>116</v>
      </c>
      <c r="I141" s="6" t="s">
        <v>45</v>
      </c>
      <c r="J141" s="4" t="e">
        <f>VLOOKUP(F141,STATISTIK!$A:$D,5,FALSE)</f>
        <v>#REF!</v>
      </c>
      <c r="K141" s="6" t="s">
        <v>62</v>
      </c>
      <c r="L141" s="4" t="e">
        <f>VLOOKUP(F141,STATISTIK!$A:$D,7,FALSE)</f>
        <v>#REF!</v>
      </c>
      <c r="M141" s="6" t="s">
        <v>47</v>
      </c>
      <c r="N141" s="4" t="e">
        <f>VLOOKUP(F141,STATISTIK!$A:$D,9,FALSE)</f>
        <v>#REF!</v>
      </c>
      <c r="O141" s="4" t="e">
        <f>VLOOKUP(F141,STATISTIK!$A:$D,10,FALSE)</f>
        <v>#REF!</v>
      </c>
      <c r="P141" s="5"/>
      <c r="Q141" s="4" t="e">
        <f>VLOOKUP(F141,STATISTIK!$A:$D,12,FALSE)</f>
        <v>#REF!</v>
      </c>
      <c r="R141" s="57" t="e">
        <f>VLOOKUP(F141,STATISTIK!$A:$D,13,FALSE)</f>
        <v>#REF!</v>
      </c>
      <c r="S141" s="6"/>
      <c r="T141" s="56"/>
      <c r="U141" s="56"/>
    </row>
    <row r="142" ht="12.75" hidden="1" customHeight="1" spans="1:21">
      <c r="A142" s="6">
        <v>138</v>
      </c>
      <c r="B142" s="4" t="s">
        <v>333</v>
      </c>
      <c r="C142" s="4"/>
      <c r="D142" s="4"/>
      <c r="E142" s="4"/>
      <c r="F142" s="7" t="s">
        <v>334</v>
      </c>
      <c r="G142" s="6" t="s">
        <v>43</v>
      </c>
      <c r="H142" s="4" t="s">
        <v>116</v>
      </c>
      <c r="I142" s="6" t="s">
        <v>45</v>
      </c>
      <c r="J142" s="4" t="e">
        <f>VLOOKUP(F142,STATISTIK!$A:$D,5,FALSE)</f>
        <v>#REF!</v>
      </c>
      <c r="K142" s="6" t="s">
        <v>62</v>
      </c>
      <c r="L142" s="4" t="e">
        <f>VLOOKUP(F142,STATISTIK!$A:$D,7,FALSE)</f>
        <v>#REF!</v>
      </c>
      <c r="M142" s="6" t="s">
        <v>47</v>
      </c>
      <c r="N142" s="4" t="e">
        <f>VLOOKUP(F142,STATISTIK!$A:$D,9,FALSE)</f>
        <v>#REF!</v>
      </c>
      <c r="O142" s="4" t="e">
        <f>VLOOKUP(F142,STATISTIK!$A:$D,10,FALSE)</f>
        <v>#REF!</v>
      </c>
      <c r="P142" s="5"/>
      <c r="Q142" s="4" t="e">
        <f>VLOOKUP(F142,STATISTIK!$A:$D,12,FALSE)</f>
        <v>#REF!</v>
      </c>
      <c r="R142" s="57" t="e">
        <f>VLOOKUP(F142,STATISTIK!$A:$D,13,FALSE)</f>
        <v>#REF!</v>
      </c>
      <c r="S142" s="6"/>
      <c r="T142" s="56"/>
      <c r="U142" s="56"/>
    </row>
    <row r="143" ht="12.75" hidden="1" customHeight="1" spans="1:21">
      <c r="A143" s="6">
        <v>139</v>
      </c>
      <c r="B143" s="4" t="s">
        <v>335</v>
      </c>
      <c r="C143" s="4"/>
      <c r="D143" s="4"/>
      <c r="E143" s="4"/>
      <c r="F143" s="7" t="s">
        <v>336</v>
      </c>
      <c r="G143" s="6" t="s">
        <v>43</v>
      </c>
      <c r="H143" s="4" t="s">
        <v>116</v>
      </c>
      <c r="I143" s="6" t="s">
        <v>45</v>
      </c>
      <c r="J143" s="4" t="e">
        <f>VLOOKUP(F143,STATISTIK!$A:$D,5,FALSE)</f>
        <v>#REF!</v>
      </c>
      <c r="K143" s="6" t="s">
        <v>46</v>
      </c>
      <c r="L143" s="4" t="e">
        <f>VLOOKUP(F143,STATISTIK!$A:$D,7,FALSE)</f>
        <v>#REF!</v>
      </c>
      <c r="M143" s="6" t="s">
        <v>47</v>
      </c>
      <c r="N143" s="4" t="e">
        <f>VLOOKUP(F143,STATISTIK!$A:$D,9,FALSE)</f>
        <v>#REF!</v>
      </c>
      <c r="O143" s="4" t="e">
        <f>VLOOKUP(F143,STATISTIK!$A:$D,10,FALSE)</f>
        <v>#REF!</v>
      </c>
      <c r="P143" s="5"/>
      <c r="Q143" s="4" t="e">
        <f>VLOOKUP(F143,STATISTIK!$A:$D,12,FALSE)</f>
        <v>#REF!</v>
      </c>
      <c r="R143" s="57" t="e">
        <f>VLOOKUP(F143,STATISTIK!$A:$D,13,FALSE)</f>
        <v>#REF!</v>
      </c>
      <c r="S143" s="6"/>
      <c r="T143" s="56"/>
      <c r="U143" s="56"/>
    </row>
    <row r="144" ht="12.75" hidden="1" customHeight="1" spans="1:21">
      <c r="A144" s="6">
        <v>140</v>
      </c>
      <c r="B144" s="4" t="s">
        <v>337</v>
      </c>
      <c r="C144" s="4"/>
      <c r="D144" s="4"/>
      <c r="E144" s="4"/>
      <c r="F144" s="7" t="s">
        <v>338</v>
      </c>
      <c r="G144" s="6" t="s">
        <v>43</v>
      </c>
      <c r="H144" s="4" t="s">
        <v>116</v>
      </c>
      <c r="I144" s="6" t="s">
        <v>45</v>
      </c>
      <c r="J144" s="4" t="e">
        <f>VLOOKUP(F144,STATISTIK!$A:$D,5,FALSE)</f>
        <v>#REF!</v>
      </c>
      <c r="K144" s="6" t="s">
        <v>62</v>
      </c>
      <c r="L144" s="4" t="e">
        <f>VLOOKUP(F144,STATISTIK!$A:$D,7,FALSE)</f>
        <v>#REF!</v>
      </c>
      <c r="M144" s="6" t="s">
        <v>47</v>
      </c>
      <c r="N144" s="4" t="e">
        <f>VLOOKUP(F144,STATISTIK!$A:$D,9,FALSE)</f>
        <v>#REF!</v>
      </c>
      <c r="O144" s="4" t="e">
        <f>VLOOKUP(F144,STATISTIK!$A:$D,10,FALSE)</f>
        <v>#REF!</v>
      </c>
      <c r="P144" s="5"/>
      <c r="Q144" s="4" t="e">
        <f>VLOOKUP(F144,STATISTIK!$A:$D,12,FALSE)</f>
        <v>#REF!</v>
      </c>
      <c r="R144" s="57" t="e">
        <f>VLOOKUP(F144,STATISTIK!$A:$D,13,FALSE)</f>
        <v>#REF!</v>
      </c>
      <c r="S144" s="6"/>
      <c r="T144" s="56"/>
      <c r="U144" s="56"/>
    </row>
    <row r="145" ht="12.75" hidden="1" customHeight="1" spans="1:21">
      <c r="A145" s="6">
        <v>141</v>
      </c>
      <c r="B145" s="4" t="s">
        <v>339</v>
      </c>
      <c r="C145" s="4"/>
      <c r="D145" s="4"/>
      <c r="E145" s="4"/>
      <c r="F145" s="7" t="s">
        <v>340</v>
      </c>
      <c r="G145" s="6" t="s">
        <v>43</v>
      </c>
      <c r="H145" s="4" t="s">
        <v>116</v>
      </c>
      <c r="I145" s="6" t="s">
        <v>45</v>
      </c>
      <c r="J145" s="4" t="e">
        <f>VLOOKUP(F145,STATISTIK!$A:$D,5,FALSE)</f>
        <v>#REF!</v>
      </c>
      <c r="K145" s="6" t="s">
        <v>46</v>
      </c>
      <c r="L145" s="4" t="e">
        <f>VLOOKUP(F145,STATISTIK!$A:$D,7,FALSE)</f>
        <v>#REF!</v>
      </c>
      <c r="M145" s="6" t="s">
        <v>47</v>
      </c>
      <c r="N145" s="4" t="e">
        <f>VLOOKUP(F145,STATISTIK!$A:$D,9,FALSE)</f>
        <v>#REF!</v>
      </c>
      <c r="O145" s="4" t="e">
        <f>VLOOKUP(F145,STATISTIK!$A:$D,10,FALSE)</f>
        <v>#REF!</v>
      </c>
      <c r="P145" s="5"/>
      <c r="Q145" s="4" t="e">
        <f>VLOOKUP(F145,STATISTIK!$A:$D,12,FALSE)</f>
        <v>#REF!</v>
      </c>
      <c r="R145" s="57" t="e">
        <f>VLOOKUP(F145,STATISTIK!$A:$D,13,FALSE)</f>
        <v>#REF!</v>
      </c>
      <c r="S145" s="6"/>
      <c r="T145" s="56"/>
      <c r="U145" s="56"/>
    </row>
    <row r="146" ht="12.75" hidden="1" customHeight="1" spans="1:21">
      <c r="A146" s="6">
        <v>142</v>
      </c>
      <c r="B146" s="4" t="s">
        <v>341</v>
      </c>
      <c r="C146" s="4"/>
      <c r="D146" s="4"/>
      <c r="E146" s="4"/>
      <c r="F146" s="7" t="s">
        <v>342</v>
      </c>
      <c r="G146" s="6" t="s">
        <v>43</v>
      </c>
      <c r="H146" s="4" t="s">
        <v>116</v>
      </c>
      <c r="I146" s="6" t="s">
        <v>45</v>
      </c>
      <c r="J146" s="4" t="e">
        <f>VLOOKUP(F146,STATISTIK!$A:$D,5,FALSE)</f>
        <v>#REF!</v>
      </c>
      <c r="K146" s="6" t="s">
        <v>343</v>
      </c>
      <c r="L146" s="4" t="e">
        <f>VLOOKUP(F146,STATISTIK!$A:$D,7,FALSE)</f>
        <v>#REF!</v>
      </c>
      <c r="M146" s="6" t="s">
        <v>47</v>
      </c>
      <c r="N146" s="4" t="e">
        <f>VLOOKUP(F146,STATISTIK!$A:$D,9,FALSE)</f>
        <v>#REF!</v>
      </c>
      <c r="O146" s="4" t="e">
        <f>VLOOKUP(F146,STATISTIK!$A:$D,10,FALSE)</f>
        <v>#REF!</v>
      </c>
      <c r="P146" s="5"/>
      <c r="Q146" s="4" t="e">
        <f>VLOOKUP(F146,STATISTIK!$A:$D,12,FALSE)</f>
        <v>#REF!</v>
      </c>
      <c r="R146" s="57" t="e">
        <f>VLOOKUP(F146,STATISTIK!$A:$D,13,FALSE)</f>
        <v>#REF!</v>
      </c>
      <c r="S146" s="6"/>
      <c r="T146" s="56"/>
      <c r="U146" s="56"/>
    </row>
    <row r="147" ht="12.75" hidden="1" customHeight="1" spans="1:21">
      <c r="A147" s="6">
        <v>143</v>
      </c>
      <c r="B147" s="4" t="s">
        <v>344</v>
      </c>
      <c r="C147" s="4"/>
      <c r="D147" s="4"/>
      <c r="E147" s="4"/>
      <c r="F147" s="7" t="s">
        <v>345</v>
      </c>
      <c r="G147" s="6" t="s">
        <v>43</v>
      </c>
      <c r="H147" s="4" t="s">
        <v>116</v>
      </c>
      <c r="I147" s="6" t="s">
        <v>45</v>
      </c>
      <c r="J147" s="4" t="e">
        <f>VLOOKUP(F147,STATISTIK!$A:$D,5,FALSE)</f>
        <v>#REF!</v>
      </c>
      <c r="K147" s="6" t="s">
        <v>343</v>
      </c>
      <c r="L147" s="4" t="e">
        <f>VLOOKUP(F147,STATISTIK!$A:$D,7,FALSE)</f>
        <v>#REF!</v>
      </c>
      <c r="M147" s="6" t="s">
        <v>47</v>
      </c>
      <c r="N147" s="4" t="e">
        <f>VLOOKUP(F147,STATISTIK!$A:$D,9,FALSE)</f>
        <v>#REF!</v>
      </c>
      <c r="O147" s="4" t="e">
        <f>VLOOKUP(F147,STATISTIK!$A:$D,10,FALSE)</f>
        <v>#REF!</v>
      </c>
      <c r="P147" s="5"/>
      <c r="Q147" s="4" t="e">
        <f>VLOOKUP(F147,STATISTIK!$A:$D,12,FALSE)</f>
        <v>#REF!</v>
      </c>
      <c r="R147" s="57" t="e">
        <f>VLOOKUP(F147,STATISTIK!$A:$D,13,FALSE)</f>
        <v>#REF!</v>
      </c>
      <c r="S147" s="6"/>
      <c r="T147" s="56"/>
      <c r="U147" s="56"/>
    </row>
    <row r="148" ht="12.75" hidden="1" customHeight="1" spans="1:21">
      <c r="A148" s="6">
        <v>144</v>
      </c>
      <c r="B148" s="4" t="s">
        <v>346</v>
      </c>
      <c r="C148" s="4"/>
      <c r="D148" s="4"/>
      <c r="E148" s="4"/>
      <c r="F148" s="7" t="s">
        <v>347</v>
      </c>
      <c r="G148" s="6" t="s">
        <v>43</v>
      </c>
      <c r="H148" s="4" t="s">
        <v>116</v>
      </c>
      <c r="I148" s="6" t="s">
        <v>45</v>
      </c>
      <c r="J148" s="4" t="e">
        <f>VLOOKUP(F148,STATISTIK!$A:$D,5,FALSE)</f>
        <v>#REF!</v>
      </c>
      <c r="K148" s="6" t="s">
        <v>65</v>
      </c>
      <c r="L148" s="4" t="e">
        <f>VLOOKUP(F148,STATISTIK!$A:$D,7,FALSE)</f>
        <v>#REF!</v>
      </c>
      <c r="M148" s="6" t="s">
        <v>47</v>
      </c>
      <c r="N148" s="4" t="e">
        <f>VLOOKUP(F148,STATISTIK!$A:$D,9,FALSE)</f>
        <v>#REF!</v>
      </c>
      <c r="O148" s="4" t="e">
        <f>VLOOKUP(F148,STATISTIK!$A:$D,10,FALSE)</f>
        <v>#REF!</v>
      </c>
      <c r="P148" s="5"/>
      <c r="Q148" s="4" t="e">
        <f>VLOOKUP(F148,STATISTIK!$A:$D,12,FALSE)</f>
        <v>#REF!</v>
      </c>
      <c r="R148" s="57" t="e">
        <f>VLOOKUP(F148,STATISTIK!$A:$D,13,FALSE)</f>
        <v>#REF!</v>
      </c>
      <c r="S148" s="6"/>
      <c r="T148" s="56"/>
      <c r="U148" s="56"/>
    </row>
    <row r="149" ht="12.75" hidden="1" customHeight="1" spans="1:21">
      <c r="A149" s="6">
        <v>145</v>
      </c>
      <c r="B149" s="4" t="s">
        <v>348</v>
      </c>
      <c r="C149" s="4"/>
      <c r="D149" s="4"/>
      <c r="E149" s="4"/>
      <c r="F149" s="7" t="s">
        <v>349</v>
      </c>
      <c r="G149" s="6" t="s">
        <v>43</v>
      </c>
      <c r="H149" s="4" t="s">
        <v>350</v>
      </c>
      <c r="I149" s="6" t="s">
        <v>45</v>
      </c>
      <c r="J149" s="4" t="e">
        <f>VLOOKUP(F149,STATISTIK!$A:$D,5,FALSE)</f>
        <v>#REF!</v>
      </c>
      <c r="K149" s="6" t="s">
        <v>65</v>
      </c>
      <c r="L149" s="4" t="e">
        <f>VLOOKUP(F149,STATISTIK!$A:$D,7,FALSE)</f>
        <v>#REF!</v>
      </c>
      <c r="M149" s="6" t="s">
        <v>47</v>
      </c>
      <c r="N149" s="4" t="e">
        <f>VLOOKUP(F149,STATISTIK!$A:$D,9,FALSE)</f>
        <v>#REF!</v>
      </c>
      <c r="O149" s="4" t="e">
        <f>VLOOKUP(F149,STATISTIK!$A:$D,10,FALSE)</f>
        <v>#REF!</v>
      </c>
      <c r="P149" s="5"/>
      <c r="Q149" s="4" t="e">
        <f>VLOOKUP(F149,STATISTIK!$A:$D,12,FALSE)</f>
        <v>#REF!</v>
      </c>
      <c r="R149" s="57" t="e">
        <f>VLOOKUP(F149,STATISTIK!$A:$D,13,FALSE)</f>
        <v>#REF!</v>
      </c>
      <c r="S149" s="6"/>
      <c r="T149" s="56"/>
      <c r="U149" s="56"/>
    </row>
    <row r="150" ht="12.75" hidden="1" customHeight="1" spans="1:21">
      <c r="A150" s="6">
        <v>146</v>
      </c>
      <c r="B150" s="4" t="s">
        <v>351</v>
      </c>
      <c r="C150" s="4"/>
      <c r="D150" s="4"/>
      <c r="E150" s="4"/>
      <c r="F150" s="7" t="s">
        <v>352</v>
      </c>
      <c r="G150" s="6" t="s">
        <v>43</v>
      </c>
      <c r="H150" s="4" t="s">
        <v>350</v>
      </c>
      <c r="I150" s="6" t="s">
        <v>45</v>
      </c>
      <c r="J150" s="4" t="e">
        <f>VLOOKUP(F150,STATISTIK!$A:$D,5,FALSE)</f>
        <v>#REF!</v>
      </c>
      <c r="K150" s="6" t="s">
        <v>46</v>
      </c>
      <c r="L150" s="4" t="e">
        <f>VLOOKUP(F150,STATISTIK!$A:$D,7,FALSE)</f>
        <v>#REF!</v>
      </c>
      <c r="M150" s="6" t="s">
        <v>47</v>
      </c>
      <c r="N150" s="4" t="e">
        <f>VLOOKUP(F150,STATISTIK!$A:$D,9,FALSE)</f>
        <v>#REF!</v>
      </c>
      <c r="O150" s="4" t="e">
        <f>VLOOKUP(F150,STATISTIK!$A:$D,10,FALSE)</f>
        <v>#REF!</v>
      </c>
      <c r="P150" s="5"/>
      <c r="Q150" s="4" t="e">
        <f>VLOOKUP(F150,STATISTIK!$A:$D,12,FALSE)</f>
        <v>#REF!</v>
      </c>
      <c r="R150" s="57" t="e">
        <f>VLOOKUP(F150,STATISTIK!$A:$D,13,FALSE)</f>
        <v>#REF!</v>
      </c>
      <c r="S150" s="6"/>
      <c r="T150" s="56"/>
      <c r="U150" s="56"/>
    </row>
    <row r="151" ht="12.75" hidden="1" customHeight="1" spans="1:21">
      <c r="A151" s="6">
        <v>147</v>
      </c>
      <c r="B151" s="4" t="s">
        <v>353</v>
      </c>
      <c r="C151" s="4"/>
      <c r="D151" s="4"/>
      <c r="E151" s="4"/>
      <c r="F151" s="7" t="s">
        <v>354</v>
      </c>
      <c r="G151" s="6" t="s">
        <v>43</v>
      </c>
      <c r="H151" s="4" t="s">
        <v>350</v>
      </c>
      <c r="I151" s="6" t="s">
        <v>45</v>
      </c>
      <c r="J151" s="4" t="e">
        <f>VLOOKUP(F151,STATISTIK!$A:$D,5,FALSE)</f>
        <v>#REF!</v>
      </c>
      <c r="K151" s="6" t="s">
        <v>355</v>
      </c>
      <c r="L151" s="4" t="e">
        <f>VLOOKUP(F151,STATISTIK!$A:$D,7,FALSE)</f>
        <v>#REF!</v>
      </c>
      <c r="M151" s="6" t="s">
        <v>47</v>
      </c>
      <c r="N151" s="4" t="e">
        <f>VLOOKUP(F151,STATISTIK!$A:$D,9,FALSE)</f>
        <v>#REF!</v>
      </c>
      <c r="O151" s="4" t="e">
        <f>VLOOKUP(F151,STATISTIK!$A:$D,10,FALSE)</f>
        <v>#REF!</v>
      </c>
      <c r="P151" s="5"/>
      <c r="Q151" s="4" t="e">
        <f>VLOOKUP(F151,STATISTIK!$A:$D,12,FALSE)</f>
        <v>#REF!</v>
      </c>
      <c r="R151" s="57" t="e">
        <f>VLOOKUP(F151,STATISTIK!$A:$D,13,FALSE)</f>
        <v>#REF!</v>
      </c>
      <c r="S151" s="6"/>
      <c r="T151" s="56"/>
      <c r="U151" s="56"/>
    </row>
    <row r="152" ht="12.75" hidden="1" customHeight="1" spans="1:21">
      <c r="A152" s="6">
        <v>148</v>
      </c>
      <c r="B152" s="4" t="s">
        <v>356</v>
      </c>
      <c r="C152" s="4"/>
      <c r="D152" s="4"/>
      <c r="E152" s="4"/>
      <c r="F152" s="7" t="s">
        <v>357</v>
      </c>
      <c r="G152" s="6" t="s">
        <v>43</v>
      </c>
      <c r="H152" s="4" t="s">
        <v>350</v>
      </c>
      <c r="I152" s="6" t="s">
        <v>45</v>
      </c>
      <c r="J152" s="4" t="e">
        <f>VLOOKUP(F152,STATISTIK!$A:$D,5,FALSE)</f>
        <v>#REF!</v>
      </c>
      <c r="K152" s="6" t="s">
        <v>355</v>
      </c>
      <c r="L152" s="4" t="e">
        <f>VLOOKUP(F152,STATISTIK!$A:$D,7,FALSE)</f>
        <v>#REF!</v>
      </c>
      <c r="M152" s="6" t="s">
        <v>47</v>
      </c>
      <c r="N152" s="4" t="e">
        <f>VLOOKUP(F152,STATISTIK!$A:$D,9,FALSE)</f>
        <v>#REF!</v>
      </c>
      <c r="O152" s="4" t="e">
        <f>VLOOKUP(F152,STATISTIK!$A:$D,10,FALSE)</f>
        <v>#REF!</v>
      </c>
      <c r="P152" s="5"/>
      <c r="Q152" s="4" t="e">
        <f>VLOOKUP(F152,STATISTIK!$A:$D,12,FALSE)</f>
        <v>#REF!</v>
      </c>
      <c r="R152" s="57" t="e">
        <f>VLOOKUP(F152,STATISTIK!$A:$D,13,FALSE)</f>
        <v>#REF!</v>
      </c>
      <c r="S152" s="6"/>
      <c r="T152" s="56"/>
      <c r="U152" s="56"/>
    </row>
    <row r="153" ht="12.75" hidden="1" customHeight="1" spans="1:21">
      <c r="A153" s="6"/>
      <c r="B153" s="67" t="s">
        <v>358</v>
      </c>
      <c r="C153" s="34"/>
      <c r="D153" s="34"/>
      <c r="E153" s="34"/>
      <c r="F153" s="3" t="s">
        <v>359</v>
      </c>
      <c r="G153" s="6" t="s">
        <v>43</v>
      </c>
      <c r="H153" s="4"/>
      <c r="I153" s="6" t="s">
        <v>45</v>
      </c>
      <c r="J153" s="4" t="e">
        <f>VLOOKUP(F153,STATISTIK!$A:$D,5,FALSE)</f>
        <v>#REF!</v>
      </c>
      <c r="K153" s="6"/>
      <c r="L153" s="4" t="e">
        <f>VLOOKUP(F153,STATISTIK!$A:$D,7,FALSE)</f>
        <v>#REF!</v>
      </c>
      <c r="M153" s="6"/>
      <c r="N153" s="4" t="e">
        <f>VLOOKUP(F153,STATISTIK!$A:$D,9,FALSE)</f>
        <v>#REF!</v>
      </c>
      <c r="O153" s="4" t="e">
        <f>VLOOKUP(F153,STATISTIK!$A:$D,10,FALSE)</f>
        <v>#REF!</v>
      </c>
      <c r="P153" s="5"/>
      <c r="Q153" s="4" t="e">
        <f>VLOOKUP(F153,STATISTIK!$A:$D,12,FALSE)</f>
        <v>#REF!</v>
      </c>
      <c r="R153" s="4" t="e">
        <f>VLOOKUP(F153,STATISTIK!$A:$D,13,FALSE)</f>
        <v>#REF!</v>
      </c>
      <c r="S153" s="5"/>
      <c r="T153" s="56"/>
      <c r="U153" s="56"/>
    </row>
    <row r="154" ht="12.75" hidden="1" customHeight="1" spans="1:21">
      <c r="A154" s="6">
        <v>149</v>
      </c>
      <c r="B154" s="4" t="s">
        <v>360</v>
      </c>
      <c r="C154" s="4"/>
      <c r="D154" s="4"/>
      <c r="E154" s="4"/>
      <c r="F154" s="7" t="s">
        <v>361</v>
      </c>
      <c r="G154" s="6" t="s">
        <v>43</v>
      </c>
      <c r="H154" s="4" t="s">
        <v>362</v>
      </c>
      <c r="I154" s="6" t="s">
        <v>45</v>
      </c>
      <c r="J154" s="4" t="e">
        <f>VLOOKUP(F154,STATISTIK!$A:$D,5,FALSE)</f>
        <v>#REF!</v>
      </c>
      <c r="K154" s="6" t="s">
        <v>46</v>
      </c>
      <c r="L154" s="4" t="e">
        <f>VLOOKUP(F154,STATISTIK!$A:$D,7,FALSE)</f>
        <v>#REF!</v>
      </c>
      <c r="M154" s="6" t="s">
        <v>47</v>
      </c>
      <c r="N154" s="4" t="e">
        <f>VLOOKUP(F154,STATISTIK!$A:$D,9,FALSE)</f>
        <v>#REF!</v>
      </c>
      <c r="O154" s="4" t="e">
        <f>VLOOKUP(F154,STATISTIK!$A:$D,10,FALSE)</f>
        <v>#REF!</v>
      </c>
      <c r="P154" s="5"/>
      <c r="Q154" s="4" t="e">
        <f>VLOOKUP(F154,STATISTIK!$A:$D,12,FALSE)</f>
        <v>#REF!</v>
      </c>
      <c r="R154" s="57" t="e">
        <f>VLOOKUP(F154,STATISTIK!$A:$D,13,FALSE)</f>
        <v>#REF!</v>
      </c>
      <c r="S154" s="6"/>
      <c r="T154" s="56"/>
      <c r="U154" s="56"/>
    </row>
    <row r="155" ht="12.75" hidden="1" customHeight="1" spans="1:21">
      <c r="A155" s="6">
        <v>150</v>
      </c>
      <c r="B155" s="4" t="s">
        <v>363</v>
      </c>
      <c r="C155" s="4"/>
      <c r="D155" s="4"/>
      <c r="E155" s="4"/>
      <c r="F155" s="7" t="s">
        <v>364</v>
      </c>
      <c r="G155" s="6" t="s">
        <v>43</v>
      </c>
      <c r="H155" s="4" t="s">
        <v>362</v>
      </c>
      <c r="I155" s="6" t="s">
        <v>45</v>
      </c>
      <c r="J155" s="4" t="e">
        <f>VLOOKUP(F155,STATISTIK!$A:$D,5,FALSE)</f>
        <v>#REF!</v>
      </c>
      <c r="K155" s="6" t="s">
        <v>365</v>
      </c>
      <c r="L155" s="4" t="e">
        <f>VLOOKUP(F155,STATISTIK!$A:$D,7,FALSE)</f>
        <v>#REF!</v>
      </c>
      <c r="M155" s="6" t="s">
        <v>47</v>
      </c>
      <c r="N155" s="4" t="e">
        <f>VLOOKUP(F155,STATISTIK!$A:$D,9,FALSE)</f>
        <v>#REF!</v>
      </c>
      <c r="O155" s="4" t="e">
        <f>VLOOKUP(F155,STATISTIK!$A:$D,10,FALSE)</f>
        <v>#REF!</v>
      </c>
      <c r="P155" s="5"/>
      <c r="Q155" s="4" t="e">
        <f>VLOOKUP(F155,STATISTIK!$A:$D,12,FALSE)</f>
        <v>#REF!</v>
      </c>
      <c r="R155" s="57" t="e">
        <f>VLOOKUP(F155,STATISTIK!$A:$D,13,FALSE)</f>
        <v>#REF!</v>
      </c>
      <c r="S155" s="6"/>
      <c r="T155" s="56"/>
      <c r="U155" s="56"/>
    </row>
    <row r="156" ht="12.75" hidden="1" customHeight="1" spans="1:21">
      <c r="A156" s="6">
        <v>151</v>
      </c>
      <c r="B156" s="4" t="s">
        <v>366</v>
      </c>
      <c r="C156" s="4"/>
      <c r="D156" s="4"/>
      <c r="E156" s="4"/>
      <c r="F156" s="7" t="s">
        <v>367</v>
      </c>
      <c r="G156" s="6" t="s">
        <v>43</v>
      </c>
      <c r="H156" s="4" t="s">
        <v>362</v>
      </c>
      <c r="I156" s="6" t="s">
        <v>45</v>
      </c>
      <c r="J156" s="4" t="e">
        <f>VLOOKUP(F156,STATISTIK!$A:$D,5,FALSE)</f>
        <v>#REF!</v>
      </c>
      <c r="K156" s="6" t="s">
        <v>368</v>
      </c>
      <c r="L156" s="4" t="e">
        <f>VLOOKUP(F156,STATISTIK!$A:$D,7,FALSE)</f>
        <v>#REF!</v>
      </c>
      <c r="M156" s="6" t="s">
        <v>47</v>
      </c>
      <c r="N156" s="4" t="e">
        <f>VLOOKUP(F156,STATISTIK!$A:$D,9,FALSE)</f>
        <v>#REF!</v>
      </c>
      <c r="O156" s="4" t="e">
        <f>VLOOKUP(F156,STATISTIK!$A:$D,10,FALSE)</f>
        <v>#REF!</v>
      </c>
      <c r="P156" s="5"/>
      <c r="Q156" s="4" t="e">
        <f>VLOOKUP(F156,STATISTIK!$A:$D,12,FALSE)</f>
        <v>#REF!</v>
      </c>
      <c r="R156" s="57" t="e">
        <f>VLOOKUP(F156,STATISTIK!$A:$D,13,FALSE)</f>
        <v>#REF!</v>
      </c>
      <c r="S156" s="6"/>
      <c r="T156" s="56"/>
      <c r="U156" s="56"/>
    </row>
    <row r="157" ht="12.75" hidden="1" customHeight="1" spans="1:21">
      <c r="A157" s="6">
        <v>152</v>
      </c>
      <c r="B157" s="4" t="s">
        <v>369</v>
      </c>
      <c r="C157" s="4"/>
      <c r="D157" s="4"/>
      <c r="E157" s="4"/>
      <c r="F157" s="7" t="s">
        <v>370</v>
      </c>
      <c r="G157" s="6" t="s">
        <v>43</v>
      </c>
      <c r="H157" s="4" t="s">
        <v>362</v>
      </c>
      <c r="I157" s="6" t="s">
        <v>45</v>
      </c>
      <c r="J157" s="4" t="e">
        <f>VLOOKUP(F157,STATISTIK!$A:$D,5,FALSE)</f>
        <v>#REF!</v>
      </c>
      <c r="K157" s="6" t="s">
        <v>368</v>
      </c>
      <c r="L157" s="4" t="e">
        <f>VLOOKUP(F157,STATISTIK!$A:$D,7,FALSE)</f>
        <v>#REF!</v>
      </c>
      <c r="M157" s="6" t="s">
        <v>47</v>
      </c>
      <c r="N157" s="4" t="e">
        <f>VLOOKUP(F157,STATISTIK!$A:$D,9,FALSE)</f>
        <v>#REF!</v>
      </c>
      <c r="O157" s="4" t="e">
        <f>VLOOKUP(F157,STATISTIK!$A:$D,10,FALSE)</f>
        <v>#REF!</v>
      </c>
      <c r="P157" s="5"/>
      <c r="Q157" s="4" t="e">
        <f>VLOOKUP(F157,STATISTIK!$A:$D,12,FALSE)</f>
        <v>#REF!</v>
      </c>
      <c r="R157" s="57" t="e">
        <f>VLOOKUP(F157,STATISTIK!$A:$D,13,FALSE)</f>
        <v>#REF!</v>
      </c>
      <c r="S157" s="6"/>
      <c r="T157" s="56"/>
      <c r="U157" s="56"/>
    </row>
    <row r="158" ht="12.75" hidden="1" customHeight="1" spans="1:21">
      <c r="A158" s="6">
        <v>153</v>
      </c>
      <c r="B158" s="4" t="s">
        <v>371</v>
      </c>
      <c r="C158" s="4"/>
      <c r="D158" s="4"/>
      <c r="E158" s="4"/>
      <c r="F158" s="7" t="s">
        <v>372</v>
      </c>
      <c r="G158" s="6" t="s">
        <v>43</v>
      </c>
      <c r="H158" s="4" t="s">
        <v>362</v>
      </c>
      <c r="I158" s="6" t="s">
        <v>45</v>
      </c>
      <c r="J158" s="4" t="e">
        <f>VLOOKUP(F158,STATISTIK!$A:$D,5,FALSE)</f>
        <v>#REF!</v>
      </c>
      <c r="K158" s="6" t="s">
        <v>365</v>
      </c>
      <c r="L158" s="4" t="e">
        <f>VLOOKUP(F158,STATISTIK!$A:$D,7,FALSE)</f>
        <v>#REF!</v>
      </c>
      <c r="M158" s="6" t="s">
        <v>47</v>
      </c>
      <c r="N158" s="4" t="e">
        <f>VLOOKUP(F158,STATISTIK!$A:$D,9,FALSE)</f>
        <v>#REF!</v>
      </c>
      <c r="O158" s="4" t="e">
        <f>VLOOKUP(F158,STATISTIK!$A:$D,10,FALSE)</f>
        <v>#REF!</v>
      </c>
      <c r="P158" s="5"/>
      <c r="Q158" s="4" t="e">
        <f>VLOOKUP(F158,STATISTIK!$A:$D,12,FALSE)</f>
        <v>#REF!</v>
      </c>
      <c r="R158" s="57" t="e">
        <f>VLOOKUP(F158,STATISTIK!$A:$D,13,FALSE)</f>
        <v>#REF!</v>
      </c>
      <c r="S158" s="6"/>
      <c r="T158" s="56"/>
      <c r="U158" s="56"/>
    </row>
    <row r="159" ht="12.75" hidden="1" customHeight="1" spans="1:21">
      <c r="A159" s="6">
        <v>154</v>
      </c>
      <c r="B159" s="4" t="s">
        <v>373</v>
      </c>
      <c r="C159" s="4"/>
      <c r="D159" s="4"/>
      <c r="E159" s="4"/>
      <c r="F159" s="7" t="s">
        <v>374</v>
      </c>
      <c r="G159" s="6" t="s">
        <v>43</v>
      </c>
      <c r="H159" s="4" t="s">
        <v>362</v>
      </c>
      <c r="I159" s="6" t="s">
        <v>45</v>
      </c>
      <c r="J159" s="4" t="e">
        <f>VLOOKUP(F159,STATISTIK!$A:$D,5,FALSE)</f>
        <v>#REF!</v>
      </c>
      <c r="K159" s="6" t="s">
        <v>119</v>
      </c>
      <c r="L159" s="4" t="e">
        <f>VLOOKUP(F159,STATISTIK!$A:$D,7,FALSE)</f>
        <v>#REF!</v>
      </c>
      <c r="M159" s="6" t="s">
        <v>47</v>
      </c>
      <c r="N159" s="4" t="e">
        <f>VLOOKUP(F159,STATISTIK!$A:$D,9,FALSE)</f>
        <v>#REF!</v>
      </c>
      <c r="O159" s="4" t="e">
        <f>VLOOKUP(F159,STATISTIK!$A:$D,10,FALSE)</f>
        <v>#REF!</v>
      </c>
      <c r="P159" s="5"/>
      <c r="Q159" s="4" t="e">
        <f>VLOOKUP(F159,STATISTIK!$A:$D,12,FALSE)</f>
        <v>#REF!</v>
      </c>
      <c r="R159" s="57" t="e">
        <f>VLOOKUP(F159,STATISTIK!$A:$D,13,FALSE)</f>
        <v>#REF!</v>
      </c>
      <c r="S159" s="6"/>
      <c r="T159" s="56"/>
      <c r="U159" s="56"/>
    </row>
    <row r="160" ht="12.75" hidden="1" customHeight="1" spans="1:21">
      <c r="A160" s="6">
        <v>155</v>
      </c>
      <c r="B160" s="4" t="s">
        <v>375</v>
      </c>
      <c r="C160" s="4"/>
      <c r="D160" s="4"/>
      <c r="E160" s="4"/>
      <c r="F160" s="7" t="s">
        <v>376</v>
      </c>
      <c r="G160" s="6" t="s">
        <v>43</v>
      </c>
      <c r="H160" s="4" t="s">
        <v>362</v>
      </c>
      <c r="I160" s="6" t="s">
        <v>45</v>
      </c>
      <c r="J160" s="4" t="e">
        <f>VLOOKUP(F160,STATISTIK!$A:$D,5,FALSE)</f>
        <v>#REF!</v>
      </c>
      <c r="K160" s="6" t="s">
        <v>365</v>
      </c>
      <c r="L160" s="4" t="e">
        <f>VLOOKUP(F160,STATISTIK!$A:$D,7,FALSE)</f>
        <v>#REF!</v>
      </c>
      <c r="M160" s="6" t="s">
        <v>47</v>
      </c>
      <c r="N160" s="4" t="e">
        <f>VLOOKUP(F160,STATISTIK!$A:$D,9,FALSE)</f>
        <v>#REF!</v>
      </c>
      <c r="O160" s="4" t="e">
        <f>VLOOKUP(F160,STATISTIK!$A:$D,10,FALSE)</f>
        <v>#REF!</v>
      </c>
      <c r="P160" s="5"/>
      <c r="Q160" s="4" t="e">
        <f>VLOOKUP(F160,STATISTIK!$A:$D,12,FALSE)</f>
        <v>#REF!</v>
      </c>
      <c r="R160" s="57" t="e">
        <f>VLOOKUP(F160,STATISTIK!$A:$D,13,FALSE)</f>
        <v>#REF!</v>
      </c>
      <c r="S160" s="6"/>
      <c r="T160" s="56"/>
      <c r="U160" s="56"/>
    </row>
    <row r="161" ht="12.75" hidden="1" customHeight="1" spans="1:21">
      <c r="A161" s="6">
        <v>156</v>
      </c>
      <c r="B161" s="4" t="s">
        <v>377</v>
      </c>
      <c r="C161" s="4"/>
      <c r="D161" s="4"/>
      <c r="E161" s="4"/>
      <c r="F161" s="7" t="s">
        <v>378</v>
      </c>
      <c r="G161" s="6" t="s">
        <v>43</v>
      </c>
      <c r="H161" s="4" t="s">
        <v>362</v>
      </c>
      <c r="I161" s="6" t="s">
        <v>45</v>
      </c>
      <c r="J161" s="4" t="e">
        <f>VLOOKUP(F161,STATISTIK!$A:$D,5,FALSE)</f>
        <v>#REF!</v>
      </c>
      <c r="K161" s="6" t="s">
        <v>368</v>
      </c>
      <c r="L161" s="4" t="e">
        <f>VLOOKUP(F161,STATISTIK!$A:$D,7,FALSE)</f>
        <v>#REF!</v>
      </c>
      <c r="M161" s="6" t="s">
        <v>47</v>
      </c>
      <c r="N161" s="4" t="e">
        <f>VLOOKUP(F161,STATISTIK!$A:$D,9,FALSE)</f>
        <v>#REF!</v>
      </c>
      <c r="O161" s="4" t="e">
        <f>VLOOKUP(F161,STATISTIK!$A:$D,10,FALSE)</f>
        <v>#REF!</v>
      </c>
      <c r="P161" s="5"/>
      <c r="Q161" s="4" t="e">
        <f>VLOOKUP(F161,STATISTIK!$A:$D,12,FALSE)</f>
        <v>#REF!</v>
      </c>
      <c r="R161" s="57" t="e">
        <f>VLOOKUP(F161,STATISTIK!$A:$D,13,FALSE)</f>
        <v>#REF!</v>
      </c>
      <c r="S161" s="6"/>
      <c r="T161" s="56"/>
      <c r="U161" s="56"/>
    </row>
    <row r="162" ht="12.75" hidden="1" customHeight="1" spans="1:21">
      <c r="A162" s="6">
        <v>157</v>
      </c>
      <c r="B162" s="4" t="s">
        <v>379</v>
      </c>
      <c r="C162" s="4"/>
      <c r="D162" s="4"/>
      <c r="E162" s="4"/>
      <c r="F162" s="7" t="s">
        <v>380</v>
      </c>
      <c r="G162" s="6" t="s">
        <v>43</v>
      </c>
      <c r="H162" s="4" t="s">
        <v>362</v>
      </c>
      <c r="I162" s="6" t="s">
        <v>45</v>
      </c>
      <c r="J162" s="4" t="e">
        <f>VLOOKUP(F162,STATISTIK!$A:$D,5,FALSE)</f>
        <v>#REF!</v>
      </c>
      <c r="K162" s="6" t="s">
        <v>368</v>
      </c>
      <c r="L162" s="4" t="e">
        <f>VLOOKUP(F162,STATISTIK!$A:$D,7,FALSE)</f>
        <v>#REF!</v>
      </c>
      <c r="M162" s="6" t="s">
        <v>47</v>
      </c>
      <c r="N162" s="4" t="e">
        <f>VLOOKUP(F162,STATISTIK!$A:$D,9,FALSE)</f>
        <v>#REF!</v>
      </c>
      <c r="O162" s="4" t="e">
        <f>VLOOKUP(F162,STATISTIK!$A:$D,10,FALSE)</f>
        <v>#REF!</v>
      </c>
      <c r="P162" s="5"/>
      <c r="Q162" s="4" t="e">
        <f>VLOOKUP(F162,STATISTIK!$A:$D,12,FALSE)</f>
        <v>#REF!</v>
      </c>
      <c r="R162" s="57" t="e">
        <f>VLOOKUP(F162,STATISTIK!$A:$D,13,FALSE)</f>
        <v>#REF!</v>
      </c>
      <c r="S162" s="6"/>
      <c r="T162" s="56"/>
      <c r="U162" s="56"/>
    </row>
    <row r="163" ht="12.75" hidden="1" customHeight="1" spans="1:21">
      <c r="A163" s="6">
        <v>158</v>
      </c>
      <c r="B163" s="4" t="s">
        <v>377</v>
      </c>
      <c r="C163" s="4"/>
      <c r="D163" s="4"/>
      <c r="E163" s="4"/>
      <c r="F163" s="7" t="s">
        <v>381</v>
      </c>
      <c r="G163" s="6" t="s">
        <v>43</v>
      </c>
      <c r="H163" s="4" t="s">
        <v>362</v>
      </c>
      <c r="I163" s="6" t="s">
        <v>45</v>
      </c>
      <c r="J163" s="4" t="e">
        <f>VLOOKUP(F163,STATISTIK!$A:$D,5,FALSE)</f>
        <v>#REF!</v>
      </c>
      <c r="K163" s="6" t="s">
        <v>46</v>
      </c>
      <c r="L163" s="4" t="e">
        <f>VLOOKUP(F163,STATISTIK!$A:$D,7,FALSE)</f>
        <v>#REF!</v>
      </c>
      <c r="M163" s="6" t="s">
        <v>47</v>
      </c>
      <c r="N163" s="4" t="e">
        <f>VLOOKUP(F163,STATISTIK!$A:$D,9,FALSE)</f>
        <v>#REF!</v>
      </c>
      <c r="O163" s="4" t="e">
        <f>VLOOKUP(F163,STATISTIK!$A:$D,10,FALSE)</f>
        <v>#REF!</v>
      </c>
      <c r="P163" s="5"/>
      <c r="Q163" s="4" t="e">
        <f>VLOOKUP(F163,STATISTIK!$A:$D,12,FALSE)</f>
        <v>#REF!</v>
      </c>
      <c r="R163" s="57" t="e">
        <f>VLOOKUP(F163,STATISTIK!$A:$D,13,FALSE)</f>
        <v>#REF!</v>
      </c>
      <c r="S163" s="6"/>
      <c r="T163" s="56"/>
      <c r="U163" s="56"/>
    </row>
    <row r="164" ht="12.75" hidden="1" customHeight="1" spans="1:21">
      <c r="A164" s="6">
        <v>159</v>
      </c>
      <c r="B164" s="4" t="s">
        <v>382</v>
      </c>
      <c r="C164" s="4"/>
      <c r="D164" s="4"/>
      <c r="E164" s="4"/>
      <c r="F164" s="7" t="s">
        <v>383</v>
      </c>
      <c r="G164" s="6" t="s">
        <v>43</v>
      </c>
      <c r="H164" s="4" t="s">
        <v>362</v>
      </c>
      <c r="I164" s="6" t="s">
        <v>45</v>
      </c>
      <c r="J164" s="4" t="e">
        <f>VLOOKUP(F164,STATISTIK!$A:$D,5,FALSE)</f>
        <v>#REF!</v>
      </c>
      <c r="K164" s="6" t="s">
        <v>365</v>
      </c>
      <c r="L164" s="4" t="e">
        <f>VLOOKUP(F164,STATISTIK!$A:$D,7,FALSE)</f>
        <v>#REF!</v>
      </c>
      <c r="M164" s="6" t="s">
        <v>47</v>
      </c>
      <c r="N164" s="4" t="e">
        <f>VLOOKUP(F164,STATISTIK!$A:$D,9,FALSE)</f>
        <v>#REF!</v>
      </c>
      <c r="O164" s="4" t="e">
        <f>VLOOKUP(F164,STATISTIK!$A:$D,10,FALSE)</f>
        <v>#REF!</v>
      </c>
      <c r="P164" s="5"/>
      <c r="Q164" s="4" t="e">
        <f>VLOOKUP(F164,STATISTIK!$A:$D,12,FALSE)</f>
        <v>#REF!</v>
      </c>
      <c r="R164" s="57" t="e">
        <f>VLOOKUP(F164,STATISTIK!$A:$D,13,FALSE)</f>
        <v>#REF!</v>
      </c>
      <c r="S164" s="6"/>
      <c r="T164" s="56"/>
      <c r="U164" s="56"/>
    </row>
    <row r="165" ht="12.75" hidden="1" customHeight="1" spans="1:21">
      <c r="A165" s="6">
        <v>160</v>
      </c>
      <c r="B165" s="4" t="s">
        <v>384</v>
      </c>
      <c r="C165" s="4"/>
      <c r="D165" s="4"/>
      <c r="E165" s="4"/>
      <c r="F165" s="7" t="s">
        <v>385</v>
      </c>
      <c r="G165" s="6" t="s">
        <v>43</v>
      </c>
      <c r="H165" s="4" t="s">
        <v>362</v>
      </c>
      <c r="I165" s="6" t="s">
        <v>45</v>
      </c>
      <c r="J165" s="4" t="e">
        <f>VLOOKUP(F165,STATISTIK!$A:$D,5,FALSE)</f>
        <v>#REF!</v>
      </c>
      <c r="K165" s="6" t="s">
        <v>365</v>
      </c>
      <c r="L165" s="4" t="e">
        <f>VLOOKUP(F165,STATISTIK!$A:$D,7,FALSE)</f>
        <v>#REF!</v>
      </c>
      <c r="M165" s="6" t="s">
        <v>47</v>
      </c>
      <c r="N165" s="4" t="e">
        <f>VLOOKUP(F165,STATISTIK!$A:$D,9,FALSE)</f>
        <v>#REF!</v>
      </c>
      <c r="O165" s="4" t="e">
        <f>VLOOKUP(F165,STATISTIK!$A:$D,10,FALSE)</f>
        <v>#REF!</v>
      </c>
      <c r="P165" s="5"/>
      <c r="Q165" s="4" t="e">
        <f>VLOOKUP(F165,STATISTIK!$A:$D,12,FALSE)</f>
        <v>#REF!</v>
      </c>
      <c r="R165" s="57" t="e">
        <f>VLOOKUP(F165,STATISTIK!$A:$D,13,FALSE)</f>
        <v>#REF!</v>
      </c>
      <c r="S165" s="6"/>
      <c r="T165" s="56"/>
      <c r="U165" s="56"/>
    </row>
    <row r="166" ht="12.75" hidden="1" customHeight="1" spans="1:21">
      <c r="A166" s="6">
        <v>161</v>
      </c>
      <c r="B166" s="4" t="s">
        <v>379</v>
      </c>
      <c r="C166" s="4"/>
      <c r="D166" s="4"/>
      <c r="E166" s="4"/>
      <c r="F166" s="7" t="s">
        <v>386</v>
      </c>
      <c r="G166" s="6" t="s">
        <v>43</v>
      </c>
      <c r="H166" s="4" t="s">
        <v>362</v>
      </c>
      <c r="I166" s="6" t="s">
        <v>45</v>
      </c>
      <c r="J166" s="4" t="e">
        <f>VLOOKUP(F166,STATISTIK!$A:$D,5,FALSE)</f>
        <v>#REF!</v>
      </c>
      <c r="K166" s="6" t="s">
        <v>365</v>
      </c>
      <c r="L166" s="4" t="e">
        <f>VLOOKUP(F166,STATISTIK!$A:$D,7,FALSE)</f>
        <v>#REF!</v>
      </c>
      <c r="M166" s="6" t="s">
        <v>47</v>
      </c>
      <c r="N166" s="4" t="e">
        <f>VLOOKUP(F166,STATISTIK!$A:$D,9,FALSE)</f>
        <v>#REF!</v>
      </c>
      <c r="O166" s="4" t="e">
        <f>VLOOKUP(F166,STATISTIK!$A:$D,10,FALSE)</f>
        <v>#REF!</v>
      </c>
      <c r="P166" s="5"/>
      <c r="Q166" s="4" t="e">
        <f>VLOOKUP(F166,STATISTIK!$A:$D,12,FALSE)</f>
        <v>#REF!</v>
      </c>
      <c r="R166" s="57" t="e">
        <f>VLOOKUP(F166,STATISTIK!$A:$D,13,FALSE)</f>
        <v>#REF!</v>
      </c>
      <c r="S166" s="6"/>
      <c r="T166" s="56"/>
      <c r="U166" s="56"/>
    </row>
    <row r="167" ht="12.75" hidden="1" customHeight="1" spans="1:21">
      <c r="A167" s="6">
        <v>162</v>
      </c>
      <c r="B167" s="4" t="s">
        <v>379</v>
      </c>
      <c r="C167" s="4"/>
      <c r="D167" s="4"/>
      <c r="E167" s="4"/>
      <c r="F167" s="7" t="s">
        <v>387</v>
      </c>
      <c r="G167" s="6" t="s">
        <v>43</v>
      </c>
      <c r="H167" s="4" t="s">
        <v>362</v>
      </c>
      <c r="I167" s="6" t="s">
        <v>45</v>
      </c>
      <c r="J167" s="4" t="e">
        <f>VLOOKUP(F167,STATISTIK!$A:$D,5,FALSE)</f>
        <v>#REF!</v>
      </c>
      <c r="K167" s="6" t="s">
        <v>365</v>
      </c>
      <c r="L167" s="4" t="e">
        <f>VLOOKUP(F167,STATISTIK!$A:$D,7,FALSE)</f>
        <v>#REF!</v>
      </c>
      <c r="M167" s="6" t="s">
        <v>47</v>
      </c>
      <c r="N167" s="4" t="e">
        <f>VLOOKUP(F167,STATISTIK!$A:$D,9,FALSE)</f>
        <v>#REF!</v>
      </c>
      <c r="O167" s="4" t="e">
        <f>VLOOKUP(F167,STATISTIK!$A:$D,10,FALSE)</f>
        <v>#REF!</v>
      </c>
      <c r="P167" s="5"/>
      <c r="Q167" s="4" t="e">
        <f>VLOOKUP(F167,STATISTIK!$A:$D,12,FALSE)</f>
        <v>#REF!</v>
      </c>
      <c r="R167" s="57" t="e">
        <f>VLOOKUP(F167,STATISTIK!$A:$D,13,FALSE)</f>
        <v>#REF!</v>
      </c>
      <c r="S167" s="6"/>
      <c r="T167" s="56"/>
      <c r="U167" s="56"/>
    </row>
    <row r="168" ht="15.75" hidden="1" customHeight="1" spans="1:21">
      <c r="A168" s="6">
        <v>163</v>
      </c>
      <c r="B168" s="21" t="s">
        <v>388</v>
      </c>
      <c r="C168" s="21"/>
      <c r="D168" s="21"/>
      <c r="E168" s="21"/>
      <c r="F168" s="7" t="s">
        <v>389</v>
      </c>
      <c r="G168" s="6" t="s">
        <v>43</v>
      </c>
      <c r="H168" s="21" t="s">
        <v>390</v>
      </c>
      <c r="I168" s="6" t="s">
        <v>45</v>
      </c>
      <c r="J168" s="4" t="e">
        <f>VLOOKUP(F168,STATISTIK!$A:$D,5,FALSE)</f>
        <v>#REF!</v>
      </c>
      <c r="K168" s="22" t="s">
        <v>391</v>
      </c>
      <c r="L168" s="4" t="e">
        <f>VLOOKUP(F168,STATISTIK!$A:$D,7,FALSE)</f>
        <v>#REF!</v>
      </c>
      <c r="M168" s="6" t="s">
        <v>47</v>
      </c>
      <c r="N168" s="4" t="e">
        <f>VLOOKUP(F168,STATISTIK!$A:$D,9,FALSE)</f>
        <v>#REF!</v>
      </c>
      <c r="O168" s="4" t="e">
        <f>VLOOKUP(F168,STATISTIK!$A:$D,10,FALSE)</f>
        <v>#REF!</v>
      </c>
      <c r="P168" s="5"/>
      <c r="Q168" s="4" t="e">
        <f>VLOOKUP(F168,STATISTIK!$A:$D,12,FALSE)</f>
        <v>#REF!</v>
      </c>
      <c r="R168" s="57" t="e">
        <f>VLOOKUP(F168,STATISTIK!$A:$D,13,FALSE)</f>
        <v>#REF!</v>
      </c>
      <c r="S168" s="49"/>
      <c r="T168" s="56"/>
      <c r="U168" s="56"/>
    </row>
    <row r="169" ht="15.75" hidden="1" customHeight="1" spans="1:21">
      <c r="A169" s="6">
        <v>164</v>
      </c>
      <c r="B169" s="21" t="s">
        <v>392</v>
      </c>
      <c r="C169" s="21"/>
      <c r="D169" s="21"/>
      <c r="E169" s="21"/>
      <c r="F169" s="7" t="s">
        <v>393</v>
      </c>
      <c r="G169" s="6" t="s">
        <v>43</v>
      </c>
      <c r="H169" s="21" t="s">
        <v>390</v>
      </c>
      <c r="I169" s="6" t="s">
        <v>45</v>
      </c>
      <c r="J169" s="4" t="e">
        <f>VLOOKUP(F169,STATISTIK!$A:$D,5,FALSE)</f>
        <v>#REF!</v>
      </c>
      <c r="K169" s="58" t="s">
        <v>391</v>
      </c>
      <c r="L169" s="4" t="e">
        <f>VLOOKUP(F169,STATISTIK!$A:$D,7,FALSE)</f>
        <v>#REF!</v>
      </c>
      <c r="M169" s="49" t="s">
        <v>47</v>
      </c>
      <c r="N169" s="4" t="e">
        <f>VLOOKUP(F169,STATISTIK!$A:$D,9,FALSE)</f>
        <v>#REF!</v>
      </c>
      <c r="O169" s="4" t="e">
        <f>VLOOKUP(F169,STATISTIK!$A:$D,10,FALSE)</f>
        <v>#REF!</v>
      </c>
      <c r="P169" s="5"/>
      <c r="Q169" s="4" t="e">
        <f>VLOOKUP(F169,STATISTIK!$A:$D,12,FALSE)</f>
        <v>#REF!</v>
      </c>
      <c r="R169" s="57" t="e">
        <f>VLOOKUP(F169,STATISTIK!$A:$D,13,FALSE)</f>
        <v>#REF!</v>
      </c>
      <c r="S169" s="49"/>
      <c r="T169" s="56"/>
      <c r="U169" s="56"/>
    </row>
    <row r="170" ht="15.75" hidden="1" customHeight="1" spans="1:21">
      <c r="A170" s="6">
        <v>165</v>
      </c>
      <c r="B170" s="21" t="s">
        <v>394</v>
      </c>
      <c r="C170" s="21"/>
      <c r="D170" s="21"/>
      <c r="E170" s="21"/>
      <c r="F170" s="7" t="s">
        <v>395</v>
      </c>
      <c r="G170" s="6" t="s">
        <v>43</v>
      </c>
      <c r="H170" s="21" t="s">
        <v>390</v>
      </c>
      <c r="I170" s="6" t="s">
        <v>45</v>
      </c>
      <c r="J170" s="4" t="e">
        <f>VLOOKUP(F170,STATISTIK!$A:$D,5,FALSE)</f>
        <v>#REF!</v>
      </c>
      <c r="K170" s="58" t="s">
        <v>391</v>
      </c>
      <c r="L170" s="4" t="e">
        <f>VLOOKUP(F170,STATISTIK!$A:$D,7,FALSE)</f>
        <v>#REF!</v>
      </c>
      <c r="M170" s="49" t="s">
        <v>47</v>
      </c>
      <c r="N170" s="4" t="e">
        <f>VLOOKUP(F170,STATISTIK!$A:$D,9,FALSE)</f>
        <v>#REF!</v>
      </c>
      <c r="O170" s="4" t="e">
        <f>VLOOKUP(F170,STATISTIK!$A:$D,10,FALSE)</f>
        <v>#REF!</v>
      </c>
      <c r="P170" s="5"/>
      <c r="Q170" s="4" t="e">
        <f>VLOOKUP(F170,STATISTIK!$A:$D,12,FALSE)</f>
        <v>#REF!</v>
      </c>
      <c r="R170" s="57" t="e">
        <f>VLOOKUP(F170,STATISTIK!$A:$D,13,FALSE)</f>
        <v>#REF!</v>
      </c>
      <c r="S170" s="49"/>
      <c r="T170" s="56"/>
      <c r="U170" s="56"/>
    </row>
    <row r="171" ht="15.75" hidden="1" customHeight="1" spans="1:21">
      <c r="A171" s="6">
        <v>166</v>
      </c>
      <c r="B171" s="21" t="s">
        <v>396</v>
      </c>
      <c r="C171" s="21"/>
      <c r="D171" s="21"/>
      <c r="E171" s="21"/>
      <c r="F171" s="7" t="s">
        <v>397</v>
      </c>
      <c r="G171" s="6" t="s">
        <v>43</v>
      </c>
      <c r="H171" s="21" t="s">
        <v>390</v>
      </c>
      <c r="I171" s="6" t="s">
        <v>45</v>
      </c>
      <c r="J171" s="4" t="e">
        <f>VLOOKUP(F171,STATISTIK!$A:$D,5,FALSE)</f>
        <v>#REF!</v>
      </c>
      <c r="K171" s="58" t="s">
        <v>391</v>
      </c>
      <c r="L171" s="4" t="e">
        <f>VLOOKUP(F171,STATISTIK!$A:$D,7,FALSE)</f>
        <v>#REF!</v>
      </c>
      <c r="M171" s="49" t="s">
        <v>47</v>
      </c>
      <c r="N171" s="4" t="e">
        <f>VLOOKUP(F171,STATISTIK!$A:$D,9,FALSE)</f>
        <v>#REF!</v>
      </c>
      <c r="O171" s="4" t="e">
        <f>VLOOKUP(F171,STATISTIK!$A:$D,10,FALSE)</f>
        <v>#REF!</v>
      </c>
      <c r="P171" s="5"/>
      <c r="Q171" s="4" t="e">
        <f>VLOOKUP(F171,STATISTIK!$A:$D,12,FALSE)</f>
        <v>#REF!</v>
      </c>
      <c r="R171" s="57" t="e">
        <f>VLOOKUP(F171,STATISTIK!$A:$D,13,FALSE)</f>
        <v>#REF!</v>
      </c>
      <c r="S171" s="49"/>
      <c r="T171" s="56"/>
      <c r="U171" s="56"/>
    </row>
    <row r="172" ht="15.75" hidden="1" customHeight="1" spans="1:21">
      <c r="A172" s="6">
        <v>167</v>
      </c>
      <c r="B172" s="21" t="s">
        <v>398</v>
      </c>
      <c r="C172" s="21"/>
      <c r="D172" s="21"/>
      <c r="E172" s="21"/>
      <c r="F172" s="7" t="s">
        <v>399</v>
      </c>
      <c r="G172" s="6" t="s">
        <v>43</v>
      </c>
      <c r="H172" s="21" t="s">
        <v>390</v>
      </c>
      <c r="I172" s="6" t="s">
        <v>45</v>
      </c>
      <c r="J172" s="4" t="e">
        <f>VLOOKUP(F172,STATISTIK!$A:$D,5,FALSE)</f>
        <v>#REF!</v>
      </c>
      <c r="K172" s="58" t="s">
        <v>400</v>
      </c>
      <c r="L172" s="4" t="e">
        <f>VLOOKUP(F172,STATISTIK!$A:$D,7,FALSE)</f>
        <v>#REF!</v>
      </c>
      <c r="M172" s="49" t="s">
        <v>47</v>
      </c>
      <c r="N172" s="4" t="e">
        <f>VLOOKUP(F172,STATISTIK!$A:$D,9,FALSE)</f>
        <v>#REF!</v>
      </c>
      <c r="O172" s="4" t="e">
        <f>VLOOKUP(F172,STATISTIK!$A:$D,10,FALSE)</f>
        <v>#REF!</v>
      </c>
      <c r="P172" s="5"/>
      <c r="Q172" s="4" t="e">
        <f>VLOOKUP(F172,STATISTIK!$A:$D,12,FALSE)</f>
        <v>#REF!</v>
      </c>
      <c r="R172" s="57" t="e">
        <f>VLOOKUP(F172,STATISTIK!$A:$D,13,FALSE)</f>
        <v>#REF!</v>
      </c>
      <c r="S172" s="49"/>
      <c r="T172" s="56"/>
      <c r="U172" s="56"/>
    </row>
    <row r="173" ht="15.75" hidden="1" customHeight="1" spans="1:21">
      <c r="A173" s="6">
        <v>168</v>
      </c>
      <c r="B173" s="21" t="s">
        <v>401</v>
      </c>
      <c r="C173" s="21"/>
      <c r="D173" s="21"/>
      <c r="E173" s="21"/>
      <c r="F173" s="7" t="s">
        <v>402</v>
      </c>
      <c r="G173" s="6" t="s">
        <v>43</v>
      </c>
      <c r="H173" s="21" t="s">
        <v>390</v>
      </c>
      <c r="I173" s="6" t="s">
        <v>45</v>
      </c>
      <c r="J173" s="4" t="e">
        <f>VLOOKUP(F173,STATISTIK!$A:$D,5,FALSE)</f>
        <v>#REF!</v>
      </c>
      <c r="K173" s="58" t="s">
        <v>400</v>
      </c>
      <c r="L173" s="4" t="e">
        <f>VLOOKUP(F173,STATISTIK!$A:$D,7,FALSE)</f>
        <v>#REF!</v>
      </c>
      <c r="M173" s="49" t="s">
        <v>47</v>
      </c>
      <c r="N173" s="4" t="e">
        <f>VLOOKUP(F173,STATISTIK!$A:$D,9,FALSE)</f>
        <v>#REF!</v>
      </c>
      <c r="O173" s="4" t="e">
        <f>VLOOKUP(F173,STATISTIK!$A:$D,10,FALSE)</f>
        <v>#REF!</v>
      </c>
      <c r="P173" s="5"/>
      <c r="Q173" s="4" t="e">
        <f>VLOOKUP(F173,STATISTIK!$A:$D,12,FALSE)</f>
        <v>#REF!</v>
      </c>
      <c r="R173" s="57" t="e">
        <f>VLOOKUP(F173,STATISTIK!$A:$D,13,FALSE)</f>
        <v>#REF!</v>
      </c>
      <c r="S173" s="49"/>
      <c r="T173" s="56"/>
      <c r="U173" s="56"/>
    </row>
    <row r="174" ht="15.75" hidden="1" customHeight="1" spans="1:21">
      <c r="A174" s="6">
        <v>169</v>
      </c>
      <c r="B174" s="21" t="s">
        <v>403</v>
      </c>
      <c r="C174" s="21"/>
      <c r="D174" s="21"/>
      <c r="E174" s="21"/>
      <c r="F174" s="7" t="s">
        <v>404</v>
      </c>
      <c r="G174" s="6" t="s">
        <v>43</v>
      </c>
      <c r="H174" s="21" t="s">
        <v>390</v>
      </c>
      <c r="I174" s="6" t="s">
        <v>45</v>
      </c>
      <c r="J174" s="4" t="e">
        <f>VLOOKUP(F174,STATISTIK!$A:$D,5,FALSE)</f>
        <v>#REF!</v>
      </c>
      <c r="K174" s="58" t="s">
        <v>400</v>
      </c>
      <c r="L174" s="4" t="e">
        <f>VLOOKUP(F174,STATISTIK!$A:$D,7,FALSE)</f>
        <v>#REF!</v>
      </c>
      <c r="M174" s="49" t="s">
        <v>47</v>
      </c>
      <c r="N174" s="4" t="e">
        <f>VLOOKUP(F174,STATISTIK!$A:$D,9,FALSE)</f>
        <v>#REF!</v>
      </c>
      <c r="O174" s="4" t="e">
        <f>VLOOKUP(F174,STATISTIK!$A:$D,10,FALSE)</f>
        <v>#REF!</v>
      </c>
      <c r="P174" s="5"/>
      <c r="Q174" s="4" t="e">
        <f>VLOOKUP(F174,STATISTIK!$A:$D,12,FALSE)</f>
        <v>#REF!</v>
      </c>
      <c r="R174" s="57" t="e">
        <f>VLOOKUP(F174,STATISTIK!$A:$D,13,FALSE)</f>
        <v>#REF!</v>
      </c>
      <c r="S174" s="49"/>
      <c r="T174" s="56"/>
      <c r="U174" s="56"/>
    </row>
    <row r="175" ht="15.75" hidden="1" customHeight="1" spans="1:21">
      <c r="A175" s="6">
        <v>170</v>
      </c>
      <c r="B175" s="21" t="s">
        <v>405</v>
      </c>
      <c r="C175" s="21"/>
      <c r="D175" s="21"/>
      <c r="E175" s="21"/>
      <c r="F175" s="7" t="s">
        <v>406</v>
      </c>
      <c r="G175" s="6" t="s">
        <v>43</v>
      </c>
      <c r="H175" s="21" t="s">
        <v>390</v>
      </c>
      <c r="I175" s="6" t="s">
        <v>45</v>
      </c>
      <c r="J175" s="4" t="e">
        <f>VLOOKUP(F175,STATISTIK!$A:$D,5,FALSE)</f>
        <v>#REF!</v>
      </c>
      <c r="K175" s="58" t="s">
        <v>400</v>
      </c>
      <c r="L175" s="4" t="e">
        <f>VLOOKUP(F175,STATISTIK!$A:$D,7,FALSE)</f>
        <v>#REF!</v>
      </c>
      <c r="M175" s="49" t="s">
        <v>47</v>
      </c>
      <c r="N175" s="4" t="e">
        <f>VLOOKUP(F175,STATISTIK!$A:$D,9,FALSE)</f>
        <v>#REF!</v>
      </c>
      <c r="O175" s="4" t="e">
        <f>VLOOKUP(F175,STATISTIK!$A:$D,10,FALSE)</f>
        <v>#REF!</v>
      </c>
      <c r="P175" s="5"/>
      <c r="Q175" s="4" t="e">
        <f>VLOOKUP(F175,STATISTIK!$A:$D,12,FALSE)</f>
        <v>#REF!</v>
      </c>
      <c r="R175" s="57" t="e">
        <f>VLOOKUP(F175,STATISTIK!$A:$D,13,FALSE)</f>
        <v>#REF!</v>
      </c>
      <c r="S175" s="49"/>
      <c r="T175" s="56"/>
      <c r="U175" s="56"/>
    </row>
    <row r="176" ht="15.75" hidden="1" customHeight="1" spans="1:21">
      <c r="A176" s="6">
        <v>171</v>
      </c>
      <c r="B176" s="21" t="s">
        <v>407</v>
      </c>
      <c r="C176" s="21"/>
      <c r="D176" s="21"/>
      <c r="E176" s="21"/>
      <c r="F176" s="7" t="s">
        <v>408</v>
      </c>
      <c r="G176" s="6" t="s">
        <v>43</v>
      </c>
      <c r="H176" s="21" t="s">
        <v>390</v>
      </c>
      <c r="I176" s="6" t="s">
        <v>45</v>
      </c>
      <c r="J176" s="4" t="e">
        <f>VLOOKUP(F176,STATISTIK!$A:$D,5,FALSE)</f>
        <v>#REF!</v>
      </c>
      <c r="K176" s="58" t="s">
        <v>400</v>
      </c>
      <c r="L176" s="4" t="e">
        <f>VLOOKUP(F176,STATISTIK!$A:$D,7,FALSE)</f>
        <v>#REF!</v>
      </c>
      <c r="M176" s="49" t="s">
        <v>47</v>
      </c>
      <c r="N176" s="4" t="e">
        <f>VLOOKUP(F176,STATISTIK!$A:$D,9,FALSE)</f>
        <v>#REF!</v>
      </c>
      <c r="O176" s="4" t="e">
        <f>VLOOKUP(F176,STATISTIK!$A:$D,10,FALSE)</f>
        <v>#REF!</v>
      </c>
      <c r="P176" s="5"/>
      <c r="Q176" s="4" t="e">
        <f>VLOOKUP(F176,STATISTIK!$A:$D,12,FALSE)</f>
        <v>#REF!</v>
      </c>
      <c r="R176" s="57" t="e">
        <f>VLOOKUP(F176,STATISTIK!$A:$D,13,FALSE)</f>
        <v>#REF!</v>
      </c>
      <c r="S176" s="49"/>
      <c r="T176" s="56"/>
      <c r="U176" s="56"/>
    </row>
    <row r="177" ht="15.75" hidden="1" customHeight="1" spans="1:21">
      <c r="A177" s="6">
        <v>172</v>
      </c>
      <c r="B177" s="21" t="s">
        <v>409</v>
      </c>
      <c r="C177" s="21"/>
      <c r="D177" s="21"/>
      <c r="E177" s="21"/>
      <c r="F177" s="7" t="s">
        <v>410</v>
      </c>
      <c r="G177" s="6" t="s">
        <v>43</v>
      </c>
      <c r="H177" s="21" t="s">
        <v>390</v>
      </c>
      <c r="I177" s="6" t="s">
        <v>45</v>
      </c>
      <c r="J177" s="4" t="e">
        <f>VLOOKUP(F177,STATISTIK!$A:$D,5,FALSE)</f>
        <v>#REF!</v>
      </c>
      <c r="K177" s="58" t="s">
        <v>400</v>
      </c>
      <c r="L177" s="4" t="e">
        <f>VLOOKUP(F177,STATISTIK!$A:$D,7,FALSE)</f>
        <v>#REF!</v>
      </c>
      <c r="M177" s="49" t="s">
        <v>47</v>
      </c>
      <c r="N177" s="4" t="e">
        <f>VLOOKUP(F177,STATISTIK!$A:$D,9,FALSE)</f>
        <v>#REF!</v>
      </c>
      <c r="O177" s="4" t="e">
        <f>VLOOKUP(F177,STATISTIK!$A:$D,10,FALSE)</f>
        <v>#REF!</v>
      </c>
      <c r="P177" s="5"/>
      <c r="Q177" s="4" t="e">
        <f>VLOOKUP(F177,STATISTIK!$A:$D,12,FALSE)</f>
        <v>#REF!</v>
      </c>
      <c r="R177" s="57" t="e">
        <f>VLOOKUP(F177,STATISTIK!$A:$D,13,FALSE)</f>
        <v>#REF!</v>
      </c>
      <c r="S177" s="49"/>
      <c r="T177" s="56"/>
      <c r="U177" s="56"/>
    </row>
    <row r="178" ht="15.75" hidden="1" customHeight="1" spans="1:21">
      <c r="A178" s="6">
        <v>173</v>
      </c>
      <c r="B178" s="21" t="s">
        <v>411</v>
      </c>
      <c r="C178" s="21"/>
      <c r="D178" s="21"/>
      <c r="E178" s="21"/>
      <c r="F178" s="7" t="s">
        <v>412</v>
      </c>
      <c r="G178" s="6" t="s">
        <v>43</v>
      </c>
      <c r="H178" s="21" t="s">
        <v>390</v>
      </c>
      <c r="I178" s="6" t="s">
        <v>45</v>
      </c>
      <c r="J178" s="4" t="e">
        <f>VLOOKUP(F178,STATISTIK!$A:$D,5,FALSE)</f>
        <v>#REF!</v>
      </c>
      <c r="K178" s="58" t="s">
        <v>391</v>
      </c>
      <c r="L178" s="4" t="e">
        <f>VLOOKUP(F178,STATISTIK!$A:$D,7,FALSE)</f>
        <v>#REF!</v>
      </c>
      <c r="M178" s="49" t="s">
        <v>47</v>
      </c>
      <c r="N178" s="4" t="e">
        <f>VLOOKUP(F178,STATISTIK!$A:$D,9,FALSE)</f>
        <v>#REF!</v>
      </c>
      <c r="O178" s="4" t="e">
        <f>VLOOKUP(F178,STATISTIK!$A:$D,10,FALSE)</f>
        <v>#REF!</v>
      </c>
      <c r="P178" s="5"/>
      <c r="Q178" s="4" t="e">
        <f>VLOOKUP(F178,STATISTIK!$A:$D,12,FALSE)</f>
        <v>#REF!</v>
      </c>
      <c r="R178" s="57" t="e">
        <f>VLOOKUP(F178,STATISTIK!$A:$D,13,FALSE)</f>
        <v>#REF!</v>
      </c>
      <c r="S178" s="49"/>
      <c r="T178" s="56"/>
      <c r="U178" s="56"/>
    </row>
    <row r="179" ht="15.75" hidden="1" customHeight="1" spans="1:21">
      <c r="A179" s="6">
        <v>174</v>
      </c>
      <c r="B179" s="21" t="s">
        <v>413</v>
      </c>
      <c r="C179" s="21"/>
      <c r="D179" s="21"/>
      <c r="E179" s="21"/>
      <c r="F179" s="7" t="s">
        <v>414</v>
      </c>
      <c r="G179" s="6" t="s">
        <v>43</v>
      </c>
      <c r="H179" s="21" t="s">
        <v>390</v>
      </c>
      <c r="I179" s="6" t="s">
        <v>45</v>
      </c>
      <c r="J179" s="4" t="e">
        <f>VLOOKUP(F179,STATISTIK!$A:$D,5,FALSE)</f>
        <v>#REF!</v>
      </c>
      <c r="K179" s="58" t="s">
        <v>415</v>
      </c>
      <c r="L179" s="4" t="e">
        <f>VLOOKUP(F179,STATISTIK!$A:$D,7,FALSE)</f>
        <v>#REF!</v>
      </c>
      <c r="M179" s="49" t="s">
        <v>47</v>
      </c>
      <c r="N179" s="4" t="e">
        <f>VLOOKUP(F179,STATISTIK!$A:$D,9,FALSE)</f>
        <v>#REF!</v>
      </c>
      <c r="O179" s="4" t="e">
        <f>VLOOKUP(F179,STATISTIK!$A:$D,10,FALSE)</f>
        <v>#REF!</v>
      </c>
      <c r="P179" s="5"/>
      <c r="Q179" s="4" t="e">
        <f>VLOOKUP(F179,STATISTIK!$A:$D,12,FALSE)</f>
        <v>#REF!</v>
      </c>
      <c r="R179" s="57" t="e">
        <f>VLOOKUP(F179,STATISTIK!$A:$D,13,FALSE)</f>
        <v>#REF!</v>
      </c>
      <c r="S179" s="49"/>
      <c r="T179" s="56"/>
      <c r="U179" s="56"/>
    </row>
    <row r="180" ht="15.75" hidden="1" customHeight="1" spans="1:21">
      <c r="A180" s="6">
        <v>175</v>
      </c>
      <c r="B180" s="21" t="s">
        <v>416</v>
      </c>
      <c r="C180" s="21"/>
      <c r="D180" s="21"/>
      <c r="E180" s="21"/>
      <c r="F180" s="7" t="s">
        <v>417</v>
      </c>
      <c r="G180" s="6" t="s">
        <v>43</v>
      </c>
      <c r="H180" s="21" t="s">
        <v>390</v>
      </c>
      <c r="I180" s="6" t="s">
        <v>45</v>
      </c>
      <c r="J180" s="4" t="e">
        <f>VLOOKUP(F180,STATISTIK!$A:$D,5,FALSE)</f>
        <v>#REF!</v>
      </c>
      <c r="K180" s="58" t="s">
        <v>415</v>
      </c>
      <c r="L180" s="4" t="e">
        <f>VLOOKUP(F180,STATISTIK!$A:$D,7,FALSE)</f>
        <v>#REF!</v>
      </c>
      <c r="M180" s="49" t="s">
        <v>47</v>
      </c>
      <c r="N180" s="4" t="e">
        <f>VLOOKUP(F180,STATISTIK!$A:$D,9,FALSE)</f>
        <v>#REF!</v>
      </c>
      <c r="O180" s="4" t="e">
        <f>VLOOKUP(F180,STATISTIK!$A:$D,10,FALSE)</f>
        <v>#REF!</v>
      </c>
      <c r="P180" s="5"/>
      <c r="Q180" s="4" t="e">
        <f>VLOOKUP(F180,STATISTIK!$A:$D,12,FALSE)</f>
        <v>#REF!</v>
      </c>
      <c r="R180" s="57" t="e">
        <f>VLOOKUP(F180,STATISTIK!$A:$D,13,FALSE)</f>
        <v>#REF!</v>
      </c>
      <c r="S180" s="49"/>
      <c r="T180" s="56"/>
      <c r="U180" s="56"/>
    </row>
    <row r="181" ht="15.75" hidden="1" customHeight="1" spans="1:21">
      <c r="A181" s="6">
        <v>176</v>
      </c>
      <c r="B181" s="21" t="s">
        <v>418</v>
      </c>
      <c r="C181" s="21"/>
      <c r="D181" s="21"/>
      <c r="E181" s="21"/>
      <c r="F181" s="7" t="s">
        <v>419</v>
      </c>
      <c r="G181" s="6" t="s">
        <v>43</v>
      </c>
      <c r="H181" s="21" t="s">
        <v>390</v>
      </c>
      <c r="I181" s="6" t="s">
        <v>45</v>
      </c>
      <c r="J181" s="4" t="e">
        <f>VLOOKUP(F181,STATISTIK!$A:$D,5,FALSE)</f>
        <v>#REF!</v>
      </c>
      <c r="K181" s="58" t="s">
        <v>391</v>
      </c>
      <c r="L181" s="4" t="e">
        <f>VLOOKUP(F181,STATISTIK!$A:$D,7,FALSE)</f>
        <v>#REF!</v>
      </c>
      <c r="M181" s="49" t="s">
        <v>47</v>
      </c>
      <c r="N181" s="4" t="e">
        <f>VLOOKUP(F181,STATISTIK!$A:$D,9,FALSE)</f>
        <v>#REF!</v>
      </c>
      <c r="O181" s="4" t="e">
        <f>VLOOKUP(F181,STATISTIK!$A:$D,10,FALSE)</f>
        <v>#REF!</v>
      </c>
      <c r="P181" s="5"/>
      <c r="Q181" s="4" t="e">
        <f>VLOOKUP(F181,STATISTIK!$A:$D,12,FALSE)</f>
        <v>#REF!</v>
      </c>
      <c r="R181" s="57" t="e">
        <f>VLOOKUP(F181,STATISTIK!$A:$D,13,FALSE)</f>
        <v>#REF!</v>
      </c>
      <c r="S181" s="49"/>
      <c r="T181" s="56"/>
      <c r="U181" s="56"/>
    </row>
    <row r="182" ht="15.75" hidden="1" customHeight="1" spans="1:21">
      <c r="A182" s="6">
        <v>177</v>
      </c>
      <c r="B182" s="21" t="s">
        <v>420</v>
      </c>
      <c r="C182" s="21"/>
      <c r="D182" s="21"/>
      <c r="E182" s="21"/>
      <c r="F182" s="7" t="s">
        <v>421</v>
      </c>
      <c r="G182" s="6" t="s">
        <v>43</v>
      </c>
      <c r="H182" s="21" t="s">
        <v>390</v>
      </c>
      <c r="I182" s="6" t="s">
        <v>45</v>
      </c>
      <c r="J182" s="4" t="e">
        <f>VLOOKUP(F182,STATISTIK!$A:$D,5,FALSE)</f>
        <v>#REF!</v>
      </c>
      <c r="K182" s="58" t="s">
        <v>415</v>
      </c>
      <c r="L182" s="4" t="e">
        <f>VLOOKUP(F182,STATISTIK!$A:$D,7,FALSE)</f>
        <v>#REF!</v>
      </c>
      <c r="M182" s="49" t="s">
        <v>47</v>
      </c>
      <c r="N182" s="4" t="e">
        <f>VLOOKUP(F182,STATISTIK!$A:$D,9,FALSE)</f>
        <v>#REF!</v>
      </c>
      <c r="O182" s="4" t="e">
        <f>VLOOKUP(F182,STATISTIK!$A:$D,10,FALSE)</f>
        <v>#REF!</v>
      </c>
      <c r="P182" s="5"/>
      <c r="Q182" s="4" t="e">
        <f>VLOOKUP(F182,STATISTIK!$A:$D,12,FALSE)</f>
        <v>#REF!</v>
      </c>
      <c r="R182" s="57" t="e">
        <f>VLOOKUP(F182,STATISTIK!$A:$D,13,FALSE)</f>
        <v>#REF!</v>
      </c>
      <c r="S182" s="49"/>
      <c r="T182" s="56"/>
      <c r="U182" s="56"/>
    </row>
    <row r="183" ht="15.75" hidden="1" customHeight="1" spans="1:21">
      <c r="A183" s="6">
        <v>178</v>
      </c>
      <c r="B183" s="21" t="s">
        <v>422</v>
      </c>
      <c r="C183" s="21"/>
      <c r="D183" s="21"/>
      <c r="E183" s="21"/>
      <c r="F183" s="7" t="s">
        <v>417</v>
      </c>
      <c r="G183" s="6" t="s">
        <v>43</v>
      </c>
      <c r="H183" s="21" t="s">
        <v>390</v>
      </c>
      <c r="I183" s="6" t="s">
        <v>45</v>
      </c>
      <c r="J183" s="4" t="e">
        <f>VLOOKUP(F183,STATISTIK!$A:$D,5,FALSE)</f>
        <v>#REF!</v>
      </c>
      <c r="K183" s="58" t="s">
        <v>415</v>
      </c>
      <c r="L183" s="4" t="e">
        <f>VLOOKUP(F183,STATISTIK!$A:$D,7,FALSE)</f>
        <v>#REF!</v>
      </c>
      <c r="M183" s="49" t="s">
        <v>47</v>
      </c>
      <c r="N183" s="4" t="e">
        <f>VLOOKUP(F183,STATISTIK!$A:$D,9,FALSE)</f>
        <v>#REF!</v>
      </c>
      <c r="O183" s="4" t="e">
        <f>VLOOKUP(F183,STATISTIK!$A:$D,10,FALSE)</f>
        <v>#REF!</v>
      </c>
      <c r="P183" s="5"/>
      <c r="Q183" s="4" t="e">
        <f>VLOOKUP(F183,STATISTIK!$A:$D,12,FALSE)</f>
        <v>#REF!</v>
      </c>
      <c r="R183" s="57" t="e">
        <f>VLOOKUP(F183,STATISTIK!$A:$D,13,FALSE)</f>
        <v>#REF!</v>
      </c>
      <c r="S183" s="49"/>
      <c r="T183" s="56"/>
      <c r="U183" s="56"/>
    </row>
    <row r="184" ht="12.75" hidden="1" customHeight="1" spans="1:21">
      <c r="A184" s="6">
        <v>179</v>
      </c>
      <c r="B184" s="68" t="s">
        <v>423</v>
      </c>
      <c r="C184" s="4"/>
      <c r="D184" s="4"/>
      <c r="E184" s="4"/>
      <c r="F184" s="7" t="s">
        <v>424</v>
      </c>
      <c r="G184" s="6" t="s">
        <v>43</v>
      </c>
      <c r="H184" s="4" t="s">
        <v>425</v>
      </c>
      <c r="I184" s="6" t="s">
        <v>45</v>
      </c>
      <c r="J184" s="4" t="e">
        <f>VLOOKUP(F184,STATISTIK!$A:$D,5,FALSE)</f>
        <v>#REF!</v>
      </c>
      <c r="K184" s="6" t="s">
        <v>426</v>
      </c>
      <c r="L184" s="4" t="e">
        <f>VLOOKUP(F184,STATISTIK!$A:$D,7,FALSE)</f>
        <v>#REF!</v>
      </c>
      <c r="M184" s="6" t="s">
        <v>47</v>
      </c>
      <c r="N184" s="4" t="e">
        <f>VLOOKUP(F184,STATISTIK!$A:$D,9,FALSE)</f>
        <v>#REF!</v>
      </c>
      <c r="O184" s="4" t="e">
        <f>VLOOKUP(F184,STATISTIK!$A:$D,10,FALSE)</f>
        <v>#REF!</v>
      </c>
      <c r="P184" s="5"/>
      <c r="Q184" s="4" t="e">
        <f>VLOOKUP(F184,STATISTIK!$A:$D,12,FALSE)</f>
        <v>#REF!</v>
      </c>
      <c r="R184" s="57" t="e">
        <f>VLOOKUP(F184,STATISTIK!$A:$D,13,FALSE)</f>
        <v>#REF!</v>
      </c>
      <c r="S184" s="6"/>
      <c r="T184" s="56"/>
      <c r="U184" s="56"/>
    </row>
    <row r="185" ht="12.75" hidden="1" customHeight="1" spans="1:21">
      <c r="A185" s="6">
        <v>180</v>
      </c>
      <c r="B185" s="4" t="s">
        <v>427</v>
      </c>
      <c r="C185" s="4"/>
      <c r="D185" s="4"/>
      <c r="E185" s="4"/>
      <c r="F185" s="7" t="s">
        <v>428</v>
      </c>
      <c r="G185" s="6" t="s">
        <v>43</v>
      </c>
      <c r="H185" s="4" t="s">
        <v>425</v>
      </c>
      <c r="I185" s="6" t="s">
        <v>45</v>
      </c>
      <c r="J185" s="4" t="e">
        <f>VLOOKUP(F185,STATISTIK!$A:$D,5,FALSE)</f>
        <v>#REF!</v>
      </c>
      <c r="K185" s="6" t="s">
        <v>46</v>
      </c>
      <c r="L185" s="4" t="e">
        <f>VLOOKUP(F185,STATISTIK!$A:$D,7,FALSE)</f>
        <v>#REF!</v>
      </c>
      <c r="M185" s="6" t="s">
        <v>47</v>
      </c>
      <c r="N185" s="4" t="e">
        <f>VLOOKUP(F185,STATISTIK!$A:$D,9,FALSE)</f>
        <v>#REF!</v>
      </c>
      <c r="O185" s="4" t="e">
        <f>VLOOKUP(F185,STATISTIK!$A:$D,10,FALSE)</f>
        <v>#REF!</v>
      </c>
      <c r="P185" s="5"/>
      <c r="Q185" s="4" t="e">
        <f>VLOOKUP(F185,STATISTIK!$A:$D,12,FALSE)</f>
        <v>#REF!</v>
      </c>
      <c r="R185" s="57" t="e">
        <f>VLOOKUP(F185,STATISTIK!$A:$D,13,FALSE)</f>
        <v>#REF!</v>
      </c>
      <c r="S185" s="6"/>
      <c r="T185" s="56"/>
      <c r="U185" s="56"/>
    </row>
    <row r="186" ht="12.75" hidden="1" customHeight="1" spans="1:21">
      <c r="A186" s="6">
        <v>181</v>
      </c>
      <c r="B186" s="4" t="s">
        <v>429</v>
      </c>
      <c r="C186" s="4"/>
      <c r="D186" s="4"/>
      <c r="E186" s="4"/>
      <c r="F186" s="7" t="s">
        <v>430</v>
      </c>
      <c r="G186" s="6" t="s">
        <v>43</v>
      </c>
      <c r="H186" s="4" t="s">
        <v>425</v>
      </c>
      <c r="I186" s="6" t="s">
        <v>45</v>
      </c>
      <c r="J186" s="4" t="e">
        <f>VLOOKUP(F186,STATISTIK!$A:$D,5,FALSE)</f>
        <v>#REF!</v>
      </c>
      <c r="K186" s="6" t="s">
        <v>46</v>
      </c>
      <c r="L186" s="4" t="e">
        <f>VLOOKUP(F186,STATISTIK!$A:$D,7,FALSE)</f>
        <v>#REF!</v>
      </c>
      <c r="M186" s="6" t="s">
        <v>47</v>
      </c>
      <c r="N186" s="4" t="e">
        <f>VLOOKUP(F186,STATISTIK!$A:$D,9,FALSE)</f>
        <v>#REF!</v>
      </c>
      <c r="O186" s="4" t="e">
        <f>VLOOKUP(F186,STATISTIK!$A:$D,10,FALSE)</f>
        <v>#REF!</v>
      </c>
      <c r="P186" s="5"/>
      <c r="Q186" s="4" t="e">
        <f>VLOOKUP(F186,STATISTIK!$A:$D,12,FALSE)</f>
        <v>#REF!</v>
      </c>
      <c r="R186" s="57" t="e">
        <f>VLOOKUP(F186,STATISTIK!$A:$D,13,FALSE)</f>
        <v>#REF!</v>
      </c>
      <c r="S186" s="6"/>
      <c r="T186" s="56"/>
      <c r="U186" s="56"/>
    </row>
    <row r="187" ht="12.75" hidden="1" customHeight="1" spans="1:21">
      <c r="A187" s="6">
        <v>182</v>
      </c>
      <c r="B187" s="4" t="s">
        <v>431</v>
      </c>
      <c r="C187" s="4"/>
      <c r="D187" s="4"/>
      <c r="E187" s="4"/>
      <c r="F187" s="7" t="s">
        <v>432</v>
      </c>
      <c r="G187" s="6" t="s">
        <v>43</v>
      </c>
      <c r="H187" s="4" t="s">
        <v>425</v>
      </c>
      <c r="I187" s="6" t="s">
        <v>45</v>
      </c>
      <c r="J187" s="4" t="e">
        <f>VLOOKUP(F187,STATISTIK!$A:$D,5,FALSE)</f>
        <v>#REF!</v>
      </c>
      <c r="K187" s="6" t="s">
        <v>426</v>
      </c>
      <c r="L187" s="4" t="e">
        <f>VLOOKUP(F187,STATISTIK!$A:$D,7,FALSE)</f>
        <v>#REF!</v>
      </c>
      <c r="M187" s="6" t="s">
        <v>47</v>
      </c>
      <c r="N187" s="4" t="e">
        <f>VLOOKUP(F187,STATISTIK!$A:$D,9,FALSE)</f>
        <v>#REF!</v>
      </c>
      <c r="O187" s="4" t="e">
        <f>VLOOKUP(F187,STATISTIK!$A:$D,10,FALSE)</f>
        <v>#REF!</v>
      </c>
      <c r="P187" s="5"/>
      <c r="Q187" s="4" t="e">
        <f>VLOOKUP(F187,STATISTIK!$A:$D,12,FALSE)</f>
        <v>#REF!</v>
      </c>
      <c r="R187" s="57" t="e">
        <f>VLOOKUP(F187,STATISTIK!$A:$D,13,FALSE)</f>
        <v>#REF!</v>
      </c>
      <c r="S187" s="6"/>
      <c r="T187" s="56"/>
      <c r="U187" s="56"/>
    </row>
    <row r="188" ht="12.75" hidden="1" customHeight="1" spans="1:21">
      <c r="A188" s="6">
        <v>183</v>
      </c>
      <c r="B188" s="4" t="s">
        <v>433</v>
      </c>
      <c r="C188" s="4"/>
      <c r="D188" s="4"/>
      <c r="E188" s="4"/>
      <c r="F188" s="7" t="s">
        <v>434</v>
      </c>
      <c r="G188" s="6" t="s">
        <v>43</v>
      </c>
      <c r="H188" s="4" t="s">
        <v>425</v>
      </c>
      <c r="I188" s="6" t="s">
        <v>45</v>
      </c>
      <c r="J188" s="4" t="e">
        <f>VLOOKUP(F188,STATISTIK!$A:$D,5,FALSE)</f>
        <v>#REF!</v>
      </c>
      <c r="K188" s="6" t="s">
        <v>46</v>
      </c>
      <c r="L188" s="4" t="e">
        <f>VLOOKUP(F188,STATISTIK!$A:$D,7,FALSE)</f>
        <v>#REF!</v>
      </c>
      <c r="M188" s="6" t="s">
        <v>47</v>
      </c>
      <c r="N188" s="4" t="e">
        <f>VLOOKUP(F188,STATISTIK!$A:$D,9,FALSE)</f>
        <v>#REF!</v>
      </c>
      <c r="O188" s="4" t="e">
        <f>VLOOKUP(F188,STATISTIK!$A:$D,10,FALSE)</f>
        <v>#REF!</v>
      </c>
      <c r="P188" s="5"/>
      <c r="Q188" s="4" t="e">
        <f>VLOOKUP(F188,STATISTIK!$A:$D,12,FALSE)</f>
        <v>#REF!</v>
      </c>
      <c r="R188" s="57" t="e">
        <f>VLOOKUP(F188,STATISTIK!$A:$D,13,FALSE)</f>
        <v>#REF!</v>
      </c>
      <c r="S188" s="6"/>
      <c r="T188" s="56"/>
      <c r="U188" s="56"/>
    </row>
    <row r="189" ht="12.75" hidden="1" customHeight="1" spans="1:21">
      <c r="A189" s="6">
        <v>184</v>
      </c>
      <c r="B189" s="4" t="s">
        <v>435</v>
      </c>
      <c r="C189" s="4"/>
      <c r="D189" s="4"/>
      <c r="E189" s="4"/>
      <c r="F189" s="7" t="s">
        <v>436</v>
      </c>
      <c r="G189" s="6" t="s">
        <v>43</v>
      </c>
      <c r="H189" s="4" t="s">
        <v>425</v>
      </c>
      <c r="I189" s="6" t="s">
        <v>45</v>
      </c>
      <c r="J189" s="4" t="e">
        <f>VLOOKUP(F189,STATISTIK!$A:$D,5,FALSE)</f>
        <v>#REF!</v>
      </c>
      <c r="K189" s="6" t="s">
        <v>46</v>
      </c>
      <c r="L189" s="4" t="e">
        <f>VLOOKUP(F189,STATISTIK!$A:$D,7,FALSE)</f>
        <v>#REF!</v>
      </c>
      <c r="M189" s="6" t="s">
        <v>47</v>
      </c>
      <c r="N189" s="4" t="e">
        <f>VLOOKUP(F189,STATISTIK!$A:$D,9,FALSE)</f>
        <v>#REF!</v>
      </c>
      <c r="O189" s="4" t="e">
        <f>VLOOKUP(F189,STATISTIK!$A:$D,10,FALSE)</f>
        <v>#REF!</v>
      </c>
      <c r="P189" s="5"/>
      <c r="Q189" s="4" t="e">
        <f>VLOOKUP(F189,STATISTIK!$A:$D,12,FALSE)</f>
        <v>#REF!</v>
      </c>
      <c r="R189" s="57" t="e">
        <f>VLOOKUP(F189,STATISTIK!$A:$D,13,FALSE)</f>
        <v>#REF!</v>
      </c>
      <c r="S189" s="6"/>
      <c r="T189" s="56"/>
      <c r="U189" s="56"/>
    </row>
    <row r="190" ht="12.75" hidden="1" customHeight="1" spans="1:21">
      <c r="A190" s="6">
        <v>185</v>
      </c>
      <c r="B190" s="4" t="s">
        <v>437</v>
      </c>
      <c r="C190" s="4"/>
      <c r="D190" s="4"/>
      <c r="E190" s="4"/>
      <c r="F190" s="7" t="s">
        <v>64</v>
      </c>
      <c r="G190" s="6" t="s">
        <v>43</v>
      </c>
      <c r="H190" s="4" t="s">
        <v>425</v>
      </c>
      <c r="I190" s="6" t="s">
        <v>45</v>
      </c>
      <c r="J190" s="4" t="e">
        <f>VLOOKUP(F190,STATISTIK!$A:$D,5,FALSE)</f>
        <v>#REF!</v>
      </c>
      <c r="K190" s="6" t="s">
        <v>65</v>
      </c>
      <c r="L190" s="4" t="e">
        <f>VLOOKUP(F190,STATISTIK!$A:$D,7,FALSE)</f>
        <v>#REF!</v>
      </c>
      <c r="M190" s="6" t="s">
        <v>47</v>
      </c>
      <c r="N190" s="4" t="e">
        <f>VLOOKUP(F190,STATISTIK!$A:$D,9,FALSE)</f>
        <v>#REF!</v>
      </c>
      <c r="O190" s="4" t="e">
        <f>VLOOKUP(F190,STATISTIK!$A:$D,10,FALSE)</f>
        <v>#REF!</v>
      </c>
      <c r="P190" s="5"/>
      <c r="Q190" s="4" t="e">
        <f>VLOOKUP(F190,STATISTIK!$A:$D,12,FALSE)</f>
        <v>#REF!</v>
      </c>
      <c r="R190" s="57" t="e">
        <f>VLOOKUP(F190,STATISTIK!$A:$D,13,FALSE)</f>
        <v>#REF!</v>
      </c>
      <c r="S190" s="6"/>
      <c r="T190" s="56"/>
      <c r="U190" s="56"/>
    </row>
    <row r="191" ht="12.75" hidden="1" customHeight="1" spans="1:21">
      <c r="A191" s="6">
        <v>186</v>
      </c>
      <c r="B191" s="4" t="s">
        <v>438</v>
      </c>
      <c r="C191" s="4"/>
      <c r="D191" s="4"/>
      <c r="E191" s="4"/>
      <c r="F191" s="7" t="s">
        <v>439</v>
      </c>
      <c r="G191" s="6" t="s">
        <v>43</v>
      </c>
      <c r="H191" s="4" t="s">
        <v>425</v>
      </c>
      <c r="I191" s="6" t="s">
        <v>45</v>
      </c>
      <c r="J191" s="4" t="e">
        <f>VLOOKUP(F191,STATISTIK!$A:$D,5,FALSE)</f>
        <v>#REF!</v>
      </c>
      <c r="K191" s="6" t="s">
        <v>65</v>
      </c>
      <c r="L191" s="4" t="e">
        <f>VLOOKUP(F191,STATISTIK!$A:$D,7,FALSE)</f>
        <v>#REF!</v>
      </c>
      <c r="M191" s="6" t="s">
        <v>47</v>
      </c>
      <c r="N191" s="4" t="e">
        <f>VLOOKUP(F191,STATISTIK!$A:$D,9,FALSE)</f>
        <v>#REF!</v>
      </c>
      <c r="O191" s="4" t="e">
        <f>VLOOKUP(F191,STATISTIK!$A:$D,10,FALSE)</f>
        <v>#REF!</v>
      </c>
      <c r="P191" s="5"/>
      <c r="Q191" s="4" t="e">
        <f>VLOOKUP(F191,STATISTIK!$A:$D,12,FALSE)</f>
        <v>#REF!</v>
      </c>
      <c r="R191" s="57" t="e">
        <f>VLOOKUP(F191,STATISTIK!$A:$D,13,FALSE)</f>
        <v>#REF!</v>
      </c>
      <c r="S191" s="6"/>
      <c r="T191" s="56"/>
      <c r="U191" s="56"/>
    </row>
    <row r="192" ht="12.75" hidden="1" customHeight="1" spans="1:21">
      <c r="A192" s="6">
        <v>187</v>
      </c>
      <c r="B192" s="4" t="s">
        <v>440</v>
      </c>
      <c r="C192" s="4"/>
      <c r="D192" s="4"/>
      <c r="E192" s="4"/>
      <c r="F192" s="7" t="s">
        <v>441</v>
      </c>
      <c r="G192" s="6" t="s">
        <v>43</v>
      </c>
      <c r="H192" s="4" t="s">
        <v>425</v>
      </c>
      <c r="I192" s="6" t="s">
        <v>45</v>
      </c>
      <c r="J192" s="4" t="e">
        <f>VLOOKUP(F192,STATISTIK!$A:$D,5,FALSE)</f>
        <v>#N/A</v>
      </c>
      <c r="K192" s="6" t="s">
        <v>46</v>
      </c>
      <c r="L192" s="4" t="e">
        <f>VLOOKUP(F192,STATISTIK!$A:$D,7,FALSE)</f>
        <v>#N/A</v>
      </c>
      <c r="M192" s="6" t="s">
        <v>47</v>
      </c>
      <c r="N192" s="4" t="e">
        <f>VLOOKUP(F192,STATISTIK!$A:$D,9,FALSE)</f>
        <v>#N/A</v>
      </c>
      <c r="O192" s="4" t="e">
        <f>VLOOKUP(F192,STATISTIK!$A:$D,10,FALSE)</f>
        <v>#N/A</v>
      </c>
      <c r="P192" s="5"/>
      <c r="Q192" s="4" t="e">
        <f>VLOOKUP(F192,STATISTIK!$A:$D,12,FALSE)</f>
        <v>#N/A</v>
      </c>
      <c r="R192" s="4" t="e">
        <f>VLOOKUP(F192,STATISTIK!$A:$D,13,FALSE)</f>
        <v>#N/A</v>
      </c>
      <c r="S192" s="6"/>
      <c r="T192" s="56"/>
      <c r="U192" s="56"/>
    </row>
    <row r="193" ht="12.75" hidden="1" customHeight="1" spans="1:21">
      <c r="A193" s="6">
        <v>188</v>
      </c>
      <c r="B193" s="4" t="s">
        <v>442</v>
      </c>
      <c r="C193" s="4"/>
      <c r="D193" s="4"/>
      <c r="E193" s="4"/>
      <c r="F193" s="7" t="s">
        <v>443</v>
      </c>
      <c r="G193" s="6" t="s">
        <v>43</v>
      </c>
      <c r="H193" s="4" t="s">
        <v>425</v>
      </c>
      <c r="I193" s="6" t="s">
        <v>45</v>
      </c>
      <c r="J193" s="4" t="e">
        <f>VLOOKUP(F193,STATISTIK!$A:$D,5,FALSE)</f>
        <v>#REF!</v>
      </c>
      <c r="K193" s="6" t="s">
        <v>444</v>
      </c>
      <c r="L193" s="4" t="e">
        <f>VLOOKUP(F193,STATISTIK!$A:$D,7,FALSE)</f>
        <v>#REF!</v>
      </c>
      <c r="M193" s="6" t="s">
        <v>47</v>
      </c>
      <c r="N193" s="4" t="e">
        <f>VLOOKUP(F193,STATISTIK!$A:$D,9,FALSE)</f>
        <v>#REF!</v>
      </c>
      <c r="O193" s="4" t="e">
        <f>VLOOKUP(F193,STATISTIK!$A:$D,10,FALSE)</f>
        <v>#REF!</v>
      </c>
      <c r="P193" s="5"/>
      <c r="Q193" s="4" t="e">
        <f>VLOOKUP(F193,STATISTIK!$A:$D,12,FALSE)</f>
        <v>#REF!</v>
      </c>
      <c r="R193" s="57" t="e">
        <f>VLOOKUP(F193,STATISTIK!$A:$D,13,FALSE)</f>
        <v>#REF!</v>
      </c>
      <c r="S193" s="6"/>
      <c r="T193" s="56"/>
      <c r="U193" s="56"/>
    </row>
    <row r="194" ht="12.75" hidden="1" customHeight="1" spans="1:21">
      <c r="A194" s="6">
        <v>189</v>
      </c>
      <c r="B194" s="4" t="s">
        <v>445</v>
      </c>
      <c r="C194" s="4"/>
      <c r="D194" s="4"/>
      <c r="E194" s="4"/>
      <c r="F194" s="7" t="s">
        <v>446</v>
      </c>
      <c r="G194" s="6" t="s">
        <v>43</v>
      </c>
      <c r="H194" s="4" t="s">
        <v>425</v>
      </c>
      <c r="I194" s="6" t="s">
        <v>45</v>
      </c>
      <c r="J194" s="4" t="e">
        <f>VLOOKUP(F194,STATISTIK!$A:$D,5,FALSE)</f>
        <v>#REF!</v>
      </c>
      <c r="K194" s="6" t="s">
        <v>444</v>
      </c>
      <c r="L194" s="4" t="e">
        <f>VLOOKUP(F194,STATISTIK!$A:$D,7,FALSE)</f>
        <v>#REF!</v>
      </c>
      <c r="M194" s="6" t="s">
        <v>47</v>
      </c>
      <c r="N194" s="4" t="e">
        <f>VLOOKUP(F194,STATISTIK!$A:$D,9,FALSE)</f>
        <v>#REF!</v>
      </c>
      <c r="O194" s="4" t="e">
        <f>VLOOKUP(F194,STATISTIK!$A:$D,10,FALSE)</f>
        <v>#REF!</v>
      </c>
      <c r="P194" s="5"/>
      <c r="Q194" s="4" t="e">
        <f>VLOOKUP(F194,STATISTIK!$A:$D,12,FALSE)</f>
        <v>#REF!</v>
      </c>
      <c r="R194" s="57" t="e">
        <f>VLOOKUP(F194,STATISTIK!$A:$D,13,FALSE)</f>
        <v>#REF!</v>
      </c>
      <c r="S194" s="6"/>
      <c r="T194" s="56"/>
      <c r="U194" s="56"/>
    </row>
    <row r="195" ht="12.75" hidden="1" customHeight="1" spans="1:21">
      <c r="A195" s="6">
        <v>190</v>
      </c>
      <c r="B195" s="4" t="s">
        <v>447</v>
      </c>
      <c r="C195" s="4"/>
      <c r="D195" s="4"/>
      <c r="E195" s="4"/>
      <c r="F195" s="7" t="s">
        <v>448</v>
      </c>
      <c r="G195" s="6" t="s">
        <v>43</v>
      </c>
      <c r="H195" s="4" t="s">
        <v>425</v>
      </c>
      <c r="I195" s="6" t="s">
        <v>45</v>
      </c>
      <c r="J195" s="4" t="e">
        <f>VLOOKUP(F195,STATISTIK!$A:$D,5,FALSE)</f>
        <v>#REF!</v>
      </c>
      <c r="K195" s="6" t="s">
        <v>444</v>
      </c>
      <c r="L195" s="4" t="e">
        <f>VLOOKUP(F195,STATISTIK!$A:$D,7,FALSE)</f>
        <v>#REF!</v>
      </c>
      <c r="M195" s="6" t="s">
        <v>47</v>
      </c>
      <c r="N195" s="4" t="e">
        <f>VLOOKUP(F195,STATISTIK!$A:$D,9,FALSE)</f>
        <v>#REF!</v>
      </c>
      <c r="O195" s="4" t="e">
        <f>VLOOKUP(F195,STATISTIK!$A:$D,10,FALSE)</f>
        <v>#REF!</v>
      </c>
      <c r="P195" s="5"/>
      <c r="Q195" s="4" t="e">
        <f>VLOOKUP(F195,STATISTIK!$A:$D,12,FALSE)</f>
        <v>#REF!</v>
      </c>
      <c r="R195" s="57" t="e">
        <f>VLOOKUP(F195,STATISTIK!$A:$D,13,FALSE)</f>
        <v>#REF!</v>
      </c>
      <c r="S195" s="6"/>
      <c r="T195" s="56"/>
      <c r="U195" s="56"/>
    </row>
    <row r="196" ht="12.75" hidden="1" customHeight="1" spans="1:21">
      <c r="A196" s="6">
        <v>191</v>
      </c>
      <c r="B196" s="4" t="s">
        <v>449</v>
      </c>
      <c r="C196" s="4"/>
      <c r="D196" s="4"/>
      <c r="E196" s="4"/>
      <c r="F196" s="7" t="s">
        <v>450</v>
      </c>
      <c r="G196" s="6" t="s">
        <v>43</v>
      </c>
      <c r="H196" s="4" t="s">
        <v>425</v>
      </c>
      <c r="I196" s="6" t="s">
        <v>45</v>
      </c>
      <c r="J196" s="4" t="e">
        <f>VLOOKUP(F196,STATISTIK!$A:$D,5,FALSE)</f>
        <v>#REF!</v>
      </c>
      <c r="K196" s="6" t="s">
        <v>444</v>
      </c>
      <c r="L196" s="4" t="e">
        <f>VLOOKUP(F196,STATISTIK!$A:$D,7,FALSE)</f>
        <v>#REF!</v>
      </c>
      <c r="M196" s="6" t="s">
        <v>47</v>
      </c>
      <c r="N196" s="4" t="e">
        <f>VLOOKUP(F196,STATISTIK!$A:$D,9,FALSE)</f>
        <v>#REF!</v>
      </c>
      <c r="O196" s="4" t="e">
        <f>VLOOKUP(F196,STATISTIK!$A:$D,10,FALSE)</f>
        <v>#REF!</v>
      </c>
      <c r="P196" s="5"/>
      <c r="Q196" s="4" t="e">
        <f>VLOOKUP(F196,STATISTIK!$A:$D,12,FALSE)</f>
        <v>#REF!</v>
      </c>
      <c r="R196" s="57" t="e">
        <f>VLOOKUP(F196,STATISTIK!$A:$D,13,FALSE)</f>
        <v>#REF!</v>
      </c>
      <c r="S196" s="6"/>
      <c r="T196" s="56"/>
      <c r="U196" s="56"/>
    </row>
    <row r="197" ht="12.75" hidden="1" customHeight="1" spans="1:21">
      <c r="A197" s="6">
        <v>192</v>
      </c>
      <c r="B197" s="4" t="s">
        <v>451</v>
      </c>
      <c r="C197" s="4"/>
      <c r="D197" s="4"/>
      <c r="E197" s="4"/>
      <c r="F197" s="7" t="s">
        <v>452</v>
      </c>
      <c r="G197" s="6" t="s">
        <v>43</v>
      </c>
      <c r="H197" s="4" t="s">
        <v>425</v>
      </c>
      <c r="I197" s="6" t="s">
        <v>45</v>
      </c>
      <c r="J197" s="4" t="e">
        <f>VLOOKUP(F197,STATISTIK!$A:$D,5,FALSE)</f>
        <v>#REF!</v>
      </c>
      <c r="K197" s="6" t="s">
        <v>444</v>
      </c>
      <c r="L197" s="4" t="e">
        <f>VLOOKUP(F197,STATISTIK!$A:$D,7,FALSE)</f>
        <v>#REF!</v>
      </c>
      <c r="M197" s="6" t="s">
        <v>47</v>
      </c>
      <c r="N197" s="4" t="e">
        <f>VLOOKUP(F197,STATISTIK!$A:$D,9,FALSE)</f>
        <v>#REF!</v>
      </c>
      <c r="O197" s="4" t="e">
        <f>VLOOKUP(F197,STATISTIK!$A:$D,10,FALSE)</f>
        <v>#REF!</v>
      </c>
      <c r="P197" s="5"/>
      <c r="Q197" s="4" t="e">
        <f>VLOOKUP(F197,STATISTIK!$A:$D,12,FALSE)</f>
        <v>#REF!</v>
      </c>
      <c r="R197" s="57" t="e">
        <f>VLOOKUP(F197,STATISTIK!$A:$D,13,FALSE)</f>
        <v>#REF!</v>
      </c>
      <c r="S197" s="6"/>
      <c r="T197" s="56"/>
      <c r="U197" s="56"/>
    </row>
    <row r="198" ht="12.75" hidden="1" customHeight="1" spans="1:21">
      <c r="A198" s="6">
        <v>193</v>
      </c>
      <c r="B198" s="4" t="s">
        <v>453</v>
      </c>
      <c r="C198" s="4"/>
      <c r="D198" s="4"/>
      <c r="E198" s="4"/>
      <c r="F198" s="7" t="s">
        <v>454</v>
      </c>
      <c r="G198" s="6" t="s">
        <v>43</v>
      </c>
      <c r="H198" s="4" t="s">
        <v>425</v>
      </c>
      <c r="I198" s="6" t="s">
        <v>45</v>
      </c>
      <c r="J198" s="4" t="e">
        <f>VLOOKUP(F198,STATISTIK!$A:$D,5,FALSE)</f>
        <v>#REF!</v>
      </c>
      <c r="K198" s="6" t="s">
        <v>444</v>
      </c>
      <c r="L198" s="4" t="e">
        <f>VLOOKUP(F198,STATISTIK!$A:$D,7,FALSE)</f>
        <v>#REF!</v>
      </c>
      <c r="M198" s="6" t="s">
        <v>47</v>
      </c>
      <c r="N198" s="4" t="e">
        <f>VLOOKUP(F198,STATISTIK!$A:$D,9,FALSE)</f>
        <v>#REF!</v>
      </c>
      <c r="O198" s="4" t="e">
        <f>VLOOKUP(F198,STATISTIK!$A:$D,10,FALSE)</f>
        <v>#REF!</v>
      </c>
      <c r="P198" s="5"/>
      <c r="Q198" s="4" t="e">
        <f>VLOOKUP(F198,STATISTIK!$A:$D,12,FALSE)</f>
        <v>#REF!</v>
      </c>
      <c r="R198" s="57" t="e">
        <f>VLOOKUP(F198,STATISTIK!$A:$D,13,FALSE)</f>
        <v>#REF!</v>
      </c>
      <c r="S198" s="6"/>
      <c r="T198" s="56"/>
      <c r="U198" s="56"/>
    </row>
    <row r="199" ht="12.75" hidden="1" customHeight="1" spans="1:21">
      <c r="A199" s="6">
        <v>194</v>
      </c>
      <c r="B199" s="4" t="s">
        <v>455</v>
      </c>
      <c r="C199" s="4"/>
      <c r="D199" s="4"/>
      <c r="E199" s="4"/>
      <c r="F199" s="7" t="s">
        <v>456</v>
      </c>
      <c r="G199" s="6" t="s">
        <v>43</v>
      </c>
      <c r="H199" s="4" t="s">
        <v>425</v>
      </c>
      <c r="I199" s="6" t="s">
        <v>45</v>
      </c>
      <c r="J199" s="4" t="e">
        <f>VLOOKUP(F199,STATISTIK!$A:$D,5,FALSE)</f>
        <v>#REF!</v>
      </c>
      <c r="K199" s="6" t="s">
        <v>457</v>
      </c>
      <c r="L199" s="4" t="e">
        <f>VLOOKUP(F199,STATISTIK!$A:$D,7,FALSE)</f>
        <v>#REF!</v>
      </c>
      <c r="M199" s="6" t="s">
        <v>47</v>
      </c>
      <c r="N199" s="4" t="e">
        <f>VLOOKUP(F199,STATISTIK!$A:$D,9,FALSE)</f>
        <v>#REF!</v>
      </c>
      <c r="O199" s="4" t="e">
        <f>VLOOKUP(F199,STATISTIK!$A:$D,10,FALSE)</f>
        <v>#REF!</v>
      </c>
      <c r="P199" s="5"/>
      <c r="Q199" s="4" t="e">
        <f>VLOOKUP(F199,STATISTIK!$A:$D,12,FALSE)</f>
        <v>#REF!</v>
      </c>
      <c r="R199" s="57" t="e">
        <f>VLOOKUP(F199,STATISTIK!$A:$D,13,FALSE)</f>
        <v>#REF!</v>
      </c>
      <c r="S199" s="6"/>
      <c r="T199" s="56"/>
      <c r="U199" s="56"/>
    </row>
    <row r="200" ht="12.75" hidden="1" customHeight="1" spans="1:21">
      <c r="A200" s="6">
        <v>195</v>
      </c>
      <c r="B200" s="4" t="s">
        <v>458</v>
      </c>
      <c r="C200" s="4"/>
      <c r="D200" s="4"/>
      <c r="E200" s="4"/>
      <c r="F200" s="7" t="s">
        <v>459</v>
      </c>
      <c r="G200" s="6" t="s">
        <v>43</v>
      </c>
      <c r="H200" s="4" t="s">
        <v>425</v>
      </c>
      <c r="I200" s="6" t="s">
        <v>45</v>
      </c>
      <c r="J200" s="4" t="e">
        <f>VLOOKUP(F200,STATISTIK!$A:$D,5,FALSE)</f>
        <v>#REF!</v>
      </c>
      <c r="K200" s="6" t="s">
        <v>457</v>
      </c>
      <c r="L200" s="4" t="e">
        <f>VLOOKUP(F200,STATISTIK!$A:$D,7,FALSE)</f>
        <v>#REF!</v>
      </c>
      <c r="M200" s="6" t="s">
        <v>47</v>
      </c>
      <c r="N200" s="4" t="e">
        <f>VLOOKUP(F200,STATISTIK!$A:$D,9,FALSE)</f>
        <v>#REF!</v>
      </c>
      <c r="O200" s="4" t="e">
        <f>VLOOKUP(F200,STATISTIK!$A:$D,10,FALSE)</f>
        <v>#REF!</v>
      </c>
      <c r="P200" s="5"/>
      <c r="Q200" s="4" t="e">
        <f>VLOOKUP(F200,STATISTIK!$A:$D,12,FALSE)</f>
        <v>#REF!</v>
      </c>
      <c r="R200" s="57" t="e">
        <f>VLOOKUP(F200,STATISTIK!$A:$D,13,FALSE)</f>
        <v>#REF!</v>
      </c>
      <c r="S200" s="6"/>
      <c r="T200" s="56"/>
      <c r="U200" s="56"/>
    </row>
    <row r="201" ht="12.75" hidden="1" customHeight="1" spans="1:21">
      <c r="A201" s="6">
        <v>196</v>
      </c>
      <c r="B201" s="4" t="s">
        <v>460</v>
      </c>
      <c r="C201" s="4"/>
      <c r="D201" s="4"/>
      <c r="E201" s="4"/>
      <c r="F201" s="7" t="s">
        <v>461</v>
      </c>
      <c r="G201" s="6" t="s">
        <v>43</v>
      </c>
      <c r="H201" s="4" t="s">
        <v>425</v>
      </c>
      <c r="I201" s="6" t="s">
        <v>45</v>
      </c>
      <c r="J201" s="4" t="e">
        <f>VLOOKUP(F201,STATISTIK!$A:$D,5,FALSE)</f>
        <v>#REF!</v>
      </c>
      <c r="K201" s="6" t="s">
        <v>462</v>
      </c>
      <c r="L201" s="4" t="e">
        <f>VLOOKUP(F201,STATISTIK!$A:$D,7,FALSE)</f>
        <v>#REF!</v>
      </c>
      <c r="M201" s="6" t="s">
        <v>47</v>
      </c>
      <c r="N201" s="4" t="e">
        <f>VLOOKUP(F201,STATISTIK!$A:$D,9,FALSE)</f>
        <v>#REF!</v>
      </c>
      <c r="O201" s="4" t="e">
        <f>VLOOKUP(F201,STATISTIK!$A:$D,10,FALSE)</f>
        <v>#REF!</v>
      </c>
      <c r="P201" s="5"/>
      <c r="Q201" s="4" t="e">
        <f>VLOOKUP(F201,STATISTIK!$A:$D,12,FALSE)</f>
        <v>#REF!</v>
      </c>
      <c r="R201" s="57" t="e">
        <f>VLOOKUP(F201,STATISTIK!$A:$D,13,FALSE)</f>
        <v>#REF!</v>
      </c>
      <c r="S201" s="6"/>
      <c r="T201" s="56"/>
      <c r="U201" s="56"/>
    </row>
    <row r="202" ht="12.75" hidden="1" customHeight="1" spans="1:21">
      <c r="A202" s="6">
        <v>197</v>
      </c>
      <c r="B202" s="4" t="s">
        <v>463</v>
      </c>
      <c r="C202" s="4"/>
      <c r="D202" s="4"/>
      <c r="E202" s="4"/>
      <c r="F202" s="7" t="s">
        <v>464</v>
      </c>
      <c r="G202" s="6" t="s">
        <v>43</v>
      </c>
      <c r="H202" s="4" t="s">
        <v>425</v>
      </c>
      <c r="I202" s="6" t="s">
        <v>45</v>
      </c>
      <c r="J202" s="4" t="e">
        <f>VLOOKUP(F202,STATISTIK!$A:$D,5,FALSE)</f>
        <v>#REF!</v>
      </c>
      <c r="K202" s="6" t="s">
        <v>462</v>
      </c>
      <c r="L202" s="4" t="e">
        <f>VLOOKUP(F202,STATISTIK!$A:$D,7,FALSE)</f>
        <v>#REF!</v>
      </c>
      <c r="M202" s="6" t="s">
        <v>47</v>
      </c>
      <c r="N202" s="4" t="e">
        <f>VLOOKUP(F202,STATISTIK!$A:$D,9,FALSE)</f>
        <v>#REF!</v>
      </c>
      <c r="O202" s="4" t="e">
        <f>VLOOKUP(F202,STATISTIK!$A:$D,10,FALSE)</f>
        <v>#REF!</v>
      </c>
      <c r="P202" s="5"/>
      <c r="Q202" s="4" t="e">
        <f>VLOOKUP(F202,STATISTIK!$A:$D,12,FALSE)</f>
        <v>#REF!</v>
      </c>
      <c r="R202" s="57" t="e">
        <f>VLOOKUP(F202,STATISTIK!$A:$D,13,FALSE)</f>
        <v>#REF!</v>
      </c>
      <c r="S202" s="6"/>
      <c r="T202" s="56"/>
      <c r="U202" s="56"/>
    </row>
    <row r="203" ht="12.75" hidden="1" customHeight="1" spans="1:21">
      <c r="A203" s="6">
        <v>198</v>
      </c>
      <c r="B203" s="4" t="s">
        <v>465</v>
      </c>
      <c r="C203" s="4"/>
      <c r="D203" s="4"/>
      <c r="E203" s="4"/>
      <c r="F203" s="7" t="s">
        <v>466</v>
      </c>
      <c r="G203" s="6" t="s">
        <v>43</v>
      </c>
      <c r="H203" s="4" t="s">
        <v>425</v>
      </c>
      <c r="I203" s="6" t="s">
        <v>45</v>
      </c>
      <c r="J203" s="4" t="e">
        <f>VLOOKUP(F203,STATISTIK!$A:$D,5,FALSE)</f>
        <v>#N/A</v>
      </c>
      <c r="K203" s="6" t="s">
        <v>46</v>
      </c>
      <c r="L203" s="4" t="e">
        <f>VLOOKUP(F203,STATISTIK!$A:$D,7,FALSE)</f>
        <v>#N/A</v>
      </c>
      <c r="M203" s="6" t="s">
        <v>47</v>
      </c>
      <c r="N203" s="4" t="e">
        <f>VLOOKUP(F203,STATISTIK!$A:$D,9,FALSE)</f>
        <v>#N/A</v>
      </c>
      <c r="O203" s="4" t="e">
        <f>VLOOKUP(F203,STATISTIK!$A:$D,10,FALSE)</f>
        <v>#N/A</v>
      </c>
      <c r="P203" s="5"/>
      <c r="Q203" s="4" t="e">
        <f>VLOOKUP(F203,STATISTIK!$A:$D,12,FALSE)</f>
        <v>#N/A</v>
      </c>
      <c r="R203" s="4" t="e">
        <f>VLOOKUP(F203,STATISTIK!$A:$D,13,FALSE)</f>
        <v>#N/A</v>
      </c>
      <c r="S203" s="6"/>
      <c r="T203" s="56"/>
      <c r="U203" s="56"/>
    </row>
    <row r="204" ht="12.75" hidden="1" customHeight="1" spans="1:21">
      <c r="A204" s="6">
        <v>199</v>
      </c>
      <c r="B204" s="4" t="s">
        <v>467</v>
      </c>
      <c r="C204" s="4"/>
      <c r="D204" s="4"/>
      <c r="E204" s="4"/>
      <c r="F204" s="7" t="s">
        <v>468</v>
      </c>
      <c r="G204" s="6" t="s">
        <v>43</v>
      </c>
      <c r="H204" s="4" t="s">
        <v>425</v>
      </c>
      <c r="I204" s="6" t="s">
        <v>45</v>
      </c>
      <c r="J204" s="4" t="e">
        <f>VLOOKUP(F204,STATISTIK!$A:$D,5,FALSE)</f>
        <v>#REF!</v>
      </c>
      <c r="K204" s="6" t="s">
        <v>462</v>
      </c>
      <c r="L204" s="4" t="e">
        <f>VLOOKUP(F204,STATISTIK!$A:$D,7,FALSE)</f>
        <v>#REF!</v>
      </c>
      <c r="M204" s="6" t="s">
        <v>47</v>
      </c>
      <c r="N204" s="4" t="e">
        <f>VLOOKUP(F204,STATISTIK!$A:$D,9,FALSE)</f>
        <v>#REF!</v>
      </c>
      <c r="O204" s="4" t="e">
        <f>VLOOKUP(F204,STATISTIK!$A:$D,10,FALSE)</f>
        <v>#REF!</v>
      </c>
      <c r="P204" s="5"/>
      <c r="Q204" s="4" t="e">
        <f>VLOOKUP(F204,STATISTIK!$A:$D,12,FALSE)</f>
        <v>#REF!</v>
      </c>
      <c r="R204" s="57" t="e">
        <f>VLOOKUP(F204,STATISTIK!$A:$D,13,FALSE)</f>
        <v>#REF!</v>
      </c>
      <c r="S204" s="6"/>
      <c r="T204" s="56"/>
      <c r="U204" s="56"/>
    </row>
    <row r="205" ht="12.75" hidden="1" customHeight="1" spans="1:21">
      <c r="A205" s="6">
        <v>200</v>
      </c>
      <c r="B205" s="4" t="s">
        <v>469</v>
      </c>
      <c r="C205" s="4"/>
      <c r="D205" s="4"/>
      <c r="E205" s="4"/>
      <c r="F205" s="7" t="s">
        <v>470</v>
      </c>
      <c r="G205" s="6" t="s">
        <v>43</v>
      </c>
      <c r="H205" s="4" t="s">
        <v>425</v>
      </c>
      <c r="I205" s="6" t="s">
        <v>45</v>
      </c>
      <c r="J205" s="4" t="e">
        <f>VLOOKUP(F205,STATISTIK!$A:$D,5,FALSE)</f>
        <v>#REF!</v>
      </c>
      <c r="K205" s="6" t="s">
        <v>462</v>
      </c>
      <c r="L205" s="4" t="e">
        <f>VLOOKUP(F205,STATISTIK!$A:$D,7,FALSE)</f>
        <v>#REF!</v>
      </c>
      <c r="M205" s="6" t="s">
        <v>47</v>
      </c>
      <c r="N205" s="4" t="e">
        <f>VLOOKUP(F205,STATISTIK!$A:$D,9,FALSE)</f>
        <v>#REF!</v>
      </c>
      <c r="O205" s="4" t="e">
        <f>VLOOKUP(F205,STATISTIK!$A:$D,10,FALSE)</f>
        <v>#REF!</v>
      </c>
      <c r="P205" s="5"/>
      <c r="Q205" s="4" t="e">
        <f>VLOOKUP(F205,STATISTIK!$A:$D,12,FALSE)</f>
        <v>#REF!</v>
      </c>
      <c r="R205" s="57" t="e">
        <f>VLOOKUP(F205,STATISTIK!$A:$D,13,FALSE)</f>
        <v>#REF!</v>
      </c>
      <c r="S205" s="6"/>
      <c r="T205" s="56"/>
      <c r="U205" s="56"/>
    </row>
    <row r="206" ht="12.75" hidden="1" customHeight="1" spans="1:21">
      <c r="A206" s="6">
        <v>201</v>
      </c>
      <c r="B206" s="4" t="s">
        <v>471</v>
      </c>
      <c r="C206" s="4"/>
      <c r="D206" s="4"/>
      <c r="E206" s="4"/>
      <c r="F206" s="7" t="s">
        <v>472</v>
      </c>
      <c r="G206" s="6" t="s">
        <v>43</v>
      </c>
      <c r="H206" s="4" t="s">
        <v>425</v>
      </c>
      <c r="I206" s="6" t="s">
        <v>45</v>
      </c>
      <c r="J206" s="4" t="e">
        <f>VLOOKUP(F206,STATISTIK!$A:$D,5,FALSE)</f>
        <v>#REF!</v>
      </c>
      <c r="K206" s="6" t="s">
        <v>462</v>
      </c>
      <c r="L206" s="4" t="e">
        <f>VLOOKUP(F206,STATISTIK!$A:$D,7,FALSE)</f>
        <v>#REF!</v>
      </c>
      <c r="M206" s="6" t="s">
        <v>47</v>
      </c>
      <c r="N206" s="4" t="e">
        <f>VLOOKUP(F206,STATISTIK!$A:$D,9,FALSE)</f>
        <v>#REF!</v>
      </c>
      <c r="O206" s="4" t="e">
        <f>VLOOKUP(F206,STATISTIK!$A:$D,10,FALSE)</f>
        <v>#REF!</v>
      </c>
      <c r="P206" s="5"/>
      <c r="Q206" s="4" t="e">
        <f>VLOOKUP(F206,STATISTIK!$A:$D,12,FALSE)</f>
        <v>#REF!</v>
      </c>
      <c r="R206" s="57" t="e">
        <f>VLOOKUP(F206,STATISTIK!$A:$D,13,FALSE)</f>
        <v>#REF!</v>
      </c>
      <c r="S206" s="6"/>
      <c r="T206" s="56"/>
      <c r="U206" s="56"/>
    </row>
    <row r="207" ht="12.75" hidden="1" customHeight="1" spans="1:21">
      <c r="A207" s="6">
        <v>202</v>
      </c>
      <c r="B207" s="4" t="s">
        <v>473</v>
      </c>
      <c r="C207" s="4"/>
      <c r="D207" s="4"/>
      <c r="E207" s="4"/>
      <c r="F207" s="7" t="s">
        <v>474</v>
      </c>
      <c r="G207" s="6" t="s">
        <v>43</v>
      </c>
      <c r="H207" s="4" t="s">
        <v>425</v>
      </c>
      <c r="I207" s="6" t="s">
        <v>45</v>
      </c>
      <c r="J207" s="4" t="e">
        <f>VLOOKUP(F207,STATISTIK!$A:$D,5,FALSE)</f>
        <v>#REF!</v>
      </c>
      <c r="K207" s="6" t="s">
        <v>462</v>
      </c>
      <c r="L207" s="4" t="e">
        <f>VLOOKUP(F207,STATISTIK!$A:$D,7,FALSE)</f>
        <v>#REF!</v>
      </c>
      <c r="M207" s="6" t="s">
        <v>47</v>
      </c>
      <c r="N207" s="4" t="e">
        <f>VLOOKUP(F207,STATISTIK!$A:$D,9,FALSE)</f>
        <v>#REF!</v>
      </c>
      <c r="O207" s="4" t="e">
        <f>VLOOKUP(F207,STATISTIK!$A:$D,10,FALSE)</f>
        <v>#REF!</v>
      </c>
      <c r="P207" s="5"/>
      <c r="Q207" s="4" t="e">
        <f>VLOOKUP(F207,STATISTIK!$A:$D,12,FALSE)</f>
        <v>#REF!</v>
      </c>
      <c r="R207" s="57" t="e">
        <f>VLOOKUP(F207,STATISTIK!$A:$D,13,FALSE)</f>
        <v>#REF!</v>
      </c>
      <c r="S207" s="6"/>
      <c r="T207" s="56"/>
      <c r="U207" s="56"/>
    </row>
    <row r="208" ht="12.75" hidden="1" customHeight="1" spans="1:21">
      <c r="A208" s="6">
        <v>203</v>
      </c>
      <c r="B208" s="4" t="s">
        <v>475</v>
      </c>
      <c r="C208" s="4"/>
      <c r="D208" s="4"/>
      <c r="E208" s="4"/>
      <c r="F208" s="7" t="s">
        <v>476</v>
      </c>
      <c r="G208" s="6" t="s">
        <v>43</v>
      </c>
      <c r="H208" s="4" t="s">
        <v>425</v>
      </c>
      <c r="I208" s="6" t="s">
        <v>45</v>
      </c>
      <c r="J208" s="4" t="e">
        <f>VLOOKUP(F208,STATISTIK!$A:$D,5,FALSE)</f>
        <v>#REF!</v>
      </c>
      <c r="K208" s="6" t="s">
        <v>477</v>
      </c>
      <c r="L208" s="4" t="e">
        <f>VLOOKUP(F208,STATISTIK!$A:$D,7,FALSE)</f>
        <v>#REF!</v>
      </c>
      <c r="M208" s="6" t="s">
        <v>47</v>
      </c>
      <c r="N208" s="4" t="e">
        <f>VLOOKUP(F208,STATISTIK!$A:$D,9,FALSE)</f>
        <v>#REF!</v>
      </c>
      <c r="O208" s="4" t="e">
        <f>VLOOKUP(F208,STATISTIK!$A:$D,10,FALSE)</f>
        <v>#REF!</v>
      </c>
      <c r="P208" s="5"/>
      <c r="Q208" s="4" t="e">
        <f>VLOOKUP(F208,STATISTIK!$A:$D,12,FALSE)</f>
        <v>#REF!</v>
      </c>
      <c r="R208" s="57" t="e">
        <f>VLOOKUP(F208,STATISTIK!$A:$D,13,FALSE)</f>
        <v>#REF!</v>
      </c>
      <c r="S208" s="6"/>
      <c r="T208" s="56"/>
      <c r="U208" s="56"/>
    </row>
    <row r="209" ht="12.75" hidden="1" customHeight="1" spans="1:21">
      <c r="A209" s="6">
        <v>204</v>
      </c>
      <c r="B209" s="4" t="s">
        <v>478</v>
      </c>
      <c r="C209" s="4"/>
      <c r="D209" s="4"/>
      <c r="E209" s="4"/>
      <c r="F209" s="7" t="s">
        <v>479</v>
      </c>
      <c r="G209" s="6" t="s">
        <v>43</v>
      </c>
      <c r="H209" s="4" t="s">
        <v>425</v>
      </c>
      <c r="I209" s="6" t="s">
        <v>45</v>
      </c>
      <c r="J209" s="4" t="e">
        <f>VLOOKUP(F209,STATISTIK!$A:$D,5,FALSE)</f>
        <v>#REF!</v>
      </c>
      <c r="K209" s="6" t="s">
        <v>477</v>
      </c>
      <c r="L209" s="4" t="e">
        <f>VLOOKUP(F209,STATISTIK!$A:$D,7,FALSE)</f>
        <v>#REF!</v>
      </c>
      <c r="M209" s="6" t="s">
        <v>47</v>
      </c>
      <c r="N209" s="4" t="e">
        <f>VLOOKUP(F209,STATISTIK!$A:$D,9,FALSE)</f>
        <v>#REF!</v>
      </c>
      <c r="O209" s="4" t="e">
        <f>VLOOKUP(F209,STATISTIK!$A:$D,10,FALSE)</f>
        <v>#REF!</v>
      </c>
      <c r="P209" s="5"/>
      <c r="Q209" s="4" t="e">
        <f>VLOOKUP(F209,STATISTIK!$A:$D,12,FALSE)</f>
        <v>#REF!</v>
      </c>
      <c r="R209" s="57" t="e">
        <f>VLOOKUP(F209,STATISTIK!$A:$D,13,FALSE)</f>
        <v>#REF!</v>
      </c>
      <c r="S209" s="6"/>
      <c r="T209" s="56"/>
      <c r="U209" s="56"/>
    </row>
    <row r="210" ht="12.75" hidden="1" customHeight="1" spans="1:21">
      <c r="A210" s="6">
        <v>205</v>
      </c>
      <c r="B210" s="4" t="s">
        <v>480</v>
      </c>
      <c r="C210" s="4"/>
      <c r="D210" s="4"/>
      <c r="E210" s="4"/>
      <c r="F210" s="7" t="s">
        <v>481</v>
      </c>
      <c r="G210" s="6" t="s">
        <v>43</v>
      </c>
      <c r="H210" s="4" t="s">
        <v>425</v>
      </c>
      <c r="I210" s="6" t="s">
        <v>45</v>
      </c>
      <c r="J210" s="4" t="e">
        <f>VLOOKUP(F210,STATISTIK!$A:$D,5,FALSE)</f>
        <v>#REF!</v>
      </c>
      <c r="K210" s="6" t="s">
        <v>46</v>
      </c>
      <c r="L210" s="4" t="e">
        <f>VLOOKUP(F210,STATISTIK!$A:$D,7,FALSE)</f>
        <v>#REF!</v>
      </c>
      <c r="M210" s="6" t="s">
        <v>47</v>
      </c>
      <c r="N210" s="4" t="e">
        <f>VLOOKUP(F210,STATISTIK!$A:$D,9,FALSE)</f>
        <v>#REF!</v>
      </c>
      <c r="O210" s="4" t="e">
        <f>VLOOKUP(F210,STATISTIK!$A:$D,10,FALSE)</f>
        <v>#REF!</v>
      </c>
      <c r="P210" s="5"/>
      <c r="Q210" s="4" t="e">
        <f>VLOOKUP(F210,STATISTIK!$A:$D,12,FALSE)</f>
        <v>#REF!</v>
      </c>
      <c r="R210" s="57" t="e">
        <f>VLOOKUP(F210,STATISTIK!$A:$D,13,FALSE)</f>
        <v>#REF!</v>
      </c>
      <c r="S210" s="6"/>
      <c r="T210" s="56"/>
      <c r="U210" s="56"/>
    </row>
    <row r="211" ht="12.75" hidden="1" customHeight="1" spans="1:21">
      <c r="A211" s="6">
        <v>206</v>
      </c>
      <c r="B211" s="4" t="s">
        <v>482</v>
      </c>
      <c r="C211" s="4"/>
      <c r="D211" s="4"/>
      <c r="E211" s="4"/>
      <c r="F211" s="7" t="s">
        <v>483</v>
      </c>
      <c r="G211" s="6" t="s">
        <v>43</v>
      </c>
      <c r="H211" s="4" t="s">
        <v>425</v>
      </c>
      <c r="I211" s="6" t="s">
        <v>45</v>
      </c>
      <c r="J211" s="4" t="e">
        <f>VLOOKUP(F211,STATISTIK!$A:$D,5,FALSE)</f>
        <v>#REF!</v>
      </c>
      <c r="K211" s="6" t="s">
        <v>203</v>
      </c>
      <c r="L211" s="4" t="e">
        <f>VLOOKUP(F211,STATISTIK!$A:$D,7,FALSE)</f>
        <v>#REF!</v>
      </c>
      <c r="M211" s="6" t="s">
        <v>47</v>
      </c>
      <c r="N211" s="4" t="e">
        <f>VLOOKUP(F211,STATISTIK!$A:$D,9,FALSE)</f>
        <v>#REF!</v>
      </c>
      <c r="O211" s="4" t="e">
        <f>VLOOKUP(F211,STATISTIK!$A:$D,10,FALSE)</f>
        <v>#REF!</v>
      </c>
      <c r="P211" s="5"/>
      <c r="Q211" s="4" t="e">
        <f>VLOOKUP(F211,STATISTIK!$A:$D,12,FALSE)</f>
        <v>#REF!</v>
      </c>
      <c r="R211" s="57" t="e">
        <f>VLOOKUP(F211,STATISTIK!$A:$D,13,FALSE)</f>
        <v>#REF!</v>
      </c>
      <c r="S211" s="6"/>
      <c r="T211" s="56"/>
      <c r="U211" s="56"/>
    </row>
    <row r="212" ht="12.75" hidden="1" customHeight="1" spans="1:21">
      <c r="A212" s="6">
        <v>207</v>
      </c>
      <c r="B212" s="4" t="s">
        <v>484</v>
      </c>
      <c r="C212" s="4"/>
      <c r="D212" s="4"/>
      <c r="E212" s="4"/>
      <c r="F212" s="7" t="s">
        <v>485</v>
      </c>
      <c r="G212" s="6" t="s">
        <v>43</v>
      </c>
      <c r="H212" s="4" t="s">
        <v>425</v>
      </c>
      <c r="I212" s="6" t="s">
        <v>45</v>
      </c>
      <c r="J212" s="4" t="e">
        <f>VLOOKUP(F212,STATISTIK!$A:$D,5,FALSE)</f>
        <v>#REF!</v>
      </c>
      <c r="K212" s="6" t="s">
        <v>203</v>
      </c>
      <c r="L212" s="4" t="e">
        <f>VLOOKUP(F212,STATISTIK!$A:$D,7,FALSE)</f>
        <v>#REF!</v>
      </c>
      <c r="M212" s="6" t="s">
        <v>47</v>
      </c>
      <c r="N212" s="4" t="e">
        <f>VLOOKUP(F212,STATISTIK!$A:$D,9,FALSE)</f>
        <v>#REF!</v>
      </c>
      <c r="O212" s="4" t="e">
        <f>VLOOKUP(F212,STATISTIK!$A:$D,10,FALSE)</f>
        <v>#REF!</v>
      </c>
      <c r="P212" s="5"/>
      <c r="Q212" s="4" t="e">
        <f>VLOOKUP(F212,STATISTIK!$A:$D,12,FALSE)</f>
        <v>#REF!</v>
      </c>
      <c r="R212" s="57" t="e">
        <f>VLOOKUP(F212,STATISTIK!$A:$D,13,FALSE)</f>
        <v>#REF!</v>
      </c>
      <c r="S212" s="6"/>
      <c r="T212" s="56"/>
      <c r="U212" s="56"/>
    </row>
    <row r="213" ht="12.75" hidden="1" customHeight="1" spans="1:21">
      <c r="A213" s="6">
        <v>208</v>
      </c>
      <c r="B213" s="4" t="s">
        <v>486</v>
      </c>
      <c r="C213" s="4"/>
      <c r="D213" s="4"/>
      <c r="E213" s="4"/>
      <c r="F213" s="7" t="s">
        <v>487</v>
      </c>
      <c r="G213" s="6" t="s">
        <v>43</v>
      </c>
      <c r="H213" s="4" t="s">
        <v>425</v>
      </c>
      <c r="I213" s="6" t="s">
        <v>45</v>
      </c>
      <c r="J213" s="4" t="e">
        <f>VLOOKUP(F213,STATISTIK!$A:$D,5,FALSE)</f>
        <v>#REF!</v>
      </c>
      <c r="K213" s="6" t="s">
        <v>46</v>
      </c>
      <c r="L213" s="4" t="e">
        <f>VLOOKUP(F213,STATISTIK!$A:$D,7,FALSE)</f>
        <v>#REF!</v>
      </c>
      <c r="M213" s="6" t="s">
        <v>47</v>
      </c>
      <c r="N213" s="4" t="e">
        <f>VLOOKUP(F213,STATISTIK!$A:$D,9,FALSE)</f>
        <v>#REF!</v>
      </c>
      <c r="O213" s="4" t="e">
        <f>VLOOKUP(F213,STATISTIK!$A:$D,10,FALSE)</f>
        <v>#REF!</v>
      </c>
      <c r="P213" s="5"/>
      <c r="Q213" s="4" t="e">
        <f>VLOOKUP(F213,STATISTIK!$A:$D,12,FALSE)</f>
        <v>#REF!</v>
      </c>
      <c r="R213" s="57" t="e">
        <f>VLOOKUP(F213,STATISTIK!$A:$D,13,FALSE)</f>
        <v>#REF!</v>
      </c>
      <c r="S213" s="6"/>
      <c r="T213" s="56"/>
      <c r="U213" s="56"/>
    </row>
    <row r="214" ht="12.75" hidden="1" customHeight="1" spans="1:21">
      <c r="A214" s="6">
        <v>209</v>
      </c>
      <c r="B214" s="4" t="s">
        <v>488</v>
      </c>
      <c r="C214" s="4"/>
      <c r="D214" s="4"/>
      <c r="E214" s="4"/>
      <c r="F214" s="7" t="s">
        <v>489</v>
      </c>
      <c r="G214" s="6" t="s">
        <v>43</v>
      </c>
      <c r="H214" s="4" t="s">
        <v>425</v>
      </c>
      <c r="I214" s="6" t="s">
        <v>45</v>
      </c>
      <c r="J214" s="4" t="e">
        <f>VLOOKUP(F214,STATISTIK!$A:$D,5,FALSE)</f>
        <v>#REF!</v>
      </c>
      <c r="K214" s="6" t="s">
        <v>490</v>
      </c>
      <c r="L214" s="4" t="e">
        <f>VLOOKUP(F214,STATISTIK!$A:$D,7,FALSE)</f>
        <v>#REF!</v>
      </c>
      <c r="M214" s="6" t="s">
        <v>47</v>
      </c>
      <c r="N214" s="4" t="e">
        <f>VLOOKUP(F214,STATISTIK!$A:$D,9,FALSE)</f>
        <v>#REF!</v>
      </c>
      <c r="O214" s="4" t="e">
        <f>VLOOKUP(F214,STATISTIK!$A:$D,10,FALSE)</f>
        <v>#REF!</v>
      </c>
      <c r="P214" s="5"/>
      <c r="Q214" s="4" t="e">
        <f>VLOOKUP(F214,STATISTIK!$A:$D,12,FALSE)</f>
        <v>#REF!</v>
      </c>
      <c r="R214" s="57" t="e">
        <f>VLOOKUP(F214,STATISTIK!$A:$D,13,FALSE)</f>
        <v>#REF!</v>
      </c>
      <c r="S214" s="6"/>
      <c r="T214" s="56"/>
      <c r="U214" s="56"/>
    </row>
    <row r="215" ht="12.75" hidden="1" customHeight="1" spans="1:21">
      <c r="A215" s="6">
        <v>210</v>
      </c>
      <c r="B215" s="4" t="s">
        <v>491</v>
      </c>
      <c r="C215" s="4"/>
      <c r="D215" s="4"/>
      <c r="E215" s="4"/>
      <c r="F215" s="7" t="s">
        <v>492</v>
      </c>
      <c r="G215" s="6" t="s">
        <v>43</v>
      </c>
      <c r="H215" s="4" t="s">
        <v>425</v>
      </c>
      <c r="I215" s="6" t="s">
        <v>45</v>
      </c>
      <c r="J215" s="4" t="e">
        <f>VLOOKUP(F215,STATISTIK!$A:$D,5,FALSE)</f>
        <v>#REF!</v>
      </c>
      <c r="K215" s="6" t="s">
        <v>490</v>
      </c>
      <c r="L215" s="4" t="e">
        <f>VLOOKUP(F215,STATISTIK!$A:$D,7,FALSE)</f>
        <v>#REF!</v>
      </c>
      <c r="M215" s="6" t="s">
        <v>47</v>
      </c>
      <c r="N215" s="4" t="e">
        <f>VLOOKUP(F215,STATISTIK!$A:$D,9,FALSE)</f>
        <v>#REF!</v>
      </c>
      <c r="O215" s="4" t="e">
        <f>VLOOKUP(F215,STATISTIK!$A:$D,10,FALSE)</f>
        <v>#REF!</v>
      </c>
      <c r="P215" s="5"/>
      <c r="Q215" s="4" t="e">
        <f>VLOOKUP(F215,STATISTIK!$A:$D,12,FALSE)</f>
        <v>#REF!</v>
      </c>
      <c r="R215" s="57" t="e">
        <f>VLOOKUP(F215,STATISTIK!$A:$D,13,FALSE)</f>
        <v>#REF!</v>
      </c>
      <c r="S215" s="6"/>
      <c r="T215" s="56"/>
      <c r="U215" s="56"/>
    </row>
    <row r="216" ht="12.75" hidden="1" customHeight="1" spans="1:21">
      <c r="A216" s="6">
        <v>211</v>
      </c>
      <c r="B216" s="4" t="s">
        <v>493</v>
      </c>
      <c r="C216" s="4"/>
      <c r="D216" s="4"/>
      <c r="E216" s="4"/>
      <c r="F216" s="7" t="s">
        <v>494</v>
      </c>
      <c r="G216" s="6" t="s">
        <v>43</v>
      </c>
      <c r="H216" s="4" t="s">
        <v>425</v>
      </c>
      <c r="I216" s="6" t="s">
        <v>45</v>
      </c>
      <c r="J216" s="4" t="e">
        <f>VLOOKUP(F216,STATISTIK!$A:$D,5,FALSE)</f>
        <v>#REF!</v>
      </c>
      <c r="K216" s="6" t="s">
        <v>46</v>
      </c>
      <c r="L216" s="4" t="e">
        <f>VLOOKUP(F216,STATISTIK!$A:$D,7,FALSE)</f>
        <v>#REF!</v>
      </c>
      <c r="M216" s="6" t="s">
        <v>47</v>
      </c>
      <c r="N216" s="4" t="e">
        <f>VLOOKUP(F216,STATISTIK!$A:$D,9,FALSE)</f>
        <v>#REF!</v>
      </c>
      <c r="O216" s="4" t="e">
        <f>VLOOKUP(F216,STATISTIK!$A:$D,10,FALSE)</f>
        <v>#REF!</v>
      </c>
      <c r="P216" s="5"/>
      <c r="Q216" s="4" t="e">
        <f>VLOOKUP(F216,STATISTIK!$A:$D,12,FALSE)</f>
        <v>#REF!</v>
      </c>
      <c r="R216" s="57" t="e">
        <f>VLOOKUP(F216,STATISTIK!$A:$D,13,FALSE)</f>
        <v>#REF!</v>
      </c>
      <c r="S216" s="6"/>
      <c r="T216" s="56"/>
      <c r="U216" s="56"/>
    </row>
    <row r="217" ht="12.75" hidden="1" customHeight="1" spans="1:21">
      <c r="A217" s="6">
        <v>212</v>
      </c>
      <c r="B217" s="4" t="s">
        <v>495</v>
      </c>
      <c r="C217" s="4"/>
      <c r="D217" s="4"/>
      <c r="E217" s="4"/>
      <c r="F217" s="7" t="s">
        <v>496</v>
      </c>
      <c r="G217" s="6" t="s">
        <v>43</v>
      </c>
      <c r="H217" s="4" t="s">
        <v>425</v>
      </c>
      <c r="I217" s="6" t="s">
        <v>45</v>
      </c>
      <c r="J217" s="4" t="e">
        <f>VLOOKUP(F217,STATISTIK!$A:$D,5,FALSE)</f>
        <v>#REF!</v>
      </c>
      <c r="K217" s="6" t="s">
        <v>497</v>
      </c>
      <c r="L217" s="4" t="e">
        <f>VLOOKUP(F217,STATISTIK!$A:$D,7,FALSE)</f>
        <v>#REF!</v>
      </c>
      <c r="M217" s="6" t="s">
        <v>47</v>
      </c>
      <c r="N217" s="4" t="e">
        <f>VLOOKUP(F217,STATISTIK!$A:$D,9,FALSE)</f>
        <v>#REF!</v>
      </c>
      <c r="O217" s="4" t="e">
        <f>VLOOKUP(F217,STATISTIK!$A:$D,10,FALSE)</f>
        <v>#REF!</v>
      </c>
      <c r="P217" s="5"/>
      <c r="Q217" s="4" t="e">
        <f>VLOOKUP(F217,STATISTIK!$A:$D,12,FALSE)</f>
        <v>#REF!</v>
      </c>
      <c r="R217" s="57" t="e">
        <f>VLOOKUP(F217,STATISTIK!$A:$D,13,FALSE)</f>
        <v>#REF!</v>
      </c>
      <c r="S217" s="6"/>
      <c r="T217" s="56"/>
      <c r="U217" s="56"/>
    </row>
    <row r="218" ht="12.75" hidden="1" customHeight="1" spans="1:21">
      <c r="A218" s="6">
        <v>213</v>
      </c>
      <c r="B218" s="4" t="s">
        <v>498</v>
      </c>
      <c r="C218" s="4"/>
      <c r="D218" s="4"/>
      <c r="E218" s="4"/>
      <c r="F218" s="7" t="s">
        <v>499</v>
      </c>
      <c r="G218" s="6" t="s">
        <v>43</v>
      </c>
      <c r="H218" s="4" t="s">
        <v>425</v>
      </c>
      <c r="I218" s="6" t="s">
        <v>45</v>
      </c>
      <c r="J218" s="4" t="e">
        <f>VLOOKUP(F218,STATISTIK!$A:$D,5,FALSE)</f>
        <v>#REF!</v>
      </c>
      <c r="K218" s="6" t="s">
        <v>497</v>
      </c>
      <c r="L218" s="4" t="e">
        <f>VLOOKUP(F218,STATISTIK!$A:$D,7,FALSE)</f>
        <v>#REF!</v>
      </c>
      <c r="M218" s="6" t="s">
        <v>47</v>
      </c>
      <c r="N218" s="4" t="e">
        <f>VLOOKUP(F218,STATISTIK!$A:$D,9,FALSE)</f>
        <v>#REF!</v>
      </c>
      <c r="O218" s="4" t="e">
        <f>VLOOKUP(F218,STATISTIK!$A:$D,10,FALSE)</f>
        <v>#REF!</v>
      </c>
      <c r="P218" s="5"/>
      <c r="Q218" s="4" t="e">
        <f>VLOOKUP(F218,STATISTIK!$A:$D,12,FALSE)</f>
        <v>#REF!</v>
      </c>
      <c r="R218" s="57" t="e">
        <f>VLOOKUP(F218,STATISTIK!$A:$D,13,FALSE)</f>
        <v>#REF!</v>
      </c>
      <c r="S218" s="6"/>
      <c r="T218" s="56"/>
      <c r="U218" s="56"/>
    </row>
    <row r="219" ht="12.75" hidden="1" customHeight="1" spans="1:21">
      <c r="A219" s="6">
        <v>214</v>
      </c>
      <c r="B219" s="4" t="s">
        <v>500</v>
      </c>
      <c r="C219" s="4"/>
      <c r="D219" s="4"/>
      <c r="E219" s="4"/>
      <c r="F219" s="7" t="s">
        <v>501</v>
      </c>
      <c r="G219" s="6" t="s">
        <v>43</v>
      </c>
      <c r="H219" s="4" t="s">
        <v>425</v>
      </c>
      <c r="I219" s="6" t="s">
        <v>45</v>
      </c>
      <c r="J219" s="4" t="e">
        <f>VLOOKUP(F219,STATISTIK!$A:$D,5,FALSE)</f>
        <v>#REF!</v>
      </c>
      <c r="K219" s="6" t="s">
        <v>46</v>
      </c>
      <c r="L219" s="4" t="e">
        <f>VLOOKUP(F219,STATISTIK!$A:$D,7,FALSE)</f>
        <v>#REF!</v>
      </c>
      <c r="M219" s="6" t="s">
        <v>47</v>
      </c>
      <c r="N219" s="4" t="e">
        <f>VLOOKUP(F219,STATISTIK!$A:$D,9,FALSE)</f>
        <v>#REF!</v>
      </c>
      <c r="O219" s="4" t="e">
        <f>VLOOKUP(F219,STATISTIK!$A:$D,10,FALSE)</f>
        <v>#REF!</v>
      </c>
      <c r="P219" s="5"/>
      <c r="Q219" s="4" t="e">
        <f>VLOOKUP(F219,STATISTIK!$A:$D,12,FALSE)</f>
        <v>#REF!</v>
      </c>
      <c r="R219" s="57" t="e">
        <f>VLOOKUP(F219,STATISTIK!$A:$D,13,FALSE)</f>
        <v>#REF!</v>
      </c>
      <c r="S219" s="6"/>
      <c r="T219" s="56"/>
      <c r="U219" s="56"/>
    </row>
    <row r="220" ht="12.75" hidden="1" customHeight="1" spans="1:21">
      <c r="A220" s="6">
        <v>215</v>
      </c>
      <c r="B220" s="4" t="s">
        <v>502</v>
      </c>
      <c r="C220" s="4"/>
      <c r="D220" s="4"/>
      <c r="E220" s="4"/>
      <c r="F220" s="7" t="s">
        <v>503</v>
      </c>
      <c r="G220" s="6" t="s">
        <v>43</v>
      </c>
      <c r="H220" s="4" t="s">
        <v>425</v>
      </c>
      <c r="I220" s="6" t="s">
        <v>45</v>
      </c>
      <c r="J220" s="4" t="e">
        <f>VLOOKUP(F220,STATISTIK!$A:$D,5,FALSE)</f>
        <v>#REF!</v>
      </c>
      <c r="K220" s="6" t="s">
        <v>497</v>
      </c>
      <c r="L220" s="4" t="e">
        <f>VLOOKUP(F220,STATISTIK!$A:$D,7,FALSE)</f>
        <v>#REF!</v>
      </c>
      <c r="M220" s="6" t="s">
        <v>47</v>
      </c>
      <c r="N220" s="4" t="e">
        <f>VLOOKUP(F220,STATISTIK!$A:$D,9,FALSE)</f>
        <v>#REF!</v>
      </c>
      <c r="O220" s="4" t="e">
        <f>VLOOKUP(F220,STATISTIK!$A:$D,10,FALSE)</f>
        <v>#REF!</v>
      </c>
      <c r="P220" s="5"/>
      <c r="Q220" s="4" t="e">
        <f>VLOOKUP(F220,STATISTIK!$A:$D,12,FALSE)</f>
        <v>#REF!</v>
      </c>
      <c r="R220" s="57" t="e">
        <f>VLOOKUP(F220,STATISTIK!$A:$D,13,FALSE)</f>
        <v>#REF!</v>
      </c>
      <c r="S220" s="6"/>
      <c r="T220" s="56"/>
      <c r="U220" s="56"/>
    </row>
    <row r="221" ht="12.75" hidden="1" customHeight="1" spans="1:21">
      <c r="A221" s="6">
        <v>216</v>
      </c>
      <c r="B221" s="4" t="s">
        <v>504</v>
      </c>
      <c r="C221" s="4"/>
      <c r="D221" s="4"/>
      <c r="E221" s="4"/>
      <c r="F221" s="7" t="s">
        <v>505</v>
      </c>
      <c r="G221" s="6" t="s">
        <v>43</v>
      </c>
      <c r="H221" s="4" t="s">
        <v>425</v>
      </c>
      <c r="I221" s="6" t="s">
        <v>45</v>
      </c>
      <c r="J221" s="4" t="e">
        <f>VLOOKUP(F221,STATISTIK!$A:$D,5,FALSE)</f>
        <v>#REF!</v>
      </c>
      <c r="K221" s="6" t="s">
        <v>497</v>
      </c>
      <c r="L221" s="4" t="e">
        <f>VLOOKUP(F221,STATISTIK!$A:$D,7,FALSE)</f>
        <v>#REF!</v>
      </c>
      <c r="M221" s="6" t="s">
        <v>47</v>
      </c>
      <c r="N221" s="4" t="e">
        <f>VLOOKUP(F221,STATISTIK!$A:$D,9,FALSE)</f>
        <v>#REF!</v>
      </c>
      <c r="O221" s="4" t="e">
        <f>VLOOKUP(F221,STATISTIK!$A:$D,10,FALSE)</f>
        <v>#REF!</v>
      </c>
      <c r="P221" s="5"/>
      <c r="Q221" s="4" t="e">
        <f>VLOOKUP(F221,STATISTIK!$A:$D,12,FALSE)</f>
        <v>#REF!</v>
      </c>
      <c r="R221" s="57" t="e">
        <f>VLOOKUP(F221,STATISTIK!$A:$D,13,FALSE)</f>
        <v>#REF!</v>
      </c>
      <c r="S221" s="6"/>
      <c r="T221" s="56"/>
      <c r="U221" s="56"/>
    </row>
    <row r="222" ht="12.75" hidden="1" customHeight="1" spans="1:21">
      <c r="A222" s="6">
        <v>217</v>
      </c>
      <c r="B222" s="4" t="s">
        <v>506</v>
      </c>
      <c r="C222" s="4"/>
      <c r="D222" s="4"/>
      <c r="E222" s="4"/>
      <c r="F222" s="7" t="s">
        <v>507</v>
      </c>
      <c r="G222" s="6" t="s">
        <v>43</v>
      </c>
      <c r="H222" s="4" t="s">
        <v>425</v>
      </c>
      <c r="I222" s="6" t="s">
        <v>45</v>
      </c>
      <c r="J222" s="4" t="e">
        <f>VLOOKUP(F222,STATISTIK!$A:$D,5,FALSE)</f>
        <v>#REF!</v>
      </c>
      <c r="K222" s="6" t="s">
        <v>46</v>
      </c>
      <c r="L222" s="4" t="e">
        <f>VLOOKUP(F222,STATISTIK!$A:$D,7,FALSE)</f>
        <v>#REF!</v>
      </c>
      <c r="M222" s="6" t="s">
        <v>47</v>
      </c>
      <c r="N222" s="4" t="e">
        <f>VLOOKUP(F222,STATISTIK!$A:$D,9,FALSE)</f>
        <v>#REF!</v>
      </c>
      <c r="O222" s="4" t="e">
        <f>VLOOKUP(F222,STATISTIK!$A:$D,10,FALSE)</f>
        <v>#REF!</v>
      </c>
      <c r="P222" s="5"/>
      <c r="Q222" s="4" t="e">
        <f>VLOOKUP(F222,STATISTIK!$A:$D,12,FALSE)</f>
        <v>#REF!</v>
      </c>
      <c r="R222" s="57" t="e">
        <f>VLOOKUP(F222,STATISTIK!$A:$D,13,FALSE)</f>
        <v>#REF!</v>
      </c>
      <c r="S222" s="6"/>
      <c r="T222" s="56"/>
      <c r="U222" s="56"/>
    </row>
    <row r="223" ht="12.75" hidden="1" customHeight="1" spans="1:21">
      <c r="A223" s="6">
        <v>218</v>
      </c>
      <c r="B223" s="4" t="s">
        <v>508</v>
      </c>
      <c r="C223" s="4"/>
      <c r="D223" s="4"/>
      <c r="E223" s="4"/>
      <c r="F223" s="7" t="s">
        <v>509</v>
      </c>
      <c r="G223" s="6" t="s">
        <v>43</v>
      </c>
      <c r="H223" s="4" t="s">
        <v>425</v>
      </c>
      <c r="I223" s="6" t="s">
        <v>45</v>
      </c>
      <c r="J223" s="4" t="e">
        <f>VLOOKUP(F223,STATISTIK!$A:$D,5,FALSE)</f>
        <v>#REF!</v>
      </c>
      <c r="K223" s="6" t="s">
        <v>497</v>
      </c>
      <c r="L223" s="4" t="e">
        <f>VLOOKUP(F223,STATISTIK!$A:$D,7,FALSE)</f>
        <v>#REF!</v>
      </c>
      <c r="M223" s="6" t="s">
        <v>47</v>
      </c>
      <c r="N223" s="4" t="e">
        <f>VLOOKUP(F223,STATISTIK!$A:$D,9,FALSE)</f>
        <v>#REF!</v>
      </c>
      <c r="O223" s="4" t="e">
        <f>VLOOKUP(F223,STATISTIK!$A:$D,10,FALSE)</f>
        <v>#REF!</v>
      </c>
      <c r="P223" s="5"/>
      <c r="Q223" s="4" t="e">
        <f>VLOOKUP(F223,STATISTIK!$A:$D,12,FALSE)</f>
        <v>#REF!</v>
      </c>
      <c r="R223" s="57" t="e">
        <f>VLOOKUP(F223,STATISTIK!$A:$D,13,FALSE)</f>
        <v>#REF!</v>
      </c>
      <c r="S223" s="6"/>
      <c r="T223" s="56"/>
      <c r="U223" s="56"/>
    </row>
    <row r="224" ht="12.75" hidden="1" customHeight="1" spans="1:21">
      <c r="A224" s="6">
        <v>219</v>
      </c>
      <c r="B224" s="4" t="s">
        <v>510</v>
      </c>
      <c r="C224" s="4"/>
      <c r="D224" s="4"/>
      <c r="E224" s="4"/>
      <c r="F224" s="7" t="s">
        <v>511</v>
      </c>
      <c r="G224" s="6" t="s">
        <v>43</v>
      </c>
      <c r="H224" s="4" t="s">
        <v>425</v>
      </c>
      <c r="I224" s="6" t="s">
        <v>45</v>
      </c>
      <c r="J224" s="4" t="e">
        <f>VLOOKUP(F224,STATISTIK!$A:$D,5,FALSE)</f>
        <v>#REF!</v>
      </c>
      <c r="K224" s="6" t="s">
        <v>497</v>
      </c>
      <c r="L224" s="4" t="e">
        <f>VLOOKUP(F224,STATISTIK!$A:$D,7,FALSE)</f>
        <v>#REF!</v>
      </c>
      <c r="M224" s="6" t="s">
        <v>47</v>
      </c>
      <c r="N224" s="4" t="e">
        <f>VLOOKUP(F224,STATISTIK!$A:$D,9,FALSE)</f>
        <v>#REF!</v>
      </c>
      <c r="O224" s="4" t="e">
        <f>VLOOKUP(F224,STATISTIK!$A:$D,10,FALSE)</f>
        <v>#REF!</v>
      </c>
      <c r="P224" s="5"/>
      <c r="Q224" s="4" t="e">
        <f>VLOOKUP(F224,STATISTIK!$A:$D,12,FALSE)</f>
        <v>#REF!</v>
      </c>
      <c r="R224" s="57" t="e">
        <f>VLOOKUP(F224,STATISTIK!$A:$D,13,FALSE)</f>
        <v>#REF!</v>
      </c>
      <c r="S224" s="6"/>
      <c r="T224" s="56"/>
      <c r="U224" s="56"/>
    </row>
    <row r="225" ht="12.75" hidden="1" customHeight="1" spans="1:21">
      <c r="A225" s="6">
        <v>220</v>
      </c>
      <c r="B225" s="4" t="s">
        <v>512</v>
      </c>
      <c r="C225" s="4"/>
      <c r="D225" s="4"/>
      <c r="E225" s="4"/>
      <c r="F225" s="7" t="s">
        <v>513</v>
      </c>
      <c r="G225" s="6" t="s">
        <v>43</v>
      </c>
      <c r="H225" s="4" t="s">
        <v>425</v>
      </c>
      <c r="I225" s="6" t="s">
        <v>45</v>
      </c>
      <c r="J225" s="4" t="e">
        <f>VLOOKUP(F225,STATISTIK!$A:$D,5,FALSE)</f>
        <v>#REF!</v>
      </c>
      <c r="K225" s="6" t="s">
        <v>46</v>
      </c>
      <c r="L225" s="4" t="e">
        <f>VLOOKUP(F225,STATISTIK!$A:$D,7,FALSE)</f>
        <v>#REF!</v>
      </c>
      <c r="M225" s="6" t="s">
        <v>47</v>
      </c>
      <c r="N225" s="4" t="e">
        <f>VLOOKUP(F225,STATISTIK!$A:$D,9,FALSE)</f>
        <v>#REF!</v>
      </c>
      <c r="O225" s="4" t="e">
        <f>VLOOKUP(F225,STATISTIK!$A:$D,10,FALSE)</f>
        <v>#REF!</v>
      </c>
      <c r="P225" s="5"/>
      <c r="Q225" s="4" t="e">
        <f>VLOOKUP(F225,STATISTIK!$A:$D,12,FALSE)</f>
        <v>#REF!</v>
      </c>
      <c r="R225" s="57" t="e">
        <f>VLOOKUP(F225,STATISTIK!$A:$D,13,FALSE)</f>
        <v>#REF!</v>
      </c>
      <c r="S225" s="6"/>
      <c r="T225" s="56"/>
      <c r="U225" s="56"/>
    </row>
    <row r="226" ht="12.75" hidden="1" customHeight="1" spans="1:21">
      <c r="A226" s="6">
        <v>221</v>
      </c>
      <c r="B226" s="4" t="s">
        <v>514</v>
      </c>
      <c r="C226" s="4"/>
      <c r="D226" s="4"/>
      <c r="E226" s="4"/>
      <c r="F226" s="7" t="s">
        <v>515</v>
      </c>
      <c r="G226" s="6" t="s">
        <v>43</v>
      </c>
      <c r="H226" s="4" t="s">
        <v>425</v>
      </c>
      <c r="I226" s="6" t="s">
        <v>45</v>
      </c>
      <c r="J226" s="4" t="e">
        <f>VLOOKUP(F226,STATISTIK!$A:$D,5,FALSE)</f>
        <v>#REF!</v>
      </c>
      <c r="K226" s="6" t="s">
        <v>516</v>
      </c>
      <c r="L226" s="4" t="e">
        <f>VLOOKUP(F226,STATISTIK!$A:$D,7,FALSE)</f>
        <v>#REF!</v>
      </c>
      <c r="M226" s="6" t="s">
        <v>47</v>
      </c>
      <c r="N226" s="4" t="e">
        <f>VLOOKUP(F226,STATISTIK!$A:$D,9,FALSE)</f>
        <v>#REF!</v>
      </c>
      <c r="O226" s="4" t="e">
        <f>VLOOKUP(F226,STATISTIK!$A:$D,10,FALSE)</f>
        <v>#REF!</v>
      </c>
      <c r="P226" s="5"/>
      <c r="Q226" s="4" t="e">
        <f>VLOOKUP(F226,STATISTIK!$A:$D,12,FALSE)</f>
        <v>#REF!</v>
      </c>
      <c r="R226" s="57" t="e">
        <f>VLOOKUP(F226,STATISTIK!$A:$D,13,FALSE)</f>
        <v>#REF!</v>
      </c>
      <c r="S226" s="6"/>
      <c r="T226" s="56"/>
      <c r="U226" s="56"/>
    </row>
    <row r="227" ht="12.75" hidden="1" customHeight="1" spans="1:21">
      <c r="A227" s="6">
        <v>222</v>
      </c>
      <c r="B227" s="4" t="s">
        <v>517</v>
      </c>
      <c r="C227" s="4"/>
      <c r="D227" s="4"/>
      <c r="E227" s="4"/>
      <c r="F227" s="7" t="s">
        <v>518</v>
      </c>
      <c r="G227" s="6" t="s">
        <v>43</v>
      </c>
      <c r="H227" s="4" t="s">
        <v>425</v>
      </c>
      <c r="I227" s="6" t="s">
        <v>45</v>
      </c>
      <c r="J227" s="4" t="e">
        <f>VLOOKUP(F227,STATISTIK!$A:$D,5,FALSE)</f>
        <v>#REF!</v>
      </c>
      <c r="K227" s="6" t="s">
        <v>516</v>
      </c>
      <c r="L227" s="4" t="e">
        <f>VLOOKUP(F227,STATISTIK!$A:$D,7,FALSE)</f>
        <v>#REF!</v>
      </c>
      <c r="M227" s="6" t="s">
        <v>47</v>
      </c>
      <c r="N227" s="4" t="e">
        <f>VLOOKUP(F227,STATISTIK!$A:$D,9,FALSE)</f>
        <v>#REF!</v>
      </c>
      <c r="O227" s="4" t="e">
        <f>VLOOKUP(F227,STATISTIK!$A:$D,10,FALSE)</f>
        <v>#REF!</v>
      </c>
      <c r="P227" s="5"/>
      <c r="Q227" s="4" t="e">
        <f>VLOOKUP(F227,STATISTIK!$A:$D,12,FALSE)</f>
        <v>#REF!</v>
      </c>
      <c r="R227" s="57" t="e">
        <f>VLOOKUP(F227,STATISTIK!$A:$D,13,FALSE)</f>
        <v>#REF!</v>
      </c>
      <c r="S227" s="6"/>
      <c r="T227" s="56"/>
      <c r="U227" s="56"/>
    </row>
    <row r="228" ht="12.75" hidden="1" customHeight="1" spans="1:21">
      <c r="A228" s="6">
        <v>223</v>
      </c>
      <c r="B228" s="4" t="s">
        <v>519</v>
      </c>
      <c r="C228" s="4"/>
      <c r="D228" s="4"/>
      <c r="E228" s="4"/>
      <c r="F228" s="7" t="s">
        <v>520</v>
      </c>
      <c r="G228" s="6" t="s">
        <v>43</v>
      </c>
      <c r="H228" s="4" t="s">
        <v>425</v>
      </c>
      <c r="I228" s="6" t="s">
        <v>45</v>
      </c>
      <c r="J228" s="4" t="e">
        <f>VLOOKUP(F228,STATISTIK!$A:$D,5,FALSE)</f>
        <v>#REF!</v>
      </c>
      <c r="K228" s="6" t="s">
        <v>65</v>
      </c>
      <c r="L228" s="4" t="e">
        <f>VLOOKUP(F228,STATISTIK!$A:$D,7,FALSE)</f>
        <v>#REF!</v>
      </c>
      <c r="M228" s="6" t="s">
        <v>47</v>
      </c>
      <c r="N228" s="4" t="e">
        <f>VLOOKUP(F228,STATISTIK!$A:$D,9,FALSE)</f>
        <v>#REF!</v>
      </c>
      <c r="O228" s="4" t="e">
        <f>VLOOKUP(F228,STATISTIK!$A:$D,10,FALSE)</f>
        <v>#REF!</v>
      </c>
      <c r="P228" s="5"/>
      <c r="Q228" s="4" t="e">
        <f>VLOOKUP(F228,STATISTIK!$A:$D,12,FALSE)</f>
        <v>#REF!</v>
      </c>
      <c r="R228" s="57" t="e">
        <f>VLOOKUP(F228,STATISTIK!$A:$D,13,FALSE)</f>
        <v>#REF!</v>
      </c>
      <c r="S228" s="6"/>
      <c r="T228" s="56"/>
      <c r="U228" s="56"/>
    </row>
    <row r="229" ht="12.75" hidden="1" customHeight="1" spans="1:21">
      <c r="A229" s="6">
        <v>224</v>
      </c>
      <c r="B229" s="4" t="s">
        <v>521</v>
      </c>
      <c r="C229" s="4"/>
      <c r="D229" s="4"/>
      <c r="E229" s="4"/>
      <c r="F229" s="7" t="s">
        <v>522</v>
      </c>
      <c r="G229" s="6" t="s">
        <v>43</v>
      </c>
      <c r="H229" s="4" t="s">
        <v>362</v>
      </c>
      <c r="I229" s="6" t="s">
        <v>45</v>
      </c>
      <c r="J229" s="4" t="e">
        <f>VLOOKUP(F229,STATISTIK!$A:$D,5,FALSE)</f>
        <v>#REF!</v>
      </c>
      <c r="K229" s="6" t="s">
        <v>46</v>
      </c>
      <c r="L229" s="4" t="e">
        <f>VLOOKUP(F229,STATISTIK!$A:$D,7,FALSE)</f>
        <v>#REF!</v>
      </c>
      <c r="M229" s="6" t="s">
        <v>47</v>
      </c>
      <c r="N229" s="4" t="e">
        <f>VLOOKUP(F229,STATISTIK!$A:$D,9,FALSE)</f>
        <v>#REF!</v>
      </c>
      <c r="O229" s="4" t="e">
        <f>VLOOKUP(F229,STATISTIK!$A:$D,10,FALSE)</f>
        <v>#REF!</v>
      </c>
      <c r="P229" s="5"/>
      <c r="Q229" s="4" t="e">
        <f>VLOOKUP(F229,STATISTIK!$A:$D,12,FALSE)</f>
        <v>#REF!</v>
      </c>
      <c r="R229" s="57" t="e">
        <f>VLOOKUP(F229,STATISTIK!$A:$D,13,FALSE)</f>
        <v>#REF!</v>
      </c>
      <c r="S229" s="6"/>
      <c r="T229" s="56"/>
      <c r="U229" s="56"/>
    </row>
    <row r="230" ht="12.75" hidden="1" customHeight="1" spans="1:21">
      <c r="A230" s="6">
        <v>225</v>
      </c>
      <c r="B230" s="4" t="s">
        <v>523</v>
      </c>
      <c r="C230" s="4"/>
      <c r="D230" s="4"/>
      <c r="E230" s="4"/>
      <c r="F230" s="7" t="s">
        <v>524</v>
      </c>
      <c r="G230" s="6" t="s">
        <v>43</v>
      </c>
      <c r="H230" s="4" t="s">
        <v>362</v>
      </c>
      <c r="I230" s="6" t="s">
        <v>45</v>
      </c>
      <c r="J230" s="4" t="e">
        <f>VLOOKUP(F230,STATISTIK!$A:$D,5,FALSE)</f>
        <v>#REF!</v>
      </c>
      <c r="K230" s="6" t="s">
        <v>525</v>
      </c>
      <c r="L230" s="4" t="e">
        <f>VLOOKUP(F230,STATISTIK!$A:$D,7,FALSE)</f>
        <v>#REF!</v>
      </c>
      <c r="M230" s="6" t="s">
        <v>47</v>
      </c>
      <c r="N230" s="4" t="e">
        <f>VLOOKUP(F230,STATISTIK!$A:$D,9,FALSE)</f>
        <v>#REF!</v>
      </c>
      <c r="O230" s="4" t="e">
        <f>VLOOKUP(F230,STATISTIK!$A:$D,10,FALSE)</f>
        <v>#REF!</v>
      </c>
      <c r="P230" s="5"/>
      <c r="Q230" s="4" t="e">
        <f>VLOOKUP(F230,STATISTIK!$A:$D,12,FALSE)</f>
        <v>#REF!</v>
      </c>
      <c r="R230" s="57" t="e">
        <f>VLOOKUP(F230,STATISTIK!$A:$D,13,FALSE)</f>
        <v>#REF!</v>
      </c>
      <c r="S230" s="6"/>
      <c r="T230" s="56"/>
      <c r="U230" s="56"/>
    </row>
    <row r="231" ht="12.75" hidden="1" customHeight="1" spans="1:21">
      <c r="A231" s="6">
        <v>226</v>
      </c>
      <c r="B231" s="4" t="s">
        <v>526</v>
      </c>
      <c r="C231" s="4"/>
      <c r="D231" s="4"/>
      <c r="E231" s="4"/>
      <c r="F231" s="7" t="s">
        <v>527</v>
      </c>
      <c r="G231" s="6" t="s">
        <v>43</v>
      </c>
      <c r="H231" s="4" t="s">
        <v>362</v>
      </c>
      <c r="I231" s="6" t="s">
        <v>45</v>
      </c>
      <c r="J231" s="4" t="e">
        <f>VLOOKUP(F231,STATISTIK!$A:$D,5,FALSE)</f>
        <v>#REF!</v>
      </c>
      <c r="K231" s="6" t="s">
        <v>525</v>
      </c>
      <c r="L231" s="4" t="e">
        <f>VLOOKUP(F231,STATISTIK!$A:$D,7,FALSE)</f>
        <v>#REF!</v>
      </c>
      <c r="M231" s="6" t="s">
        <v>47</v>
      </c>
      <c r="N231" s="4" t="e">
        <f>VLOOKUP(F231,STATISTIK!$A:$D,9,FALSE)</f>
        <v>#REF!</v>
      </c>
      <c r="O231" s="4" t="e">
        <f>VLOOKUP(F231,STATISTIK!$A:$D,10,FALSE)</f>
        <v>#REF!</v>
      </c>
      <c r="P231" s="5"/>
      <c r="Q231" s="4" t="e">
        <f>VLOOKUP(F231,STATISTIK!$A:$D,12,FALSE)</f>
        <v>#REF!</v>
      </c>
      <c r="R231" s="57" t="e">
        <f>VLOOKUP(F231,STATISTIK!$A:$D,13,FALSE)</f>
        <v>#REF!</v>
      </c>
      <c r="S231" s="6"/>
      <c r="T231" s="56"/>
      <c r="U231" s="56"/>
    </row>
    <row r="232" ht="12.75" hidden="1" customHeight="1" spans="1:21">
      <c r="A232" s="6">
        <v>227</v>
      </c>
      <c r="B232" s="4" t="s">
        <v>528</v>
      </c>
      <c r="C232" s="4"/>
      <c r="D232" s="4"/>
      <c r="E232" s="4"/>
      <c r="F232" s="7" t="s">
        <v>529</v>
      </c>
      <c r="G232" s="6" t="s">
        <v>43</v>
      </c>
      <c r="H232" s="4" t="s">
        <v>362</v>
      </c>
      <c r="I232" s="6" t="s">
        <v>45</v>
      </c>
      <c r="J232" s="4" t="e">
        <f>VLOOKUP(F232,STATISTIK!$A:$D,5,FALSE)</f>
        <v>#REF!</v>
      </c>
      <c r="K232" s="6" t="s">
        <v>525</v>
      </c>
      <c r="L232" s="4" t="e">
        <f>VLOOKUP(F232,STATISTIK!$A:$D,7,FALSE)</f>
        <v>#REF!</v>
      </c>
      <c r="M232" s="6" t="s">
        <v>47</v>
      </c>
      <c r="N232" s="4" t="e">
        <f>VLOOKUP(F232,STATISTIK!$A:$D,9,FALSE)</f>
        <v>#REF!</v>
      </c>
      <c r="O232" s="4" t="e">
        <f>VLOOKUP(F232,STATISTIK!$A:$D,10,FALSE)</f>
        <v>#REF!</v>
      </c>
      <c r="P232" s="5"/>
      <c r="Q232" s="4" t="e">
        <f>VLOOKUP(F232,STATISTIK!$A:$D,12,FALSE)</f>
        <v>#REF!</v>
      </c>
      <c r="R232" s="57" t="e">
        <f>VLOOKUP(F232,STATISTIK!$A:$D,13,FALSE)</f>
        <v>#REF!</v>
      </c>
      <c r="S232" s="6"/>
      <c r="T232" s="56"/>
      <c r="U232" s="56"/>
    </row>
    <row r="233" ht="12.75" hidden="1" customHeight="1" spans="1:21">
      <c r="A233" s="6">
        <v>228</v>
      </c>
      <c r="B233" s="68" t="s">
        <v>530</v>
      </c>
      <c r="C233" s="4"/>
      <c r="D233" s="4"/>
      <c r="E233" s="4"/>
      <c r="F233" s="7" t="s">
        <v>531</v>
      </c>
      <c r="G233" s="6" t="s">
        <v>43</v>
      </c>
      <c r="H233" s="4" t="s">
        <v>362</v>
      </c>
      <c r="I233" s="6" t="s">
        <v>45</v>
      </c>
      <c r="J233" s="4" t="e">
        <f>VLOOKUP(F233,STATISTIK!$A:$D,5,FALSE)</f>
        <v>#REF!</v>
      </c>
      <c r="K233" s="6" t="s">
        <v>46</v>
      </c>
      <c r="L233" s="4" t="e">
        <f>VLOOKUP(F233,STATISTIK!$A:$D,7,FALSE)</f>
        <v>#REF!</v>
      </c>
      <c r="M233" s="6" t="s">
        <v>47</v>
      </c>
      <c r="N233" s="4" t="e">
        <f>VLOOKUP(F233,STATISTIK!$A:$D,9,FALSE)</f>
        <v>#REF!</v>
      </c>
      <c r="O233" s="4" t="e">
        <f>VLOOKUP(F233,STATISTIK!$A:$D,10,FALSE)</f>
        <v>#REF!</v>
      </c>
      <c r="P233" s="5"/>
      <c r="Q233" s="4" t="e">
        <f>VLOOKUP(F233,STATISTIK!$A:$D,12,FALSE)</f>
        <v>#REF!</v>
      </c>
      <c r="R233" s="57" t="e">
        <f>VLOOKUP(F233,STATISTIK!$A:$D,13,FALSE)</f>
        <v>#REF!</v>
      </c>
      <c r="S233" s="6"/>
      <c r="T233" s="56"/>
      <c r="U233" s="56"/>
    </row>
    <row r="234" ht="12.75" hidden="1" customHeight="1" spans="1:21">
      <c r="A234" s="6">
        <v>229</v>
      </c>
      <c r="B234" s="68" t="s">
        <v>532</v>
      </c>
      <c r="C234" s="4"/>
      <c r="D234" s="4"/>
      <c r="E234" s="4"/>
      <c r="F234" s="7" t="s">
        <v>533</v>
      </c>
      <c r="G234" s="6" t="s">
        <v>43</v>
      </c>
      <c r="H234" s="4" t="s">
        <v>362</v>
      </c>
      <c r="I234" s="6" t="s">
        <v>45</v>
      </c>
      <c r="J234" s="4" t="e">
        <f>VLOOKUP(F234,STATISTIK!$A:$D,5,FALSE)</f>
        <v>#REF!</v>
      </c>
      <c r="K234" s="6" t="s">
        <v>534</v>
      </c>
      <c r="L234" s="4" t="e">
        <f>VLOOKUP(F234,STATISTIK!$A:$D,7,FALSE)</f>
        <v>#REF!</v>
      </c>
      <c r="M234" s="6" t="s">
        <v>47</v>
      </c>
      <c r="N234" s="4" t="e">
        <f>VLOOKUP(F234,STATISTIK!$A:$D,9,FALSE)</f>
        <v>#REF!</v>
      </c>
      <c r="O234" s="4" t="e">
        <f>VLOOKUP(F234,STATISTIK!$A:$D,10,FALSE)</f>
        <v>#REF!</v>
      </c>
      <c r="P234" s="5"/>
      <c r="Q234" s="4" t="e">
        <f>VLOOKUP(F234,STATISTIK!$A:$D,12,FALSE)</f>
        <v>#REF!</v>
      </c>
      <c r="R234" s="57" t="e">
        <f>VLOOKUP(F234,STATISTIK!$A:$D,13,FALSE)</f>
        <v>#REF!</v>
      </c>
      <c r="S234" s="6"/>
      <c r="T234" s="56"/>
      <c r="U234" s="56"/>
    </row>
    <row r="235" ht="12.75" hidden="1" customHeight="1" spans="1:21">
      <c r="A235" s="6">
        <v>230</v>
      </c>
      <c r="B235" s="68" t="s">
        <v>535</v>
      </c>
      <c r="C235" s="4"/>
      <c r="D235" s="4"/>
      <c r="E235" s="4"/>
      <c r="F235" s="7" t="s">
        <v>536</v>
      </c>
      <c r="G235" s="6" t="s">
        <v>43</v>
      </c>
      <c r="H235" s="4" t="s">
        <v>362</v>
      </c>
      <c r="I235" s="6" t="s">
        <v>45</v>
      </c>
      <c r="J235" s="4" t="e">
        <f>VLOOKUP(F235,STATISTIK!$A:$D,5,FALSE)</f>
        <v>#REF!</v>
      </c>
      <c r="K235" s="6" t="s">
        <v>534</v>
      </c>
      <c r="L235" s="4" t="e">
        <f>VLOOKUP(F235,STATISTIK!$A:$D,7,FALSE)</f>
        <v>#REF!</v>
      </c>
      <c r="M235" s="6" t="s">
        <v>47</v>
      </c>
      <c r="N235" s="4" t="e">
        <f>VLOOKUP(F235,STATISTIK!$A:$D,9,FALSE)</f>
        <v>#REF!</v>
      </c>
      <c r="O235" s="4" t="e">
        <f>VLOOKUP(F235,STATISTIK!$A:$D,10,FALSE)</f>
        <v>#REF!</v>
      </c>
      <c r="P235" s="5"/>
      <c r="Q235" s="4" t="e">
        <f>VLOOKUP(F235,STATISTIK!$A:$D,12,FALSE)</f>
        <v>#REF!</v>
      </c>
      <c r="R235" s="57" t="e">
        <f>VLOOKUP(F235,STATISTIK!$A:$D,13,FALSE)</f>
        <v>#REF!</v>
      </c>
      <c r="S235" s="6"/>
      <c r="T235" s="56"/>
      <c r="U235" s="56"/>
    </row>
    <row r="236" ht="12.75" hidden="1" customHeight="1" spans="1:21">
      <c r="A236" s="6">
        <v>231</v>
      </c>
      <c r="B236" s="68" t="s">
        <v>537</v>
      </c>
      <c r="C236" s="4"/>
      <c r="D236" s="4"/>
      <c r="E236" s="4"/>
      <c r="F236" s="7" t="s">
        <v>538</v>
      </c>
      <c r="G236" s="6" t="s">
        <v>43</v>
      </c>
      <c r="H236" s="4" t="s">
        <v>362</v>
      </c>
      <c r="I236" s="6" t="s">
        <v>45</v>
      </c>
      <c r="J236" s="4" t="e">
        <f>VLOOKUP(F236,STATISTIK!$A:$D,5,FALSE)</f>
        <v>#REF!</v>
      </c>
      <c r="K236" s="6" t="s">
        <v>46</v>
      </c>
      <c r="L236" s="4" t="e">
        <f>VLOOKUP(F236,STATISTIK!$A:$D,7,FALSE)</f>
        <v>#REF!</v>
      </c>
      <c r="M236" s="6" t="s">
        <v>47</v>
      </c>
      <c r="N236" s="4" t="e">
        <f>VLOOKUP(F236,STATISTIK!$A:$D,9,FALSE)</f>
        <v>#REF!</v>
      </c>
      <c r="O236" s="4" t="e">
        <f>VLOOKUP(F236,STATISTIK!$A:$D,10,FALSE)</f>
        <v>#REF!</v>
      </c>
      <c r="P236" s="5"/>
      <c r="Q236" s="4" t="e">
        <f>VLOOKUP(F236,STATISTIK!$A:$D,12,FALSE)</f>
        <v>#REF!</v>
      </c>
      <c r="R236" s="57" t="e">
        <f>VLOOKUP(F236,STATISTIK!$A:$D,13,FALSE)</f>
        <v>#REF!</v>
      </c>
      <c r="S236" s="6"/>
      <c r="T236" s="56"/>
      <c r="U236" s="56"/>
    </row>
    <row r="237" ht="12.75" hidden="1" customHeight="1" spans="1:21">
      <c r="A237" s="6">
        <v>232</v>
      </c>
      <c r="B237" s="4" t="s">
        <v>539</v>
      </c>
      <c r="C237" s="4"/>
      <c r="D237" s="4"/>
      <c r="E237" s="4"/>
      <c r="F237" s="7" t="s">
        <v>540</v>
      </c>
      <c r="G237" s="6" t="s">
        <v>43</v>
      </c>
      <c r="H237" s="4" t="s">
        <v>362</v>
      </c>
      <c r="I237" s="6" t="s">
        <v>45</v>
      </c>
      <c r="J237" s="4" t="e">
        <f>VLOOKUP(F237,STATISTIK!$A:$D,5,FALSE)</f>
        <v>#REF!</v>
      </c>
      <c r="K237" s="6" t="s">
        <v>541</v>
      </c>
      <c r="L237" s="4" t="e">
        <f>VLOOKUP(F237,STATISTIK!$A:$D,7,FALSE)</f>
        <v>#REF!</v>
      </c>
      <c r="M237" s="6" t="s">
        <v>47</v>
      </c>
      <c r="N237" s="4" t="e">
        <f>VLOOKUP(F237,STATISTIK!$A:$D,9,FALSE)</f>
        <v>#REF!</v>
      </c>
      <c r="O237" s="4" t="e">
        <f>VLOOKUP(F237,STATISTIK!$A:$D,10,FALSE)</f>
        <v>#REF!</v>
      </c>
      <c r="P237" s="5"/>
      <c r="Q237" s="4" t="e">
        <f>VLOOKUP(F237,STATISTIK!$A:$D,12,FALSE)</f>
        <v>#REF!</v>
      </c>
      <c r="R237" s="57" t="e">
        <f>VLOOKUP(F237,STATISTIK!$A:$D,13,FALSE)</f>
        <v>#REF!</v>
      </c>
      <c r="S237" s="6"/>
      <c r="T237" s="56"/>
      <c r="U237" s="56"/>
    </row>
    <row r="238" ht="12.75" hidden="1" customHeight="1" spans="1:21">
      <c r="A238" s="6">
        <v>233</v>
      </c>
      <c r="B238" s="4" t="s">
        <v>542</v>
      </c>
      <c r="C238" s="4"/>
      <c r="D238" s="4"/>
      <c r="E238" s="4"/>
      <c r="F238" s="7" t="s">
        <v>543</v>
      </c>
      <c r="G238" s="6" t="s">
        <v>43</v>
      </c>
      <c r="H238" s="4" t="s">
        <v>362</v>
      </c>
      <c r="I238" s="6" t="s">
        <v>45</v>
      </c>
      <c r="J238" s="4" t="e">
        <f>VLOOKUP(F238,STATISTIK!$A:$D,5,FALSE)</f>
        <v>#REF!</v>
      </c>
      <c r="K238" s="6" t="s">
        <v>541</v>
      </c>
      <c r="L238" s="4" t="e">
        <f>VLOOKUP(F238,STATISTIK!$A:$D,7,FALSE)</f>
        <v>#REF!</v>
      </c>
      <c r="M238" s="6" t="s">
        <v>47</v>
      </c>
      <c r="N238" s="4" t="e">
        <f>VLOOKUP(F238,STATISTIK!$A:$D,9,FALSE)</f>
        <v>#REF!</v>
      </c>
      <c r="O238" s="4" t="e">
        <f>VLOOKUP(F238,STATISTIK!$A:$D,10,FALSE)</f>
        <v>#REF!</v>
      </c>
      <c r="P238" s="5"/>
      <c r="Q238" s="4" t="e">
        <f>VLOOKUP(F238,STATISTIK!$A:$D,12,FALSE)</f>
        <v>#REF!</v>
      </c>
      <c r="R238" s="57" t="e">
        <f>VLOOKUP(F238,STATISTIK!$A:$D,13,FALSE)</f>
        <v>#REF!</v>
      </c>
      <c r="S238" s="6"/>
      <c r="T238" s="56"/>
      <c r="U238" s="56"/>
    </row>
    <row r="239" ht="12.75" hidden="1" customHeight="1" spans="1:21">
      <c r="A239" s="6">
        <v>234</v>
      </c>
      <c r="B239" s="4" t="s">
        <v>544</v>
      </c>
      <c r="C239" s="4"/>
      <c r="D239" s="4"/>
      <c r="E239" s="4"/>
      <c r="F239" s="7" t="s">
        <v>545</v>
      </c>
      <c r="G239" s="6" t="s">
        <v>43</v>
      </c>
      <c r="H239" s="4" t="s">
        <v>362</v>
      </c>
      <c r="I239" s="6" t="s">
        <v>45</v>
      </c>
      <c r="J239" s="4" t="e">
        <f>VLOOKUP(F239,STATISTIK!$A:$D,5,FALSE)</f>
        <v>#REF!</v>
      </c>
      <c r="K239" s="6" t="s">
        <v>541</v>
      </c>
      <c r="L239" s="4" t="e">
        <f>VLOOKUP(F239,STATISTIK!$A:$D,7,FALSE)</f>
        <v>#REF!</v>
      </c>
      <c r="M239" s="6" t="s">
        <v>47</v>
      </c>
      <c r="N239" s="4" t="e">
        <f>VLOOKUP(F239,STATISTIK!$A:$D,9,FALSE)</f>
        <v>#REF!</v>
      </c>
      <c r="O239" s="4" t="e">
        <f>VLOOKUP(F239,STATISTIK!$A:$D,10,FALSE)</f>
        <v>#REF!</v>
      </c>
      <c r="P239" s="5"/>
      <c r="Q239" s="4" t="e">
        <f>VLOOKUP(F239,STATISTIK!$A:$D,12,FALSE)</f>
        <v>#REF!</v>
      </c>
      <c r="R239" s="57" t="e">
        <f>VLOOKUP(F239,STATISTIK!$A:$D,13,FALSE)</f>
        <v>#REF!</v>
      </c>
      <c r="S239" s="6"/>
      <c r="T239" s="56"/>
      <c r="U239" s="56"/>
    </row>
    <row r="240" ht="12.75" hidden="1" customHeight="1" spans="1:21">
      <c r="A240" s="6">
        <v>235</v>
      </c>
      <c r="B240" s="4" t="s">
        <v>546</v>
      </c>
      <c r="C240" s="4"/>
      <c r="D240" s="4"/>
      <c r="E240" s="4"/>
      <c r="F240" s="7" t="s">
        <v>547</v>
      </c>
      <c r="G240" s="6" t="s">
        <v>43</v>
      </c>
      <c r="H240" s="4" t="s">
        <v>362</v>
      </c>
      <c r="I240" s="6" t="s">
        <v>45</v>
      </c>
      <c r="J240" s="4" t="e">
        <f>VLOOKUP(F240,STATISTIK!$A:$D,5,FALSE)</f>
        <v>#REF!</v>
      </c>
      <c r="K240" s="6" t="s">
        <v>541</v>
      </c>
      <c r="L240" s="4" t="e">
        <f>VLOOKUP(F240,STATISTIK!$A:$D,7,FALSE)</f>
        <v>#REF!</v>
      </c>
      <c r="M240" s="6" t="s">
        <v>47</v>
      </c>
      <c r="N240" s="4" t="e">
        <f>VLOOKUP(F240,STATISTIK!$A:$D,9,FALSE)</f>
        <v>#REF!</v>
      </c>
      <c r="O240" s="4" t="e">
        <f>VLOOKUP(F240,STATISTIK!$A:$D,10,FALSE)</f>
        <v>#REF!</v>
      </c>
      <c r="P240" s="5"/>
      <c r="Q240" s="4" t="e">
        <f>VLOOKUP(F240,STATISTIK!$A:$D,12,FALSE)</f>
        <v>#REF!</v>
      </c>
      <c r="R240" s="57" t="e">
        <f>VLOOKUP(F240,STATISTIK!$A:$D,13,FALSE)</f>
        <v>#REF!</v>
      </c>
      <c r="S240" s="6"/>
      <c r="T240" s="56"/>
      <c r="U240" s="56"/>
    </row>
    <row r="241" ht="12.75" hidden="1" customHeight="1" spans="1:21">
      <c r="A241" s="6">
        <v>236</v>
      </c>
      <c r="B241" s="68" t="s">
        <v>548</v>
      </c>
      <c r="C241" s="4"/>
      <c r="D241" s="4"/>
      <c r="E241" s="4"/>
      <c r="F241" s="7" t="s">
        <v>549</v>
      </c>
      <c r="G241" s="6" t="s">
        <v>43</v>
      </c>
      <c r="H241" s="4" t="s">
        <v>362</v>
      </c>
      <c r="I241" s="6" t="s">
        <v>45</v>
      </c>
      <c r="J241" s="4" t="e">
        <f>VLOOKUP(F241,STATISTIK!$A:$D,5,FALSE)</f>
        <v>#REF!</v>
      </c>
      <c r="K241" s="6" t="s">
        <v>46</v>
      </c>
      <c r="L241" s="4" t="e">
        <f>VLOOKUP(F241,STATISTIK!$A:$D,7,FALSE)</f>
        <v>#REF!</v>
      </c>
      <c r="M241" s="6" t="s">
        <v>47</v>
      </c>
      <c r="N241" s="4" t="e">
        <f>VLOOKUP(F241,STATISTIK!$A:$D,9,FALSE)</f>
        <v>#REF!</v>
      </c>
      <c r="O241" s="4" t="e">
        <f>VLOOKUP(F241,STATISTIK!$A:$D,10,FALSE)</f>
        <v>#REF!</v>
      </c>
      <c r="P241" s="5"/>
      <c r="Q241" s="4" t="e">
        <f>VLOOKUP(F241,STATISTIK!$A:$D,12,FALSE)</f>
        <v>#REF!</v>
      </c>
      <c r="R241" s="57" t="e">
        <f>VLOOKUP(F241,STATISTIK!$A:$D,13,FALSE)</f>
        <v>#REF!</v>
      </c>
      <c r="S241" s="6"/>
      <c r="T241" s="56"/>
      <c r="U241" s="56"/>
    </row>
    <row r="242" ht="12.75" hidden="1" customHeight="1" spans="1:21">
      <c r="A242" s="6">
        <v>237</v>
      </c>
      <c r="B242" s="68" t="s">
        <v>550</v>
      </c>
      <c r="C242" s="4"/>
      <c r="D242" s="4"/>
      <c r="E242" s="4"/>
      <c r="F242" s="7" t="s">
        <v>551</v>
      </c>
      <c r="G242" s="6" t="s">
        <v>43</v>
      </c>
      <c r="H242" s="4" t="s">
        <v>362</v>
      </c>
      <c r="I242" s="6" t="s">
        <v>45</v>
      </c>
      <c r="J242" s="4" t="e">
        <f>VLOOKUP(F242,STATISTIK!$A:$D,5,FALSE)</f>
        <v>#REF!</v>
      </c>
      <c r="K242" s="6" t="s">
        <v>552</v>
      </c>
      <c r="L242" s="4" t="e">
        <f>VLOOKUP(F242,STATISTIK!$A:$D,7,FALSE)</f>
        <v>#REF!</v>
      </c>
      <c r="M242" s="6" t="s">
        <v>47</v>
      </c>
      <c r="N242" s="4" t="e">
        <f>VLOOKUP(F242,STATISTIK!$A:$D,9,FALSE)</f>
        <v>#REF!</v>
      </c>
      <c r="O242" s="4" t="e">
        <f>VLOOKUP(F242,STATISTIK!$A:$D,10,FALSE)</f>
        <v>#REF!</v>
      </c>
      <c r="P242" s="5"/>
      <c r="Q242" s="4" t="e">
        <f>VLOOKUP(F242,STATISTIK!$A:$D,12,FALSE)</f>
        <v>#REF!</v>
      </c>
      <c r="R242" s="57" t="e">
        <f>VLOOKUP(F242,STATISTIK!$A:$D,13,FALSE)</f>
        <v>#REF!</v>
      </c>
      <c r="S242" s="6"/>
      <c r="T242" s="56"/>
      <c r="U242" s="56"/>
    </row>
    <row r="243" ht="12.75" hidden="1" customHeight="1" spans="1:21">
      <c r="A243" s="6">
        <v>238</v>
      </c>
      <c r="B243" s="4" t="s">
        <v>553</v>
      </c>
      <c r="C243" s="4"/>
      <c r="D243" s="4"/>
      <c r="E243" s="4"/>
      <c r="F243" s="7" t="s">
        <v>554</v>
      </c>
      <c r="G243" s="6" t="s">
        <v>43</v>
      </c>
      <c r="H243" s="4" t="s">
        <v>362</v>
      </c>
      <c r="I243" s="6" t="s">
        <v>45</v>
      </c>
      <c r="J243" s="4" t="e">
        <f>VLOOKUP(F243,STATISTIK!$A:$D,5,FALSE)</f>
        <v>#REF!</v>
      </c>
      <c r="K243" s="6" t="s">
        <v>552</v>
      </c>
      <c r="L243" s="4" t="e">
        <f>VLOOKUP(F243,STATISTIK!$A:$D,7,FALSE)</f>
        <v>#REF!</v>
      </c>
      <c r="M243" s="6" t="s">
        <v>47</v>
      </c>
      <c r="N243" s="4" t="e">
        <f>VLOOKUP(F243,STATISTIK!$A:$D,9,FALSE)</f>
        <v>#REF!</v>
      </c>
      <c r="O243" s="4" t="e">
        <f>VLOOKUP(F243,STATISTIK!$A:$D,10,FALSE)</f>
        <v>#REF!</v>
      </c>
      <c r="P243" s="5"/>
      <c r="Q243" s="4" t="e">
        <f>VLOOKUP(F243,STATISTIK!$A:$D,12,FALSE)</f>
        <v>#REF!</v>
      </c>
      <c r="R243" s="57" t="e">
        <f>VLOOKUP(F243,STATISTIK!$A:$D,13,FALSE)</f>
        <v>#REF!</v>
      </c>
      <c r="S243" s="6"/>
      <c r="T243" s="56"/>
      <c r="U243" s="56"/>
    </row>
    <row r="244" ht="12.75" hidden="1" customHeight="1" spans="1:21">
      <c r="A244" s="6">
        <v>239</v>
      </c>
      <c r="B244" s="4" t="s">
        <v>555</v>
      </c>
      <c r="C244" s="4"/>
      <c r="D244" s="4"/>
      <c r="E244" s="4"/>
      <c r="F244" s="7" t="s">
        <v>556</v>
      </c>
      <c r="G244" s="6" t="s">
        <v>43</v>
      </c>
      <c r="H244" s="4" t="s">
        <v>362</v>
      </c>
      <c r="I244" s="6" t="s">
        <v>45</v>
      </c>
      <c r="J244" s="4" t="e">
        <f>VLOOKUP(F244,STATISTIK!$A:$D,5,FALSE)</f>
        <v>#REF!</v>
      </c>
      <c r="K244" s="6" t="s">
        <v>541</v>
      </c>
      <c r="L244" s="4" t="e">
        <f>VLOOKUP(F244,STATISTIK!$A:$D,7,FALSE)</f>
        <v>#REF!</v>
      </c>
      <c r="M244" s="6" t="s">
        <v>47</v>
      </c>
      <c r="N244" s="4" t="e">
        <f>VLOOKUP(F244,STATISTIK!$A:$D,9,FALSE)</f>
        <v>#REF!</v>
      </c>
      <c r="O244" s="4" t="e">
        <f>VLOOKUP(F244,STATISTIK!$A:$D,10,FALSE)</f>
        <v>#REF!</v>
      </c>
      <c r="P244" s="5"/>
      <c r="Q244" s="4" t="e">
        <f>VLOOKUP(F244,STATISTIK!$A:$D,12,FALSE)</f>
        <v>#REF!</v>
      </c>
      <c r="R244" s="57" t="e">
        <f>VLOOKUP(F244,STATISTIK!$A:$D,13,FALSE)</f>
        <v>#REF!</v>
      </c>
      <c r="S244" s="6"/>
      <c r="T244" s="56"/>
      <c r="U244" s="56"/>
    </row>
    <row r="245" ht="12.75" hidden="1" customHeight="1" spans="1:21">
      <c r="A245" s="6">
        <v>240</v>
      </c>
      <c r="B245" s="4" t="s">
        <v>557</v>
      </c>
      <c r="C245" s="4"/>
      <c r="D245" s="4"/>
      <c r="E245" s="4"/>
      <c r="F245" s="7" t="s">
        <v>558</v>
      </c>
      <c r="G245" s="6" t="s">
        <v>43</v>
      </c>
      <c r="H245" s="4" t="s">
        <v>362</v>
      </c>
      <c r="I245" s="6" t="s">
        <v>45</v>
      </c>
      <c r="J245" s="4" t="e">
        <f>VLOOKUP(F245,STATISTIK!$A:$D,5,FALSE)</f>
        <v>#REF!</v>
      </c>
      <c r="K245" s="6" t="s">
        <v>541</v>
      </c>
      <c r="L245" s="4" t="e">
        <f>VLOOKUP(F245,STATISTIK!$A:$D,7,FALSE)</f>
        <v>#REF!</v>
      </c>
      <c r="M245" s="6" t="s">
        <v>47</v>
      </c>
      <c r="N245" s="4" t="e">
        <f>VLOOKUP(F245,STATISTIK!$A:$D,9,FALSE)</f>
        <v>#REF!</v>
      </c>
      <c r="O245" s="4" t="e">
        <f>VLOOKUP(F245,STATISTIK!$A:$D,10,FALSE)</f>
        <v>#REF!</v>
      </c>
      <c r="P245" s="5"/>
      <c r="Q245" s="4" t="e">
        <f>VLOOKUP(F245,STATISTIK!$A:$D,12,FALSE)</f>
        <v>#REF!</v>
      </c>
      <c r="R245" s="57" t="e">
        <f>VLOOKUP(F245,STATISTIK!$A:$D,13,FALSE)</f>
        <v>#REF!</v>
      </c>
      <c r="S245" s="6"/>
      <c r="T245" s="56"/>
      <c r="U245" s="56"/>
    </row>
    <row r="246" ht="12.75" hidden="1" customHeight="1" spans="1:21">
      <c r="A246" s="6">
        <v>241</v>
      </c>
      <c r="B246" s="4" t="s">
        <v>559</v>
      </c>
      <c r="C246" s="4"/>
      <c r="D246" s="4"/>
      <c r="E246" s="4"/>
      <c r="F246" s="7" t="s">
        <v>560</v>
      </c>
      <c r="G246" s="6" t="s">
        <v>43</v>
      </c>
      <c r="H246" s="4" t="s">
        <v>362</v>
      </c>
      <c r="I246" s="6" t="s">
        <v>45</v>
      </c>
      <c r="J246" s="4" t="e">
        <f>VLOOKUP(F246,STATISTIK!$A:$D,5,FALSE)</f>
        <v>#REF!</v>
      </c>
      <c r="K246" s="6" t="s">
        <v>46</v>
      </c>
      <c r="L246" s="4" t="e">
        <f>VLOOKUP(F246,STATISTIK!$A:$D,7,FALSE)</f>
        <v>#REF!</v>
      </c>
      <c r="M246" s="6" t="s">
        <v>47</v>
      </c>
      <c r="N246" s="4" t="e">
        <f>VLOOKUP(F246,STATISTIK!$A:$D,9,FALSE)</f>
        <v>#REF!</v>
      </c>
      <c r="O246" s="4" t="e">
        <f>VLOOKUP(F246,STATISTIK!$A:$D,10,FALSE)</f>
        <v>#REF!</v>
      </c>
      <c r="P246" s="5"/>
      <c r="Q246" s="4" t="e">
        <f>VLOOKUP(F246,STATISTIK!$A:$D,12,FALSE)</f>
        <v>#REF!</v>
      </c>
      <c r="R246" s="57" t="e">
        <f>VLOOKUP(F246,STATISTIK!$A:$D,13,FALSE)</f>
        <v>#REF!</v>
      </c>
      <c r="S246" s="6"/>
      <c r="T246" s="56"/>
      <c r="U246" s="56"/>
    </row>
    <row r="247" ht="12.75" hidden="1" customHeight="1" spans="1:21">
      <c r="A247" s="6">
        <v>242</v>
      </c>
      <c r="B247" s="4" t="s">
        <v>561</v>
      </c>
      <c r="C247" s="4"/>
      <c r="D247" s="4"/>
      <c r="E247" s="4"/>
      <c r="F247" s="7" t="s">
        <v>562</v>
      </c>
      <c r="G247" s="6" t="s">
        <v>43</v>
      </c>
      <c r="H247" s="4" t="s">
        <v>362</v>
      </c>
      <c r="I247" s="6" t="s">
        <v>45</v>
      </c>
      <c r="J247" s="4" t="e">
        <f>VLOOKUP(F247,STATISTIK!$A:$D,5,FALSE)</f>
        <v>#REF!</v>
      </c>
      <c r="K247" s="6" t="s">
        <v>525</v>
      </c>
      <c r="L247" s="4" t="e">
        <f>VLOOKUP(F247,STATISTIK!$A:$D,7,FALSE)</f>
        <v>#REF!</v>
      </c>
      <c r="M247" s="6" t="s">
        <v>47</v>
      </c>
      <c r="N247" s="4" t="e">
        <f>VLOOKUP(F247,STATISTIK!$A:$D,9,FALSE)</f>
        <v>#REF!</v>
      </c>
      <c r="O247" s="4" t="e">
        <f>VLOOKUP(F247,STATISTIK!$A:$D,10,FALSE)</f>
        <v>#REF!</v>
      </c>
      <c r="P247" s="5"/>
      <c r="Q247" s="4" t="e">
        <f>VLOOKUP(F247,STATISTIK!$A:$D,12,FALSE)</f>
        <v>#REF!</v>
      </c>
      <c r="R247" s="57" t="e">
        <f>VLOOKUP(F247,STATISTIK!$A:$D,13,FALSE)</f>
        <v>#REF!</v>
      </c>
      <c r="S247" s="6"/>
      <c r="T247" s="56"/>
      <c r="U247" s="56"/>
    </row>
    <row r="248" ht="12.75" hidden="1" customHeight="1" spans="1:21">
      <c r="A248" s="6">
        <v>243</v>
      </c>
      <c r="B248" s="4" t="s">
        <v>563</v>
      </c>
      <c r="C248" s="4"/>
      <c r="D248" s="4"/>
      <c r="E248" s="4"/>
      <c r="F248" s="7" t="s">
        <v>564</v>
      </c>
      <c r="G248" s="6" t="s">
        <v>43</v>
      </c>
      <c r="H248" s="4" t="s">
        <v>362</v>
      </c>
      <c r="I248" s="6" t="s">
        <v>45</v>
      </c>
      <c r="J248" s="4" t="e">
        <f>VLOOKUP(F248,STATISTIK!$A:$D,5,FALSE)</f>
        <v>#REF!</v>
      </c>
      <c r="K248" s="6" t="s">
        <v>525</v>
      </c>
      <c r="L248" s="4" t="e">
        <f>VLOOKUP(F248,STATISTIK!$A:$D,7,FALSE)</f>
        <v>#REF!</v>
      </c>
      <c r="M248" s="6" t="s">
        <v>47</v>
      </c>
      <c r="N248" s="4" t="e">
        <f>VLOOKUP(F248,STATISTIK!$A:$D,9,FALSE)</f>
        <v>#REF!</v>
      </c>
      <c r="O248" s="4" t="e">
        <f>VLOOKUP(F248,STATISTIK!$A:$D,10,FALSE)</f>
        <v>#REF!</v>
      </c>
      <c r="P248" s="5"/>
      <c r="Q248" s="4" t="e">
        <f>VLOOKUP(F248,STATISTIK!$A:$D,12,FALSE)</f>
        <v>#REF!</v>
      </c>
      <c r="R248" s="57" t="e">
        <f>VLOOKUP(F248,STATISTIK!$A:$D,13,FALSE)</f>
        <v>#REF!</v>
      </c>
      <c r="S248" s="6"/>
      <c r="T248" s="56"/>
      <c r="U248" s="56"/>
    </row>
    <row r="249" ht="12.75" hidden="1" customHeight="1" spans="1:21">
      <c r="A249" s="6">
        <v>244</v>
      </c>
      <c r="B249" s="4" t="s">
        <v>565</v>
      </c>
      <c r="C249" s="4"/>
      <c r="D249" s="4"/>
      <c r="E249" s="4"/>
      <c r="F249" s="7" t="s">
        <v>566</v>
      </c>
      <c r="G249" s="6" t="s">
        <v>43</v>
      </c>
      <c r="H249" s="4" t="s">
        <v>362</v>
      </c>
      <c r="I249" s="6" t="s">
        <v>45</v>
      </c>
      <c r="J249" s="4" t="e">
        <f>VLOOKUP(F249,STATISTIK!$A:$D,5,FALSE)</f>
        <v>#REF!</v>
      </c>
      <c r="K249" s="6" t="s">
        <v>46</v>
      </c>
      <c r="L249" s="4" t="e">
        <f>VLOOKUP(F249,STATISTIK!$A:$D,7,FALSE)</f>
        <v>#REF!</v>
      </c>
      <c r="M249" s="6" t="s">
        <v>47</v>
      </c>
      <c r="N249" s="4" t="e">
        <f>VLOOKUP(F249,STATISTIK!$A:$D,9,FALSE)</f>
        <v>#REF!</v>
      </c>
      <c r="O249" s="4" t="e">
        <f>VLOOKUP(F249,STATISTIK!$A:$D,10,FALSE)</f>
        <v>#REF!</v>
      </c>
      <c r="P249" s="5"/>
      <c r="Q249" s="4" t="e">
        <f>VLOOKUP(F249,STATISTIK!$A:$D,12,FALSE)</f>
        <v>#REF!</v>
      </c>
      <c r="R249" s="57" t="e">
        <f>VLOOKUP(F249,STATISTIK!$A:$D,13,FALSE)</f>
        <v>#REF!</v>
      </c>
      <c r="S249" s="6"/>
      <c r="T249" s="56"/>
      <c r="U249" s="56"/>
    </row>
    <row r="250" ht="12.75" hidden="1" customHeight="1" spans="1:21">
      <c r="A250" s="6">
        <v>245</v>
      </c>
      <c r="B250" s="4" t="s">
        <v>567</v>
      </c>
      <c r="C250" s="4"/>
      <c r="D250" s="4"/>
      <c r="E250" s="4"/>
      <c r="F250" s="7" t="s">
        <v>568</v>
      </c>
      <c r="G250" s="6" t="s">
        <v>43</v>
      </c>
      <c r="H250" s="4" t="s">
        <v>362</v>
      </c>
      <c r="I250" s="6" t="s">
        <v>45</v>
      </c>
      <c r="J250" s="4" t="e">
        <f>VLOOKUP(F250,STATISTIK!$A:$D,5,FALSE)</f>
        <v>#REF!</v>
      </c>
      <c r="K250" s="6" t="s">
        <v>541</v>
      </c>
      <c r="L250" s="4" t="e">
        <f>VLOOKUP(F250,STATISTIK!$A:$D,7,FALSE)</f>
        <v>#REF!</v>
      </c>
      <c r="M250" s="6" t="s">
        <v>47</v>
      </c>
      <c r="N250" s="4" t="e">
        <f>VLOOKUP(F250,STATISTIK!$A:$D,9,FALSE)</f>
        <v>#REF!</v>
      </c>
      <c r="O250" s="4" t="e">
        <f>VLOOKUP(F250,STATISTIK!$A:$D,10,FALSE)</f>
        <v>#REF!</v>
      </c>
      <c r="P250" s="5"/>
      <c r="Q250" s="4" t="e">
        <f>VLOOKUP(F250,STATISTIK!$A:$D,12,FALSE)</f>
        <v>#REF!</v>
      </c>
      <c r="R250" s="57" t="e">
        <f>VLOOKUP(F250,STATISTIK!$A:$D,13,FALSE)</f>
        <v>#REF!</v>
      </c>
      <c r="S250" s="6"/>
      <c r="T250" s="56"/>
      <c r="U250" s="56"/>
    </row>
    <row r="251" ht="12.75" hidden="1" customHeight="1" spans="1:21">
      <c r="A251" s="6">
        <v>246</v>
      </c>
      <c r="B251" s="4" t="s">
        <v>569</v>
      </c>
      <c r="C251" s="4"/>
      <c r="D251" s="4"/>
      <c r="E251" s="4"/>
      <c r="F251" s="7" t="s">
        <v>570</v>
      </c>
      <c r="G251" s="6" t="s">
        <v>43</v>
      </c>
      <c r="H251" s="4" t="s">
        <v>362</v>
      </c>
      <c r="I251" s="6" t="s">
        <v>45</v>
      </c>
      <c r="J251" s="4" t="e">
        <f>VLOOKUP(F251,STATISTIK!$A:$D,5,FALSE)</f>
        <v>#REF!</v>
      </c>
      <c r="K251" s="6" t="s">
        <v>541</v>
      </c>
      <c r="L251" s="4" t="e">
        <f>VLOOKUP(F251,STATISTIK!$A:$D,7,FALSE)</f>
        <v>#REF!</v>
      </c>
      <c r="M251" s="6" t="s">
        <v>47</v>
      </c>
      <c r="N251" s="4" t="e">
        <f>VLOOKUP(F251,STATISTIK!$A:$D,9,FALSE)</f>
        <v>#REF!</v>
      </c>
      <c r="O251" s="4" t="e">
        <f>VLOOKUP(F251,STATISTIK!$A:$D,10,FALSE)</f>
        <v>#REF!</v>
      </c>
      <c r="P251" s="5"/>
      <c r="Q251" s="4" t="e">
        <f>VLOOKUP(F251,STATISTIK!$A:$D,12,FALSE)</f>
        <v>#REF!</v>
      </c>
      <c r="R251" s="57" t="e">
        <f>VLOOKUP(F251,STATISTIK!$A:$D,13,FALSE)</f>
        <v>#REF!</v>
      </c>
      <c r="S251" s="6"/>
      <c r="T251" s="56"/>
      <c r="U251" s="56"/>
    </row>
    <row r="252" ht="12.75" hidden="1" customHeight="1" spans="1:21">
      <c r="A252" s="6">
        <v>247</v>
      </c>
      <c r="B252" s="4" t="s">
        <v>571</v>
      </c>
      <c r="C252" s="4"/>
      <c r="D252" s="4"/>
      <c r="E252" s="4"/>
      <c r="F252" s="7" t="s">
        <v>572</v>
      </c>
      <c r="G252" s="6" t="s">
        <v>43</v>
      </c>
      <c r="H252" s="4" t="s">
        <v>362</v>
      </c>
      <c r="I252" s="6" t="s">
        <v>45</v>
      </c>
      <c r="J252" s="4" t="e">
        <f>VLOOKUP(F252,STATISTIK!$A:$D,5,FALSE)</f>
        <v>#REF!</v>
      </c>
      <c r="K252" s="6" t="s">
        <v>65</v>
      </c>
      <c r="L252" s="4" t="e">
        <f>VLOOKUP(F252,STATISTIK!$A:$D,7,FALSE)</f>
        <v>#REF!</v>
      </c>
      <c r="M252" s="6" t="s">
        <v>47</v>
      </c>
      <c r="N252" s="4" t="e">
        <f>VLOOKUP(F252,STATISTIK!$A:$D,9,FALSE)</f>
        <v>#REF!</v>
      </c>
      <c r="O252" s="4" t="e">
        <f>VLOOKUP(F252,STATISTIK!$A:$D,10,FALSE)</f>
        <v>#REF!</v>
      </c>
      <c r="P252" s="5"/>
      <c r="Q252" s="4" t="e">
        <f>VLOOKUP(F252,STATISTIK!$A:$D,12,FALSE)</f>
        <v>#REF!</v>
      </c>
      <c r="R252" s="57" t="e">
        <f>VLOOKUP(F252,STATISTIK!$A:$D,13,FALSE)</f>
        <v>#REF!</v>
      </c>
      <c r="S252" s="6"/>
      <c r="T252" s="56"/>
      <c r="U252" s="56"/>
    </row>
    <row r="253" ht="12.75" hidden="1" customHeight="1" spans="1:21">
      <c r="A253" s="6">
        <v>248</v>
      </c>
      <c r="B253" s="4" t="s">
        <v>573</v>
      </c>
      <c r="C253" s="4"/>
      <c r="D253" s="4"/>
      <c r="E253" s="4"/>
      <c r="F253" s="7" t="s">
        <v>64</v>
      </c>
      <c r="G253" s="6" t="s">
        <v>43</v>
      </c>
      <c r="H253" s="4" t="s">
        <v>362</v>
      </c>
      <c r="I253" s="6" t="s">
        <v>45</v>
      </c>
      <c r="J253" s="4" t="e">
        <f>VLOOKUP(F253,STATISTIK!$A:$D,5,FALSE)</f>
        <v>#REF!</v>
      </c>
      <c r="K253" s="6" t="s">
        <v>574</v>
      </c>
      <c r="L253" s="4" t="e">
        <f>VLOOKUP(F253,STATISTIK!$A:$D,7,FALSE)</f>
        <v>#REF!</v>
      </c>
      <c r="M253" s="6" t="s">
        <v>47</v>
      </c>
      <c r="N253" s="4" t="e">
        <f>VLOOKUP(F253,STATISTIK!$A:$D,9,FALSE)</f>
        <v>#REF!</v>
      </c>
      <c r="O253" s="4" t="e">
        <f>VLOOKUP(F253,STATISTIK!$A:$D,10,FALSE)</f>
        <v>#REF!</v>
      </c>
      <c r="P253" s="5"/>
      <c r="Q253" s="4" t="e">
        <f>VLOOKUP(F253,STATISTIK!$A:$D,12,FALSE)</f>
        <v>#REF!</v>
      </c>
      <c r="R253" s="57" t="e">
        <f>VLOOKUP(F253,STATISTIK!$A:$D,13,FALSE)</f>
        <v>#REF!</v>
      </c>
      <c r="S253" s="6"/>
      <c r="T253" s="56"/>
      <c r="U253" s="56"/>
    </row>
    <row r="254" ht="12.75" hidden="1" customHeight="1" spans="1:21">
      <c r="A254" s="6">
        <v>249</v>
      </c>
      <c r="B254" s="4" t="s">
        <v>575</v>
      </c>
      <c r="C254" s="4"/>
      <c r="D254" s="4"/>
      <c r="E254" s="4"/>
      <c r="F254" s="7" t="s">
        <v>576</v>
      </c>
      <c r="G254" s="6" t="s">
        <v>43</v>
      </c>
      <c r="H254" s="4" t="s">
        <v>362</v>
      </c>
      <c r="I254" s="6" t="s">
        <v>45</v>
      </c>
      <c r="J254" s="4" t="e">
        <f>VLOOKUP(F254,STATISTIK!$A:$D,5,FALSE)</f>
        <v>#REF!</v>
      </c>
      <c r="K254" s="6" t="s">
        <v>46</v>
      </c>
      <c r="L254" s="4" t="e">
        <f>VLOOKUP(F254,STATISTIK!$A:$D,7,FALSE)</f>
        <v>#REF!</v>
      </c>
      <c r="M254" s="6" t="s">
        <v>47</v>
      </c>
      <c r="N254" s="4" t="e">
        <f>VLOOKUP(F254,STATISTIK!$A:$D,9,FALSE)</f>
        <v>#REF!</v>
      </c>
      <c r="O254" s="4" t="e">
        <f>VLOOKUP(F254,STATISTIK!$A:$D,10,FALSE)</f>
        <v>#REF!</v>
      </c>
      <c r="P254" s="5"/>
      <c r="Q254" s="4" t="e">
        <f>VLOOKUP(F254,STATISTIK!$A:$D,12,FALSE)</f>
        <v>#REF!</v>
      </c>
      <c r="R254" s="57" t="e">
        <f>VLOOKUP(F254,STATISTIK!$A:$D,13,FALSE)</f>
        <v>#REF!</v>
      </c>
      <c r="S254" s="6"/>
      <c r="T254" s="56"/>
      <c r="U254" s="56"/>
    </row>
    <row r="255" ht="12.75" hidden="1" customHeight="1" spans="1:21">
      <c r="A255" s="6">
        <v>250</v>
      </c>
      <c r="B255" s="4" t="s">
        <v>577</v>
      </c>
      <c r="C255" s="4"/>
      <c r="D255" s="4"/>
      <c r="E255" s="4"/>
      <c r="F255" s="7" t="s">
        <v>578</v>
      </c>
      <c r="G255" s="6" t="s">
        <v>43</v>
      </c>
      <c r="H255" s="4" t="s">
        <v>362</v>
      </c>
      <c r="I255" s="6" t="s">
        <v>45</v>
      </c>
      <c r="J255" s="4" t="e">
        <f>VLOOKUP(F255,STATISTIK!$A:$D,5,FALSE)</f>
        <v>#REF!</v>
      </c>
      <c r="K255" s="6" t="s">
        <v>574</v>
      </c>
      <c r="L255" s="4" t="e">
        <f>VLOOKUP(F255,STATISTIK!$A:$D,7,FALSE)</f>
        <v>#REF!</v>
      </c>
      <c r="M255" s="6" t="s">
        <v>47</v>
      </c>
      <c r="N255" s="4" t="e">
        <f>VLOOKUP(F255,STATISTIK!$A:$D,9,FALSE)</f>
        <v>#REF!</v>
      </c>
      <c r="O255" s="4" t="e">
        <f>VLOOKUP(F255,STATISTIK!$A:$D,10,FALSE)</f>
        <v>#REF!</v>
      </c>
      <c r="P255" s="5"/>
      <c r="Q255" s="4" t="e">
        <f>VLOOKUP(F255,STATISTIK!$A:$D,12,FALSE)</f>
        <v>#REF!</v>
      </c>
      <c r="R255" s="57" t="e">
        <f>VLOOKUP(F255,STATISTIK!$A:$D,13,FALSE)</f>
        <v>#REF!</v>
      </c>
      <c r="S255" s="6"/>
      <c r="T255" s="56"/>
      <c r="U255" s="56"/>
    </row>
    <row r="256" ht="12.75" hidden="1" customHeight="1" spans="1:21">
      <c r="A256" s="6">
        <v>251</v>
      </c>
      <c r="B256" s="4" t="s">
        <v>579</v>
      </c>
      <c r="C256" s="4"/>
      <c r="D256" s="4"/>
      <c r="E256" s="4"/>
      <c r="F256" s="7" t="s">
        <v>580</v>
      </c>
      <c r="G256" s="6" t="s">
        <v>43</v>
      </c>
      <c r="H256" s="4" t="s">
        <v>362</v>
      </c>
      <c r="I256" s="6" t="s">
        <v>45</v>
      </c>
      <c r="J256" s="4" t="e">
        <f>VLOOKUP(F256,STATISTIK!$A:$D,5,FALSE)</f>
        <v>#REF!</v>
      </c>
      <c r="K256" s="6" t="s">
        <v>46</v>
      </c>
      <c r="L256" s="4" t="e">
        <f>VLOOKUP(F256,STATISTIK!$A:$D,7,FALSE)</f>
        <v>#REF!</v>
      </c>
      <c r="M256" s="6" t="s">
        <v>47</v>
      </c>
      <c r="N256" s="4" t="e">
        <f>VLOOKUP(F256,STATISTIK!$A:$D,9,FALSE)</f>
        <v>#REF!</v>
      </c>
      <c r="O256" s="4" t="e">
        <f>VLOOKUP(F256,STATISTIK!$A:$D,10,FALSE)</f>
        <v>#REF!</v>
      </c>
      <c r="P256" s="5"/>
      <c r="Q256" s="4" t="e">
        <f>VLOOKUP(F256,STATISTIK!$A:$D,12,FALSE)</f>
        <v>#REF!</v>
      </c>
      <c r="R256" s="57" t="e">
        <f>VLOOKUP(F256,STATISTIK!$A:$D,13,FALSE)</f>
        <v>#REF!</v>
      </c>
      <c r="S256" s="6"/>
      <c r="T256" s="56"/>
      <c r="U256" s="56"/>
    </row>
    <row r="257" ht="12.75" hidden="1" customHeight="1" spans="1:21">
      <c r="A257" s="6">
        <v>252</v>
      </c>
      <c r="B257" s="4" t="s">
        <v>581</v>
      </c>
      <c r="C257" s="4"/>
      <c r="D257" s="4"/>
      <c r="E257" s="4"/>
      <c r="F257" s="7" t="s">
        <v>582</v>
      </c>
      <c r="G257" s="6" t="s">
        <v>43</v>
      </c>
      <c r="H257" s="4" t="s">
        <v>362</v>
      </c>
      <c r="I257" s="6" t="s">
        <v>45</v>
      </c>
      <c r="J257" s="4" t="e">
        <f>VLOOKUP(F257,STATISTIK!$A:$D,5,FALSE)</f>
        <v>#REF!</v>
      </c>
      <c r="K257" s="6" t="s">
        <v>46</v>
      </c>
      <c r="L257" s="4" t="e">
        <f>VLOOKUP(F257,STATISTIK!$A:$D,7,FALSE)</f>
        <v>#REF!</v>
      </c>
      <c r="M257" s="6" t="s">
        <v>47</v>
      </c>
      <c r="N257" s="4" t="e">
        <f>VLOOKUP(F257,STATISTIK!$A:$D,9,FALSE)</f>
        <v>#REF!</v>
      </c>
      <c r="O257" s="4" t="e">
        <f>VLOOKUP(F257,STATISTIK!$A:$D,10,FALSE)</f>
        <v>#REF!</v>
      </c>
      <c r="P257" s="5"/>
      <c r="Q257" s="4" t="e">
        <f>VLOOKUP(F257,STATISTIK!$A:$D,12,FALSE)</f>
        <v>#REF!</v>
      </c>
      <c r="R257" s="57" t="e">
        <f>VLOOKUP(F257,STATISTIK!$A:$D,13,FALSE)</f>
        <v>#REF!</v>
      </c>
      <c r="S257" s="6"/>
      <c r="T257" s="56"/>
      <c r="U257" s="56"/>
    </row>
    <row r="258" ht="12.75" hidden="1" customHeight="1" spans="1:21">
      <c r="A258" s="6">
        <v>253</v>
      </c>
      <c r="B258" s="4" t="s">
        <v>583</v>
      </c>
      <c r="C258" s="4"/>
      <c r="D258" s="4"/>
      <c r="E258" s="4"/>
      <c r="F258" s="7" t="s">
        <v>584</v>
      </c>
      <c r="G258" s="6" t="s">
        <v>43</v>
      </c>
      <c r="H258" s="4" t="s">
        <v>362</v>
      </c>
      <c r="I258" s="6" t="s">
        <v>45</v>
      </c>
      <c r="J258" s="4" t="e">
        <f>VLOOKUP(F258,STATISTIK!$A:$D,5,FALSE)</f>
        <v>#REF!</v>
      </c>
      <c r="K258" s="6" t="s">
        <v>46</v>
      </c>
      <c r="L258" s="4" t="e">
        <f>VLOOKUP(F258,STATISTIK!$A:$D,7,FALSE)</f>
        <v>#REF!</v>
      </c>
      <c r="M258" s="6" t="s">
        <v>47</v>
      </c>
      <c r="N258" s="4" t="e">
        <f>VLOOKUP(F258,STATISTIK!$A:$D,9,FALSE)</f>
        <v>#REF!</v>
      </c>
      <c r="O258" s="4" t="e">
        <f>VLOOKUP(F258,STATISTIK!$A:$D,10,FALSE)</f>
        <v>#REF!</v>
      </c>
      <c r="P258" s="5"/>
      <c r="Q258" s="4" t="e">
        <f>VLOOKUP(F258,STATISTIK!$A:$D,12,FALSE)</f>
        <v>#REF!</v>
      </c>
      <c r="R258" s="57" t="e">
        <f>VLOOKUP(F258,STATISTIK!$A:$D,13,FALSE)</f>
        <v>#REF!</v>
      </c>
      <c r="S258" s="6"/>
      <c r="T258" s="56"/>
      <c r="U258" s="56"/>
    </row>
    <row r="259" ht="12.75" hidden="1" customHeight="1" spans="1:21">
      <c r="A259" s="6">
        <v>254</v>
      </c>
      <c r="B259" s="4" t="s">
        <v>585</v>
      </c>
      <c r="C259" s="4"/>
      <c r="D259" s="4"/>
      <c r="E259" s="4"/>
      <c r="F259" s="7" t="s">
        <v>586</v>
      </c>
      <c r="G259" s="6" t="s">
        <v>43</v>
      </c>
      <c r="H259" s="4" t="s">
        <v>362</v>
      </c>
      <c r="I259" s="6" t="s">
        <v>45</v>
      </c>
      <c r="J259" s="4" t="e">
        <f>VLOOKUP(F259,STATISTIK!$A:$D,5,FALSE)</f>
        <v>#REF!</v>
      </c>
      <c r="K259" s="6" t="s">
        <v>46</v>
      </c>
      <c r="L259" s="4" t="e">
        <f>VLOOKUP(F259,STATISTIK!$A:$D,7,FALSE)</f>
        <v>#REF!</v>
      </c>
      <c r="M259" s="6" t="s">
        <v>47</v>
      </c>
      <c r="N259" s="4" t="e">
        <f>VLOOKUP(F259,STATISTIK!$A:$D,9,FALSE)</f>
        <v>#REF!</v>
      </c>
      <c r="O259" s="4" t="e">
        <f>VLOOKUP(F259,STATISTIK!$A:$D,10,FALSE)</f>
        <v>#REF!</v>
      </c>
      <c r="P259" s="5"/>
      <c r="Q259" s="4" t="e">
        <f>VLOOKUP(F259,STATISTIK!$A:$D,12,FALSE)</f>
        <v>#REF!</v>
      </c>
      <c r="R259" s="57" t="e">
        <f>VLOOKUP(F259,STATISTIK!$A:$D,13,FALSE)</f>
        <v>#REF!</v>
      </c>
      <c r="S259" s="6"/>
      <c r="T259" s="56"/>
      <c r="U259" s="56"/>
    </row>
    <row r="260" ht="12.75" hidden="1" customHeight="1" spans="1:21">
      <c r="A260" s="6">
        <v>255</v>
      </c>
      <c r="B260" s="4" t="s">
        <v>587</v>
      </c>
      <c r="C260" s="4"/>
      <c r="D260" s="4"/>
      <c r="E260" s="4"/>
      <c r="F260" s="7" t="s">
        <v>588</v>
      </c>
      <c r="G260" s="6" t="s">
        <v>43</v>
      </c>
      <c r="H260" s="4" t="s">
        <v>362</v>
      </c>
      <c r="I260" s="6" t="s">
        <v>45</v>
      </c>
      <c r="J260" s="4" t="e">
        <f>VLOOKUP(F260,STATISTIK!$A:$D,5,FALSE)</f>
        <v>#REF!</v>
      </c>
      <c r="K260" s="6" t="s">
        <v>46</v>
      </c>
      <c r="L260" s="4" t="e">
        <f>VLOOKUP(F260,STATISTIK!$A:$D,7,FALSE)</f>
        <v>#REF!</v>
      </c>
      <c r="M260" s="6" t="s">
        <v>47</v>
      </c>
      <c r="N260" s="4" t="e">
        <f>VLOOKUP(F260,STATISTIK!$A:$D,9,FALSE)</f>
        <v>#REF!</v>
      </c>
      <c r="O260" s="4" t="e">
        <f>VLOOKUP(F260,STATISTIK!$A:$D,10,FALSE)</f>
        <v>#REF!</v>
      </c>
      <c r="P260" s="5"/>
      <c r="Q260" s="4" t="e">
        <f>VLOOKUP(F260,STATISTIK!$A:$D,12,FALSE)</f>
        <v>#REF!</v>
      </c>
      <c r="R260" s="57" t="e">
        <f>VLOOKUP(F260,STATISTIK!$A:$D,13,FALSE)</f>
        <v>#REF!</v>
      </c>
      <c r="S260" s="6"/>
      <c r="T260" s="56"/>
      <c r="U260" s="56"/>
    </row>
    <row r="261" ht="12.75" hidden="1" customHeight="1" spans="1:21">
      <c r="A261" s="6">
        <v>256</v>
      </c>
      <c r="B261" s="4" t="s">
        <v>589</v>
      </c>
      <c r="C261" s="4"/>
      <c r="D261" s="4"/>
      <c r="E261" s="4"/>
      <c r="F261" s="7" t="s">
        <v>590</v>
      </c>
      <c r="G261" s="6" t="s">
        <v>43</v>
      </c>
      <c r="H261" s="4" t="s">
        <v>362</v>
      </c>
      <c r="I261" s="6" t="s">
        <v>45</v>
      </c>
      <c r="J261" s="4" t="e">
        <f>VLOOKUP(F261,STATISTIK!$A:$D,5,FALSE)</f>
        <v>#REF!</v>
      </c>
      <c r="K261" s="6" t="s">
        <v>574</v>
      </c>
      <c r="L261" s="4" t="e">
        <f>VLOOKUP(F261,STATISTIK!$A:$D,7,FALSE)</f>
        <v>#REF!</v>
      </c>
      <c r="M261" s="6" t="s">
        <v>47</v>
      </c>
      <c r="N261" s="4" t="e">
        <f>VLOOKUP(F261,STATISTIK!$A:$D,9,FALSE)</f>
        <v>#REF!</v>
      </c>
      <c r="O261" s="4" t="e">
        <f>VLOOKUP(F261,STATISTIK!$A:$D,10,FALSE)</f>
        <v>#REF!</v>
      </c>
      <c r="P261" s="5"/>
      <c r="Q261" s="4" t="e">
        <f>VLOOKUP(F261,STATISTIK!$A:$D,12,FALSE)</f>
        <v>#REF!</v>
      </c>
      <c r="R261" s="57" t="e">
        <f>VLOOKUP(F261,STATISTIK!$A:$D,13,FALSE)</f>
        <v>#REF!</v>
      </c>
      <c r="S261" s="6"/>
      <c r="T261" s="56"/>
      <c r="U261" s="56"/>
    </row>
    <row r="262" ht="12.75" hidden="1" customHeight="1" spans="1:21">
      <c r="A262" s="6">
        <v>257</v>
      </c>
      <c r="B262" s="4" t="s">
        <v>591</v>
      </c>
      <c r="C262" s="4"/>
      <c r="D262" s="4"/>
      <c r="E262" s="4"/>
      <c r="F262" s="7" t="s">
        <v>592</v>
      </c>
      <c r="G262" s="6" t="s">
        <v>43</v>
      </c>
      <c r="H262" s="4" t="s">
        <v>362</v>
      </c>
      <c r="I262" s="6" t="s">
        <v>45</v>
      </c>
      <c r="J262" s="4" t="e">
        <f>VLOOKUP(F262,STATISTIK!$A:$D,5,FALSE)</f>
        <v>#REF!</v>
      </c>
      <c r="K262" s="6" t="s">
        <v>46</v>
      </c>
      <c r="L262" s="4" t="e">
        <f>VLOOKUP(F262,STATISTIK!$A:$D,7,FALSE)</f>
        <v>#REF!</v>
      </c>
      <c r="M262" s="6" t="s">
        <v>47</v>
      </c>
      <c r="N262" s="4" t="e">
        <f>VLOOKUP(F262,STATISTIK!$A:$D,9,FALSE)</f>
        <v>#REF!</v>
      </c>
      <c r="O262" s="4" t="e">
        <f>VLOOKUP(F262,STATISTIK!$A:$D,10,FALSE)</f>
        <v>#REF!</v>
      </c>
      <c r="P262" s="5"/>
      <c r="Q262" s="4" t="e">
        <f>VLOOKUP(F262,STATISTIK!$A:$D,12,FALSE)</f>
        <v>#REF!</v>
      </c>
      <c r="R262" s="57" t="e">
        <f>VLOOKUP(F262,STATISTIK!$A:$D,13,FALSE)</f>
        <v>#REF!</v>
      </c>
      <c r="S262" s="6"/>
      <c r="T262" s="56"/>
      <c r="U262" s="56"/>
    </row>
    <row r="263" ht="12.75" hidden="1" customHeight="1" spans="1:21">
      <c r="A263" s="6">
        <v>258</v>
      </c>
      <c r="B263" s="4" t="s">
        <v>593</v>
      </c>
      <c r="C263" s="4"/>
      <c r="D263" s="4"/>
      <c r="E263" s="4"/>
      <c r="F263" s="7" t="s">
        <v>594</v>
      </c>
      <c r="G263" s="6" t="s">
        <v>43</v>
      </c>
      <c r="H263" s="4" t="s">
        <v>362</v>
      </c>
      <c r="I263" s="6" t="s">
        <v>45</v>
      </c>
      <c r="J263" s="4" t="e">
        <f>VLOOKUP(F263,STATISTIK!$A:$D,5,FALSE)</f>
        <v>#REF!</v>
      </c>
      <c r="K263" s="6" t="s">
        <v>46</v>
      </c>
      <c r="L263" s="4" t="e">
        <f>VLOOKUP(F263,STATISTIK!$A:$D,7,FALSE)</f>
        <v>#REF!</v>
      </c>
      <c r="M263" s="6" t="s">
        <v>47</v>
      </c>
      <c r="N263" s="4" t="e">
        <f>VLOOKUP(F263,STATISTIK!$A:$D,9,FALSE)</f>
        <v>#REF!</v>
      </c>
      <c r="O263" s="4" t="e">
        <f>VLOOKUP(F263,STATISTIK!$A:$D,10,FALSE)</f>
        <v>#REF!</v>
      </c>
      <c r="P263" s="5"/>
      <c r="Q263" s="4" t="e">
        <f>VLOOKUP(F263,STATISTIK!$A:$D,12,FALSE)</f>
        <v>#REF!</v>
      </c>
      <c r="R263" s="57" t="e">
        <f>VLOOKUP(F263,STATISTIK!$A:$D,13,FALSE)</f>
        <v>#REF!</v>
      </c>
      <c r="S263" s="6"/>
      <c r="T263" s="56"/>
      <c r="U263" s="56"/>
    </row>
    <row r="264" ht="12.75" hidden="1" customHeight="1" spans="1:21">
      <c r="A264" s="6">
        <v>259</v>
      </c>
      <c r="B264" s="4" t="s">
        <v>595</v>
      </c>
      <c r="C264" s="4"/>
      <c r="D264" s="4"/>
      <c r="E264" s="4"/>
      <c r="F264" s="7" t="s">
        <v>596</v>
      </c>
      <c r="G264" s="6" t="s">
        <v>43</v>
      </c>
      <c r="H264" s="4" t="s">
        <v>362</v>
      </c>
      <c r="I264" s="6" t="s">
        <v>45</v>
      </c>
      <c r="J264" s="4" t="e">
        <f>VLOOKUP(F264,STATISTIK!$A:$D,5,FALSE)</f>
        <v>#REF!</v>
      </c>
      <c r="K264" s="6" t="s">
        <v>46</v>
      </c>
      <c r="L264" s="4" t="e">
        <f>VLOOKUP(F264,STATISTIK!$A:$D,7,FALSE)</f>
        <v>#REF!</v>
      </c>
      <c r="M264" s="6" t="s">
        <v>47</v>
      </c>
      <c r="N264" s="4" t="e">
        <f>VLOOKUP(F264,STATISTIK!$A:$D,9,FALSE)</f>
        <v>#REF!</v>
      </c>
      <c r="O264" s="4" t="e">
        <f>VLOOKUP(F264,STATISTIK!$A:$D,10,FALSE)</f>
        <v>#REF!</v>
      </c>
      <c r="P264" s="5"/>
      <c r="Q264" s="4" t="e">
        <f>VLOOKUP(F264,STATISTIK!$A:$D,12,FALSE)</f>
        <v>#REF!</v>
      </c>
      <c r="R264" s="57" t="e">
        <f>VLOOKUP(F264,STATISTIK!$A:$D,13,FALSE)</f>
        <v>#REF!</v>
      </c>
      <c r="S264" s="6"/>
      <c r="T264" s="56"/>
      <c r="U264" s="56"/>
    </row>
    <row r="265" ht="12.75" hidden="1" customHeight="1" spans="1:21">
      <c r="A265" s="6">
        <v>260</v>
      </c>
      <c r="B265" s="4" t="s">
        <v>597</v>
      </c>
      <c r="C265" s="4"/>
      <c r="D265" s="4"/>
      <c r="E265" s="4"/>
      <c r="F265" s="7" t="s">
        <v>598</v>
      </c>
      <c r="G265" s="6" t="s">
        <v>43</v>
      </c>
      <c r="H265" s="4" t="s">
        <v>362</v>
      </c>
      <c r="I265" s="6" t="s">
        <v>45</v>
      </c>
      <c r="J265" s="4" t="e">
        <f>VLOOKUP(F265,STATISTIK!$A:$D,5,FALSE)</f>
        <v>#REF!</v>
      </c>
      <c r="K265" s="6" t="s">
        <v>46</v>
      </c>
      <c r="L265" s="4" t="e">
        <f>VLOOKUP(F265,STATISTIK!$A:$D,7,FALSE)</f>
        <v>#REF!</v>
      </c>
      <c r="M265" s="6" t="s">
        <v>47</v>
      </c>
      <c r="N265" s="4" t="e">
        <f>VLOOKUP(F265,STATISTIK!$A:$D,9,FALSE)</f>
        <v>#REF!</v>
      </c>
      <c r="O265" s="4" t="e">
        <f>VLOOKUP(F265,STATISTIK!$A:$D,10,FALSE)</f>
        <v>#REF!</v>
      </c>
      <c r="P265" s="5"/>
      <c r="Q265" s="4" t="e">
        <f>VLOOKUP(F265,STATISTIK!$A:$D,12,FALSE)</f>
        <v>#REF!</v>
      </c>
      <c r="R265" s="57" t="e">
        <f>VLOOKUP(F265,STATISTIK!$A:$D,13,FALSE)</f>
        <v>#REF!</v>
      </c>
      <c r="S265" s="6"/>
      <c r="T265" s="56"/>
      <c r="U265" s="56"/>
    </row>
    <row r="266" ht="12.75" hidden="1" customHeight="1" spans="1:21">
      <c r="A266" s="6">
        <v>261</v>
      </c>
      <c r="B266" s="4" t="s">
        <v>599</v>
      </c>
      <c r="C266" s="4"/>
      <c r="D266" s="4"/>
      <c r="E266" s="4"/>
      <c r="F266" s="7" t="s">
        <v>600</v>
      </c>
      <c r="G266" s="6" t="s">
        <v>43</v>
      </c>
      <c r="H266" s="4" t="s">
        <v>362</v>
      </c>
      <c r="I266" s="6" t="s">
        <v>45</v>
      </c>
      <c r="J266" s="4" t="e">
        <f>VLOOKUP(F266,STATISTIK!$A:$D,5,FALSE)</f>
        <v>#REF!</v>
      </c>
      <c r="K266" s="6" t="s">
        <v>46</v>
      </c>
      <c r="L266" s="4" t="e">
        <f>VLOOKUP(F266,STATISTIK!$A:$D,7,FALSE)</f>
        <v>#REF!</v>
      </c>
      <c r="M266" s="6" t="s">
        <v>47</v>
      </c>
      <c r="N266" s="4" t="e">
        <f>VLOOKUP(F266,STATISTIK!$A:$D,9,FALSE)</f>
        <v>#REF!</v>
      </c>
      <c r="O266" s="4" t="e">
        <f>VLOOKUP(F266,STATISTIK!$A:$D,10,FALSE)</f>
        <v>#REF!</v>
      </c>
      <c r="P266" s="5"/>
      <c r="Q266" s="4" t="e">
        <f>VLOOKUP(F266,STATISTIK!$A:$D,12,FALSE)</f>
        <v>#REF!</v>
      </c>
      <c r="R266" s="57" t="e">
        <f>VLOOKUP(F266,STATISTIK!$A:$D,13,FALSE)</f>
        <v>#REF!</v>
      </c>
      <c r="S266" s="6"/>
      <c r="T266" s="56"/>
      <c r="U266" s="56"/>
    </row>
    <row r="267" ht="12.75" hidden="1" customHeight="1" spans="1:21">
      <c r="A267" s="6">
        <v>262</v>
      </c>
      <c r="B267" s="4" t="s">
        <v>601</v>
      </c>
      <c r="C267" s="4"/>
      <c r="D267" s="4"/>
      <c r="E267" s="4"/>
      <c r="F267" s="7" t="s">
        <v>602</v>
      </c>
      <c r="G267" s="6" t="s">
        <v>43</v>
      </c>
      <c r="H267" s="4" t="s">
        <v>362</v>
      </c>
      <c r="I267" s="6" t="s">
        <v>45</v>
      </c>
      <c r="J267" s="4" t="e">
        <f>VLOOKUP(F267,STATISTIK!$A:$D,5,FALSE)</f>
        <v>#N/A</v>
      </c>
      <c r="K267" s="6" t="s">
        <v>46</v>
      </c>
      <c r="L267" s="4" t="e">
        <f>VLOOKUP(F267,STATISTIK!$A:$D,7,FALSE)</f>
        <v>#N/A</v>
      </c>
      <c r="M267" s="6" t="s">
        <v>47</v>
      </c>
      <c r="N267" s="4" t="e">
        <f>VLOOKUP(F267,STATISTIK!$A:$D,9,FALSE)</f>
        <v>#N/A</v>
      </c>
      <c r="O267" s="4" t="e">
        <f>VLOOKUP(F267,STATISTIK!$A:$D,10,FALSE)</f>
        <v>#N/A</v>
      </c>
      <c r="P267" s="5"/>
      <c r="Q267" s="4" t="e">
        <f>VLOOKUP(F267,STATISTIK!$A:$D,12,FALSE)</f>
        <v>#N/A</v>
      </c>
      <c r="R267" s="4" t="e">
        <f>VLOOKUP(F267,STATISTIK!$A:$D,13,FALSE)</f>
        <v>#N/A</v>
      </c>
      <c r="S267" s="6"/>
      <c r="T267" s="56"/>
      <c r="U267" s="56"/>
    </row>
    <row r="268" ht="12.75" hidden="1" customHeight="1" spans="1:21">
      <c r="A268" s="6">
        <v>263</v>
      </c>
      <c r="B268" s="4" t="s">
        <v>603</v>
      </c>
      <c r="C268" s="4"/>
      <c r="D268" s="4"/>
      <c r="E268" s="4"/>
      <c r="F268" s="7" t="s">
        <v>604</v>
      </c>
      <c r="G268" s="6" t="s">
        <v>43</v>
      </c>
      <c r="H268" s="4" t="s">
        <v>362</v>
      </c>
      <c r="I268" s="6" t="s">
        <v>45</v>
      </c>
      <c r="J268" s="4" t="e">
        <f>VLOOKUP(F268,STATISTIK!$A:$D,5,FALSE)</f>
        <v>#REF!</v>
      </c>
      <c r="K268" s="6" t="s">
        <v>46</v>
      </c>
      <c r="L268" s="4" t="e">
        <f>VLOOKUP(F268,STATISTIK!$A:$D,7,FALSE)</f>
        <v>#REF!</v>
      </c>
      <c r="M268" s="6" t="s">
        <v>47</v>
      </c>
      <c r="N268" s="4" t="e">
        <f>VLOOKUP(F268,STATISTIK!$A:$D,9,FALSE)</f>
        <v>#REF!</v>
      </c>
      <c r="O268" s="4" t="e">
        <f>VLOOKUP(F268,STATISTIK!$A:$D,10,FALSE)</f>
        <v>#REF!</v>
      </c>
      <c r="P268" s="5"/>
      <c r="Q268" s="4" t="e">
        <f>VLOOKUP(F268,STATISTIK!$A:$D,12,FALSE)</f>
        <v>#REF!</v>
      </c>
      <c r="R268" s="57" t="e">
        <f>VLOOKUP(F268,STATISTIK!$A:$D,13,FALSE)</f>
        <v>#REF!</v>
      </c>
      <c r="S268" s="6"/>
      <c r="T268" s="56"/>
      <c r="U268" s="56"/>
    </row>
    <row r="269" ht="12.75" hidden="1" customHeight="1" spans="1:21">
      <c r="A269" s="6">
        <v>264</v>
      </c>
      <c r="B269" s="4" t="s">
        <v>605</v>
      </c>
      <c r="C269" s="4"/>
      <c r="D269" s="4"/>
      <c r="E269" s="4"/>
      <c r="F269" s="7" t="s">
        <v>606</v>
      </c>
      <c r="G269" s="6" t="s">
        <v>43</v>
      </c>
      <c r="H269" s="4" t="s">
        <v>362</v>
      </c>
      <c r="I269" s="6" t="s">
        <v>45</v>
      </c>
      <c r="J269" s="4" t="e">
        <f>VLOOKUP(F269,STATISTIK!$A:$D,5,FALSE)</f>
        <v>#REF!</v>
      </c>
      <c r="K269" s="6" t="s">
        <v>119</v>
      </c>
      <c r="L269" s="4" t="e">
        <f>VLOOKUP(F269,STATISTIK!$A:$D,7,FALSE)</f>
        <v>#REF!</v>
      </c>
      <c r="M269" s="6" t="s">
        <v>47</v>
      </c>
      <c r="N269" s="4" t="e">
        <f>VLOOKUP(F269,STATISTIK!$A:$D,9,FALSE)</f>
        <v>#REF!</v>
      </c>
      <c r="O269" s="4" t="e">
        <f>VLOOKUP(F269,STATISTIK!$A:$D,10,FALSE)</f>
        <v>#REF!</v>
      </c>
      <c r="P269" s="5"/>
      <c r="Q269" s="4" t="e">
        <f>VLOOKUP(F269,STATISTIK!$A:$D,12,FALSE)</f>
        <v>#REF!</v>
      </c>
      <c r="R269" s="57" t="e">
        <f>VLOOKUP(F269,STATISTIK!$A:$D,13,FALSE)</f>
        <v>#REF!</v>
      </c>
      <c r="S269" s="6"/>
      <c r="T269" s="56"/>
      <c r="U269" s="56"/>
    </row>
    <row r="270" ht="12.75" hidden="1" customHeight="1" spans="1:21">
      <c r="A270" s="6">
        <v>265</v>
      </c>
      <c r="B270" s="4" t="s">
        <v>607</v>
      </c>
      <c r="C270" s="4"/>
      <c r="D270" s="4"/>
      <c r="E270" s="4"/>
      <c r="F270" s="7" t="s">
        <v>608</v>
      </c>
      <c r="G270" s="6" t="s">
        <v>43</v>
      </c>
      <c r="H270" s="4" t="s">
        <v>362</v>
      </c>
      <c r="I270" s="6" t="s">
        <v>45</v>
      </c>
      <c r="J270" s="4" t="e">
        <f>VLOOKUP(F270,STATISTIK!$A:$D,5,FALSE)</f>
        <v>#REF!</v>
      </c>
      <c r="K270" s="6" t="s">
        <v>119</v>
      </c>
      <c r="L270" s="4" t="e">
        <f>VLOOKUP(F270,STATISTIK!$A:$D,7,FALSE)</f>
        <v>#REF!</v>
      </c>
      <c r="M270" s="6" t="s">
        <v>47</v>
      </c>
      <c r="N270" s="4" t="e">
        <f>VLOOKUP(F270,STATISTIK!$A:$D,9,FALSE)</f>
        <v>#REF!</v>
      </c>
      <c r="O270" s="4" t="e">
        <f>VLOOKUP(F270,STATISTIK!$A:$D,10,FALSE)</f>
        <v>#REF!</v>
      </c>
      <c r="P270" s="5"/>
      <c r="Q270" s="4" t="e">
        <f>VLOOKUP(F270,STATISTIK!$A:$D,12,FALSE)</f>
        <v>#REF!</v>
      </c>
      <c r="R270" s="57" t="e">
        <f>VLOOKUP(F270,STATISTIK!$A:$D,13,FALSE)</f>
        <v>#REF!</v>
      </c>
      <c r="S270" s="6"/>
      <c r="T270" s="56"/>
      <c r="U270" s="56"/>
    </row>
    <row r="271" ht="12.75" hidden="1" customHeight="1" spans="1:21">
      <c r="A271" s="6">
        <v>266</v>
      </c>
      <c r="B271" s="4" t="s">
        <v>609</v>
      </c>
      <c r="C271" s="4"/>
      <c r="D271" s="4"/>
      <c r="E271" s="4"/>
      <c r="F271" s="7" t="s">
        <v>610</v>
      </c>
      <c r="G271" s="6" t="s">
        <v>43</v>
      </c>
      <c r="H271" s="4" t="s">
        <v>362</v>
      </c>
      <c r="I271" s="6" t="s">
        <v>45</v>
      </c>
      <c r="J271" s="4" t="e">
        <f>VLOOKUP(F271,STATISTIK!$A:$D,5,FALSE)</f>
        <v>#REF!</v>
      </c>
      <c r="K271" s="6" t="s">
        <v>46</v>
      </c>
      <c r="L271" s="4" t="e">
        <f>VLOOKUP(F271,STATISTIK!$A:$D,7,FALSE)</f>
        <v>#REF!</v>
      </c>
      <c r="M271" s="6" t="s">
        <v>47</v>
      </c>
      <c r="N271" s="4" t="e">
        <f>VLOOKUP(F271,STATISTIK!$A:$D,9,FALSE)</f>
        <v>#REF!</v>
      </c>
      <c r="O271" s="4" t="e">
        <f>VLOOKUP(F271,STATISTIK!$A:$D,10,FALSE)</f>
        <v>#REF!</v>
      </c>
      <c r="P271" s="5"/>
      <c r="Q271" s="4" t="e">
        <f>VLOOKUP(F271,STATISTIK!$A:$D,12,FALSE)</f>
        <v>#REF!</v>
      </c>
      <c r="R271" s="57" t="e">
        <f>VLOOKUP(F271,STATISTIK!$A:$D,13,FALSE)</f>
        <v>#REF!</v>
      </c>
      <c r="S271" s="6"/>
      <c r="T271" s="56"/>
      <c r="U271" s="56"/>
    </row>
    <row r="272" ht="12.75" hidden="1" customHeight="1" spans="1:21">
      <c r="A272" s="6">
        <v>267</v>
      </c>
      <c r="B272" s="4" t="s">
        <v>611</v>
      </c>
      <c r="C272" s="4"/>
      <c r="D272" s="4"/>
      <c r="E272" s="4"/>
      <c r="F272" s="7" t="s">
        <v>612</v>
      </c>
      <c r="G272" s="6" t="s">
        <v>43</v>
      </c>
      <c r="H272" s="4" t="s">
        <v>362</v>
      </c>
      <c r="I272" s="6" t="s">
        <v>45</v>
      </c>
      <c r="J272" s="4" t="e">
        <f>VLOOKUP(F272,STATISTIK!$A:$D,5,FALSE)</f>
        <v>#REF!</v>
      </c>
      <c r="K272" s="6" t="s">
        <v>613</v>
      </c>
      <c r="L272" s="4" t="e">
        <f>VLOOKUP(F272,STATISTIK!$A:$D,7,FALSE)</f>
        <v>#REF!</v>
      </c>
      <c r="M272" s="6" t="s">
        <v>47</v>
      </c>
      <c r="N272" s="4" t="e">
        <f>VLOOKUP(F272,STATISTIK!$A:$D,9,FALSE)</f>
        <v>#REF!</v>
      </c>
      <c r="O272" s="4" t="e">
        <f>VLOOKUP(F272,STATISTIK!$A:$D,10,FALSE)</f>
        <v>#REF!</v>
      </c>
      <c r="P272" s="5"/>
      <c r="Q272" s="4" t="e">
        <f>VLOOKUP(F272,STATISTIK!$A:$D,12,FALSE)</f>
        <v>#REF!</v>
      </c>
      <c r="R272" s="57" t="e">
        <f>VLOOKUP(F272,STATISTIK!$A:$D,13,FALSE)</f>
        <v>#REF!</v>
      </c>
      <c r="S272" s="6"/>
      <c r="T272" s="56"/>
      <c r="U272" s="56"/>
    </row>
    <row r="273" ht="12.75" hidden="1" customHeight="1" spans="1:21">
      <c r="A273" s="6">
        <v>268</v>
      </c>
      <c r="B273" s="4" t="s">
        <v>614</v>
      </c>
      <c r="C273" s="4"/>
      <c r="D273" s="4"/>
      <c r="E273" s="4"/>
      <c r="F273" s="7" t="s">
        <v>615</v>
      </c>
      <c r="G273" s="6" t="s">
        <v>43</v>
      </c>
      <c r="H273" s="4" t="s">
        <v>362</v>
      </c>
      <c r="I273" s="6" t="s">
        <v>45</v>
      </c>
      <c r="J273" s="4" t="e">
        <f>VLOOKUP(F273,STATISTIK!$A:$D,5,FALSE)</f>
        <v>#REF!</v>
      </c>
      <c r="K273" s="6" t="s">
        <v>616</v>
      </c>
      <c r="L273" s="4" t="e">
        <f>VLOOKUP(F273,STATISTIK!$A:$D,7,FALSE)</f>
        <v>#REF!</v>
      </c>
      <c r="M273" s="6" t="s">
        <v>47</v>
      </c>
      <c r="N273" s="4" t="e">
        <f>VLOOKUP(F273,STATISTIK!$A:$D,9,FALSE)</f>
        <v>#REF!</v>
      </c>
      <c r="O273" s="4" t="e">
        <f>VLOOKUP(F273,STATISTIK!$A:$D,10,FALSE)</f>
        <v>#REF!</v>
      </c>
      <c r="P273" s="5"/>
      <c r="Q273" s="4" t="e">
        <f>VLOOKUP(F273,STATISTIK!$A:$D,12,FALSE)</f>
        <v>#REF!</v>
      </c>
      <c r="R273" s="57" t="e">
        <f>VLOOKUP(F273,STATISTIK!$A:$D,13,FALSE)</f>
        <v>#REF!</v>
      </c>
      <c r="S273" s="6"/>
      <c r="T273" s="56"/>
      <c r="U273" s="56"/>
    </row>
    <row r="274" ht="12.75" hidden="1" customHeight="1" spans="1:21">
      <c r="A274" s="6">
        <v>269</v>
      </c>
      <c r="B274" s="4" t="s">
        <v>617</v>
      </c>
      <c r="C274" s="4"/>
      <c r="D274" s="4"/>
      <c r="E274" s="4"/>
      <c r="F274" s="7" t="s">
        <v>618</v>
      </c>
      <c r="G274" s="6" t="s">
        <v>43</v>
      </c>
      <c r="H274" s="4" t="s">
        <v>362</v>
      </c>
      <c r="I274" s="6" t="s">
        <v>45</v>
      </c>
      <c r="J274" s="4" t="e">
        <f>VLOOKUP(F274,STATISTIK!$A:$D,5,FALSE)</f>
        <v>#REF!</v>
      </c>
      <c r="K274" s="6" t="s">
        <v>46</v>
      </c>
      <c r="L274" s="4" t="e">
        <f>VLOOKUP(F274,STATISTIK!$A:$D,7,FALSE)</f>
        <v>#REF!</v>
      </c>
      <c r="M274" s="6" t="s">
        <v>47</v>
      </c>
      <c r="N274" s="4" t="e">
        <f>VLOOKUP(F274,STATISTIK!$A:$D,9,FALSE)</f>
        <v>#REF!</v>
      </c>
      <c r="O274" s="4" t="e">
        <f>VLOOKUP(F274,STATISTIK!$A:$D,10,FALSE)</f>
        <v>#REF!</v>
      </c>
      <c r="P274" s="5"/>
      <c r="Q274" s="4" t="e">
        <f>VLOOKUP(F274,STATISTIK!$A:$D,12,FALSE)</f>
        <v>#REF!</v>
      </c>
      <c r="R274" s="57" t="e">
        <f>VLOOKUP(F274,STATISTIK!$A:$D,13,FALSE)</f>
        <v>#REF!</v>
      </c>
      <c r="S274" s="6"/>
      <c r="T274" s="56"/>
      <c r="U274" s="56"/>
    </row>
    <row r="275" ht="12.75" hidden="1" customHeight="1" spans="1:21">
      <c r="A275" s="6">
        <v>270</v>
      </c>
      <c r="B275" s="4" t="s">
        <v>619</v>
      </c>
      <c r="C275" s="4"/>
      <c r="D275" s="4"/>
      <c r="E275" s="4"/>
      <c r="F275" s="7" t="s">
        <v>620</v>
      </c>
      <c r="G275" s="6" t="s">
        <v>43</v>
      </c>
      <c r="H275" s="4" t="s">
        <v>362</v>
      </c>
      <c r="I275" s="6" t="s">
        <v>45</v>
      </c>
      <c r="J275" s="4" t="e">
        <f>VLOOKUP(F275,STATISTIK!$A:$D,5,FALSE)</f>
        <v>#REF!</v>
      </c>
      <c r="K275" s="6" t="s">
        <v>62</v>
      </c>
      <c r="L275" s="4" t="e">
        <f>VLOOKUP(F275,STATISTIK!$A:$D,7,FALSE)</f>
        <v>#REF!</v>
      </c>
      <c r="M275" s="6" t="s">
        <v>47</v>
      </c>
      <c r="N275" s="4" t="e">
        <f>VLOOKUP(F275,STATISTIK!$A:$D,9,FALSE)</f>
        <v>#REF!</v>
      </c>
      <c r="O275" s="4" t="e">
        <f>VLOOKUP(F275,STATISTIK!$A:$D,10,FALSE)</f>
        <v>#REF!</v>
      </c>
      <c r="P275" s="5"/>
      <c r="Q275" s="4" t="e">
        <f>VLOOKUP(F275,STATISTIK!$A:$D,12,FALSE)</f>
        <v>#REF!</v>
      </c>
      <c r="R275" s="57" t="e">
        <f>VLOOKUP(F275,STATISTIK!$A:$D,13,FALSE)</f>
        <v>#REF!</v>
      </c>
      <c r="S275" s="6"/>
      <c r="T275" s="56"/>
      <c r="U275" s="56"/>
    </row>
    <row r="276" ht="12.75" hidden="1" customHeight="1" spans="1:21">
      <c r="A276" s="6">
        <v>271</v>
      </c>
      <c r="B276" s="4" t="s">
        <v>621</v>
      </c>
      <c r="C276" s="4"/>
      <c r="D276" s="4"/>
      <c r="E276" s="4"/>
      <c r="F276" s="7" t="s">
        <v>622</v>
      </c>
      <c r="G276" s="6" t="s">
        <v>43</v>
      </c>
      <c r="H276" s="4" t="s">
        <v>362</v>
      </c>
      <c r="I276" s="6" t="s">
        <v>45</v>
      </c>
      <c r="J276" s="4" t="e">
        <f>VLOOKUP(F276,STATISTIK!$A:$D,5,FALSE)</f>
        <v>#REF!</v>
      </c>
      <c r="K276" s="6" t="s">
        <v>623</v>
      </c>
      <c r="L276" s="4" t="e">
        <f>VLOOKUP(F276,STATISTIK!$A:$D,7,FALSE)</f>
        <v>#REF!</v>
      </c>
      <c r="M276" s="6" t="s">
        <v>47</v>
      </c>
      <c r="N276" s="4" t="e">
        <f>VLOOKUP(F276,STATISTIK!$A:$D,9,FALSE)</f>
        <v>#REF!</v>
      </c>
      <c r="O276" s="4" t="e">
        <f>VLOOKUP(F276,STATISTIK!$A:$D,10,FALSE)</f>
        <v>#REF!</v>
      </c>
      <c r="P276" s="5"/>
      <c r="Q276" s="4" t="e">
        <f>VLOOKUP(F276,STATISTIK!$A:$D,12,FALSE)</f>
        <v>#REF!</v>
      </c>
      <c r="R276" s="57" t="e">
        <f>VLOOKUP(F276,STATISTIK!$A:$D,13,FALSE)</f>
        <v>#REF!</v>
      </c>
      <c r="S276" s="6"/>
      <c r="T276" s="56"/>
      <c r="U276" s="56"/>
    </row>
    <row r="277" ht="12.75" hidden="1" customHeight="1" spans="1:21">
      <c r="A277" s="6">
        <v>272</v>
      </c>
      <c r="B277" s="4" t="s">
        <v>624</v>
      </c>
      <c r="C277" s="4"/>
      <c r="D277" s="4"/>
      <c r="E277" s="4"/>
      <c r="F277" s="7" t="s">
        <v>625</v>
      </c>
      <c r="G277" s="6" t="s">
        <v>43</v>
      </c>
      <c r="H277" s="4" t="s">
        <v>362</v>
      </c>
      <c r="I277" s="6" t="s">
        <v>45</v>
      </c>
      <c r="J277" s="4" t="e">
        <f>VLOOKUP(F277,STATISTIK!$A:$D,5,FALSE)</f>
        <v>#REF!</v>
      </c>
      <c r="K277" s="6" t="s">
        <v>62</v>
      </c>
      <c r="L277" s="4" t="e">
        <f>VLOOKUP(F277,STATISTIK!$A:$D,7,FALSE)</f>
        <v>#REF!</v>
      </c>
      <c r="M277" s="6" t="s">
        <v>47</v>
      </c>
      <c r="N277" s="4" t="e">
        <f>VLOOKUP(F277,STATISTIK!$A:$D,9,FALSE)</f>
        <v>#REF!</v>
      </c>
      <c r="O277" s="4" t="e">
        <f>VLOOKUP(F277,STATISTIK!$A:$D,10,FALSE)</f>
        <v>#REF!</v>
      </c>
      <c r="P277" s="5"/>
      <c r="Q277" s="4" t="e">
        <f>VLOOKUP(F277,STATISTIK!$A:$D,12,FALSE)</f>
        <v>#REF!</v>
      </c>
      <c r="R277" s="57" t="e">
        <f>VLOOKUP(F277,STATISTIK!$A:$D,13,FALSE)</f>
        <v>#REF!</v>
      </c>
      <c r="S277" s="6"/>
      <c r="T277" s="56"/>
      <c r="U277" s="56"/>
    </row>
    <row r="278" ht="12.75" hidden="1" customHeight="1" spans="1:21">
      <c r="A278" s="6">
        <v>273</v>
      </c>
      <c r="B278" s="4" t="s">
        <v>626</v>
      </c>
      <c r="C278" s="4"/>
      <c r="D278" s="4"/>
      <c r="E278" s="4"/>
      <c r="F278" s="7" t="s">
        <v>627</v>
      </c>
      <c r="G278" s="6" t="s">
        <v>43</v>
      </c>
      <c r="H278" s="4" t="s">
        <v>362</v>
      </c>
      <c r="I278" s="6" t="s">
        <v>45</v>
      </c>
      <c r="J278" s="4" t="e">
        <f>VLOOKUP(F278,STATISTIK!$A:$D,5,FALSE)</f>
        <v>#REF!</v>
      </c>
      <c r="K278" s="6" t="s">
        <v>623</v>
      </c>
      <c r="L278" s="4" t="e">
        <f>VLOOKUP(F278,STATISTIK!$A:$D,7,FALSE)</f>
        <v>#REF!</v>
      </c>
      <c r="M278" s="6" t="s">
        <v>47</v>
      </c>
      <c r="N278" s="4" t="e">
        <f>VLOOKUP(F278,STATISTIK!$A:$D,9,FALSE)</f>
        <v>#REF!</v>
      </c>
      <c r="O278" s="4" t="e">
        <f>VLOOKUP(F278,STATISTIK!$A:$D,10,FALSE)</f>
        <v>#REF!</v>
      </c>
      <c r="P278" s="5"/>
      <c r="Q278" s="4" t="e">
        <f>VLOOKUP(F278,STATISTIK!$A:$D,12,FALSE)</f>
        <v>#REF!</v>
      </c>
      <c r="R278" s="57" t="e">
        <f>VLOOKUP(F278,STATISTIK!$A:$D,13,FALSE)</f>
        <v>#REF!</v>
      </c>
      <c r="S278" s="6"/>
      <c r="T278" s="56"/>
      <c r="U278" s="56"/>
    </row>
    <row r="279" ht="12.75" hidden="1" customHeight="1" spans="1:21">
      <c r="A279" s="6">
        <v>274</v>
      </c>
      <c r="B279" s="4" t="s">
        <v>628</v>
      </c>
      <c r="C279" s="4"/>
      <c r="D279" s="4"/>
      <c r="E279" s="4"/>
      <c r="F279" s="7" t="s">
        <v>629</v>
      </c>
      <c r="G279" s="6" t="s">
        <v>43</v>
      </c>
      <c r="H279" s="4" t="s">
        <v>362</v>
      </c>
      <c r="I279" s="6" t="s">
        <v>45</v>
      </c>
      <c r="J279" s="4" t="e">
        <f>VLOOKUP(F279,STATISTIK!$A:$D,5,FALSE)</f>
        <v>#REF!</v>
      </c>
      <c r="K279" s="6" t="s">
        <v>46</v>
      </c>
      <c r="L279" s="4" t="e">
        <f>VLOOKUP(F279,STATISTIK!$A:$D,7,FALSE)</f>
        <v>#REF!</v>
      </c>
      <c r="M279" s="6" t="s">
        <v>47</v>
      </c>
      <c r="N279" s="4" t="e">
        <f>VLOOKUP(F279,STATISTIK!$A:$D,9,FALSE)</f>
        <v>#REF!</v>
      </c>
      <c r="O279" s="4" t="e">
        <f>VLOOKUP(F279,STATISTIK!$A:$D,10,FALSE)</f>
        <v>#REF!</v>
      </c>
      <c r="P279" s="5"/>
      <c r="Q279" s="4" t="e">
        <f>VLOOKUP(F279,STATISTIK!$A:$D,12,FALSE)</f>
        <v>#REF!</v>
      </c>
      <c r="R279" s="57" t="e">
        <f>VLOOKUP(F279,STATISTIK!$A:$D,13,FALSE)</f>
        <v>#REF!</v>
      </c>
      <c r="S279" s="6"/>
      <c r="T279" s="56"/>
      <c r="U279" s="56"/>
    </row>
    <row r="280" ht="12.75" hidden="1" customHeight="1" spans="1:21">
      <c r="A280" s="6">
        <v>275</v>
      </c>
      <c r="B280" s="4" t="s">
        <v>630</v>
      </c>
      <c r="C280" s="4"/>
      <c r="D280" s="4"/>
      <c r="E280" s="4"/>
      <c r="F280" s="7" t="s">
        <v>631</v>
      </c>
      <c r="G280" s="6" t="s">
        <v>43</v>
      </c>
      <c r="H280" s="4" t="s">
        <v>362</v>
      </c>
      <c r="I280" s="6" t="s">
        <v>45</v>
      </c>
      <c r="J280" s="4" t="e">
        <f>VLOOKUP(F280,STATISTIK!$A:$D,5,FALSE)</f>
        <v>#REF!</v>
      </c>
      <c r="K280" s="6" t="s">
        <v>552</v>
      </c>
      <c r="L280" s="4" t="e">
        <f>VLOOKUP(F280,STATISTIK!$A:$D,7,FALSE)</f>
        <v>#REF!</v>
      </c>
      <c r="M280" s="6" t="s">
        <v>47</v>
      </c>
      <c r="N280" s="4" t="e">
        <f>VLOOKUP(F280,STATISTIK!$A:$D,9,FALSE)</f>
        <v>#REF!</v>
      </c>
      <c r="O280" s="4" t="e">
        <f>VLOOKUP(F280,STATISTIK!$A:$D,10,FALSE)</f>
        <v>#REF!</v>
      </c>
      <c r="P280" s="5"/>
      <c r="Q280" s="4" t="e">
        <f>VLOOKUP(F280,STATISTIK!$A:$D,12,FALSE)</f>
        <v>#REF!</v>
      </c>
      <c r="R280" s="57" t="e">
        <f>VLOOKUP(F280,STATISTIK!$A:$D,13,FALSE)</f>
        <v>#REF!</v>
      </c>
      <c r="S280" s="6"/>
      <c r="T280" s="56"/>
      <c r="U280" s="56"/>
    </row>
    <row r="281" ht="12.75" hidden="1" customHeight="1" spans="1:21">
      <c r="A281" s="6">
        <v>276</v>
      </c>
      <c r="B281" s="4" t="s">
        <v>632</v>
      </c>
      <c r="C281" s="4"/>
      <c r="D281" s="4"/>
      <c r="E281" s="4"/>
      <c r="F281" s="7" t="s">
        <v>633</v>
      </c>
      <c r="G281" s="6" t="s">
        <v>43</v>
      </c>
      <c r="H281" s="4" t="s">
        <v>362</v>
      </c>
      <c r="I281" s="6" t="s">
        <v>45</v>
      </c>
      <c r="J281" s="4" t="e">
        <f>VLOOKUP(F281,STATISTIK!$A:$D,5,FALSE)</f>
        <v>#REF!</v>
      </c>
      <c r="K281" s="6" t="s">
        <v>552</v>
      </c>
      <c r="L281" s="4" t="e">
        <f>VLOOKUP(F281,STATISTIK!$A:$D,7,FALSE)</f>
        <v>#REF!</v>
      </c>
      <c r="M281" s="6" t="s">
        <v>47</v>
      </c>
      <c r="N281" s="4" t="e">
        <f>VLOOKUP(F281,STATISTIK!$A:$D,9,FALSE)</f>
        <v>#REF!</v>
      </c>
      <c r="O281" s="4" t="e">
        <f>VLOOKUP(F281,STATISTIK!$A:$D,10,FALSE)</f>
        <v>#REF!</v>
      </c>
      <c r="P281" s="5"/>
      <c r="Q281" s="4" t="e">
        <f>VLOOKUP(F281,STATISTIK!$A:$D,12,FALSE)</f>
        <v>#REF!</v>
      </c>
      <c r="R281" s="57" t="e">
        <f>VLOOKUP(F281,STATISTIK!$A:$D,13,FALSE)</f>
        <v>#REF!</v>
      </c>
      <c r="S281" s="6"/>
      <c r="T281" s="56"/>
      <c r="U281" s="56"/>
    </row>
    <row r="282" ht="12.75" hidden="1" customHeight="1" spans="1:21">
      <c r="A282" s="6">
        <v>277</v>
      </c>
      <c r="B282" s="4" t="s">
        <v>634</v>
      </c>
      <c r="C282" s="4"/>
      <c r="D282" s="4"/>
      <c r="E282" s="4"/>
      <c r="F282" s="7" t="s">
        <v>635</v>
      </c>
      <c r="G282" s="6" t="s">
        <v>43</v>
      </c>
      <c r="H282" s="4" t="s">
        <v>362</v>
      </c>
      <c r="I282" s="6" t="s">
        <v>45</v>
      </c>
      <c r="J282" s="4" t="e">
        <f>VLOOKUP(F282,STATISTIK!$A:$D,5,FALSE)</f>
        <v>#REF!</v>
      </c>
      <c r="K282" s="6" t="s">
        <v>46</v>
      </c>
      <c r="L282" s="4" t="e">
        <f>VLOOKUP(F282,STATISTIK!$A:$D,7,FALSE)</f>
        <v>#REF!</v>
      </c>
      <c r="M282" s="6" t="s">
        <v>47</v>
      </c>
      <c r="N282" s="4" t="e">
        <f>VLOOKUP(F282,STATISTIK!$A:$D,9,FALSE)</f>
        <v>#REF!</v>
      </c>
      <c r="O282" s="4" t="e">
        <f>VLOOKUP(F282,STATISTIK!$A:$D,10,FALSE)</f>
        <v>#REF!</v>
      </c>
      <c r="P282" s="5"/>
      <c r="Q282" s="4" t="e">
        <f>VLOOKUP(F282,STATISTIK!$A:$D,12,FALSE)</f>
        <v>#REF!</v>
      </c>
      <c r="R282" s="57" t="e">
        <f>VLOOKUP(F282,STATISTIK!$A:$D,13,FALSE)</f>
        <v>#REF!</v>
      </c>
      <c r="S282" s="6"/>
      <c r="T282" s="56"/>
      <c r="U282" s="56"/>
    </row>
    <row r="283" ht="12.75" hidden="1" customHeight="1" spans="1:21">
      <c r="A283" s="6">
        <v>278</v>
      </c>
      <c r="B283" s="4" t="s">
        <v>636</v>
      </c>
      <c r="C283" s="4"/>
      <c r="D283" s="4"/>
      <c r="E283" s="4"/>
      <c r="F283" s="7" t="s">
        <v>637</v>
      </c>
      <c r="G283" s="6" t="s">
        <v>43</v>
      </c>
      <c r="H283" s="4" t="s">
        <v>362</v>
      </c>
      <c r="I283" s="6" t="s">
        <v>45</v>
      </c>
      <c r="J283" s="4" t="e">
        <f>VLOOKUP(F283,STATISTIK!$A:$D,5,FALSE)</f>
        <v>#REF!</v>
      </c>
      <c r="K283" s="6" t="s">
        <v>355</v>
      </c>
      <c r="L283" s="4" t="e">
        <f>VLOOKUP(F283,STATISTIK!$A:$D,7,FALSE)</f>
        <v>#REF!</v>
      </c>
      <c r="M283" s="6" t="s">
        <v>47</v>
      </c>
      <c r="N283" s="4" t="e">
        <f>VLOOKUP(F283,STATISTIK!$A:$D,9,FALSE)</f>
        <v>#REF!</v>
      </c>
      <c r="O283" s="4" t="e">
        <f>VLOOKUP(F283,STATISTIK!$A:$D,10,FALSE)</f>
        <v>#REF!</v>
      </c>
      <c r="P283" s="5"/>
      <c r="Q283" s="4" t="e">
        <f>VLOOKUP(F283,STATISTIK!$A:$D,12,FALSE)</f>
        <v>#REF!</v>
      </c>
      <c r="R283" s="57" t="e">
        <f>VLOOKUP(F283,STATISTIK!$A:$D,13,FALSE)</f>
        <v>#REF!</v>
      </c>
      <c r="S283" s="6"/>
      <c r="T283" s="56"/>
      <c r="U283" s="56"/>
    </row>
    <row r="284" ht="12.75" hidden="1" customHeight="1" spans="1:21">
      <c r="A284" s="6">
        <v>279</v>
      </c>
      <c r="B284" s="4" t="s">
        <v>638</v>
      </c>
      <c r="C284" s="4"/>
      <c r="D284" s="4"/>
      <c r="E284" s="4"/>
      <c r="F284" s="7" t="s">
        <v>639</v>
      </c>
      <c r="G284" s="6" t="s">
        <v>43</v>
      </c>
      <c r="H284" s="4" t="s">
        <v>362</v>
      </c>
      <c r="I284" s="6" t="s">
        <v>45</v>
      </c>
      <c r="J284" s="4" t="e">
        <f>VLOOKUP(F284,STATISTIK!$A:$D,5,FALSE)</f>
        <v>#REF!</v>
      </c>
      <c r="K284" s="6" t="s">
        <v>355</v>
      </c>
      <c r="L284" s="4" t="e">
        <f>VLOOKUP(F284,STATISTIK!$A:$D,7,FALSE)</f>
        <v>#REF!</v>
      </c>
      <c r="M284" s="6" t="s">
        <v>47</v>
      </c>
      <c r="N284" s="4" t="e">
        <f>VLOOKUP(F284,STATISTIK!$A:$D,9,FALSE)</f>
        <v>#REF!</v>
      </c>
      <c r="O284" s="4" t="e">
        <f>VLOOKUP(F284,STATISTIK!$A:$D,10,FALSE)</f>
        <v>#REF!</v>
      </c>
      <c r="P284" s="5"/>
      <c r="Q284" s="4" t="e">
        <f>VLOOKUP(F284,STATISTIK!$A:$D,12,FALSE)</f>
        <v>#REF!</v>
      </c>
      <c r="R284" s="57" t="e">
        <f>VLOOKUP(F284,STATISTIK!$A:$D,13,FALSE)</f>
        <v>#REF!</v>
      </c>
      <c r="S284" s="6"/>
      <c r="T284" s="56"/>
      <c r="U284" s="56"/>
    </row>
    <row r="285" ht="12.75" hidden="1" customHeight="1" spans="1:21">
      <c r="A285" s="6">
        <v>280</v>
      </c>
      <c r="B285" s="4" t="s">
        <v>640</v>
      </c>
      <c r="C285" s="4"/>
      <c r="D285" s="4"/>
      <c r="E285" s="4"/>
      <c r="F285" s="7" t="s">
        <v>641</v>
      </c>
      <c r="G285" s="6" t="s">
        <v>43</v>
      </c>
      <c r="H285" s="4" t="s">
        <v>362</v>
      </c>
      <c r="I285" s="6" t="s">
        <v>45</v>
      </c>
      <c r="J285" s="4" t="e">
        <f>VLOOKUP(F285,STATISTIK!$A:$D,5,FALSE)</f>
        <v>#REF!</v>
      </c>
      <c r="K285" s="6" t="s">
        <v>46</v>
      </c>
      <c r="L285" s="4" t="e">
        <f>VLOOKUP(F285,STATISTIK!$A:$D,7,FALSE)</f>
        <v>#REF!</v>
      </c>
      <c r="M285" s="6" t="s">
        <v>47</v>
      </c>
      <c r="N285" s="4" t="e">
        <f>VLOOKUP(F285,STATISTIK!$A:$D,9,FALSE)</f>
        <v>#REF!</v>
      </c>
      <c r="O285" s="4" t="e">
        <f>VLOOKUP(F285,STATISTIK!$A:$D,10,FALSE)</f>
        <v>#REF!</v>
      </c>
      <c r="P285" s="5"/>
      <c r="Q285" s="4" t="e">
        <f>VLOOKUP(F285,STATISTIK!$A:$D,12,FALSE)</f>
        <v>#REF!</v>
      </c>
      <c r="R285" s="57" t="e">
        <f>VLOOKUP(F285,STATISTIK!$A:$D,13,FALSE)</f>
        <v>#REF!</v>
      </c>
      <c r="S285" s="6"/>
      <c r="T285" s="56"/>
      <c r="U285" s="56"/>
    </row>
    <row r="286" ht="12.75" hidden="1" customHeight="1" spans="1:21">
      <c r="A286" s="6">
        <v>281</v>
      </c>
      <c r="B286" s="4" t="s">
        <v>642</v>
      </c>
      <c r="C286" s="4"/>
      <c r="D286" s="4"/>
      <c r="E286" s="4"/>
      <c r="F286" s="7" t="s">
        <v>643</v>
      </c>
      <c r="G286" s="6" t="s">
        <v>43</v>
      </c>
      <c r="H286" s="4" t="s">
        <v>362</v>
      </c>
      <c r="I286" s="6" t="s">
        <v>45</v>
      </c>
      <c r="J286" s="4" t="e">
        <f>VLOOKUP(F286,STATISTIK!$A:$D,5,FALSE)</f>
        <v>#REF!</v>
      </c>
      <c r="K286" s="6" t="s">
        <v>644</v>
      </c>
      <c r="L286" s="4" t="e">
        <f>VLOOKUP(F286,STATISTIK!$A:$D,7,FALSE)</f>
        <v>#REF!</v>
      </c>
      <c r="M286" s="6" t="s">
        <v>47</v>
      </c>
      <c r="N286" s="4" t="e">
        <f>VLOOKUP(F286,STATISTIK!$A:$D,9,FALSE)</f>
        <v>#REF!</v>
      </c>
      <c r="O286" s="4" t="e">
        <f>VLOOKUP(F286,STATISTIK!$A:$D,10,FALSE)</f>
        <v>#REF!</v>
      </c>
      <c r="P286" s="5"/>
      <c r="Q286" s="4" t="e">
        <f>VLOOKUP(F286,STATISTIK!$A:$D,12,FALSE)</f>
        <v>#REF!</v>
      </c>
      <c r="R286" s="57" t="e">
        <f>VLOOKUP(F286,STATISTIK!$A:$D,13,FALSE)</f>
        <v>#REF!</v>
      </c>
      <c r="S286" s="6"/>
      <c r="T286" s="56"/>
      <c r="U286" s="56"/>
    </row>
    <row r="287" ht="12.75" hidden="1" customHeight="1" spans="1:21">
      <c r="A287" s="6">
        <v>282</v>
      </c>
      <c r="B287" s="4" t="s">
        <v>645</v>
      </c>
      <c r="C287" s="4"/>
      <c r="D287" s="4"/>
      <c r="E287" s="4"/>
      <c r="F287" s="7" t="s">
        <v>646</v>
      </c>
      <c r="G287" s="6" t="s">
        <v>43</v>
      </c>
      <c r="H287" s="4" t="s">
        <v>362</v>
      </c>
      <c r="I287" s="6" t="s">
        <v>45</v>
      </c>
      <c r="J287" s="4" t="e">
        <f>VLOOKUP(F287,STATISTIK!$A:$D,5,FALSE)</f>
        <v>#REF!</v>
      </c>
      <c r="K287" s="6" t="s">
        <v>644</v>
      </c>
      <c r="L287" s="4" t="e">
        <f>VLOOKUP(F287,STATISTIK!$A:$D,7,FALSE)</f>
        <v>#REF!</v>
      </c>
      <c r="M287" s="6" t="s">
        <v>47</v>
      </c>
      <c r="N287" s="4" t="e">
        <f>VLOOKUP(F287,STATISTIK!$A:$D,9,FALSE)</f>
        <v>#REF!</v>
      </c>
      <c r="O287" s="4" t="e">
        <f>VLOOKUP(F287,STATISTIK!$A:$D,10,FALSE)</f>
        <v>#REF!</v>
      </c>
      <c r="P287" s="5"/>
      <c r="Q287" s="4" t="e">
        <f>VLOOKUP(F287,STATISTIK!$A:$D,12,FALSE)</f>
        <v>#REF!</v>
      </c>
      <c r="R287" s="57" t="e">
        <f>VLOOKUP(F287,STATISTIK!$A:$D,13,FALSE)</f>
        <v>#REF!</v>
      </c>
      <c r="S287" s="6"/>
      <c r="T287" s="56"/>
      <c r="U287" s="56"/>
    </row>
    <row r="288" ht="12.75" hidden="1" customHeight="1" spans="1:21">
      <c r="A288" s="6"/>
      <c r="B288" s="67" t="s">
        <v>647</v>
      </c>
      <c r="C288" s="34"/>
      <c r="D288" s="34"/>
      <c r="E288" s="34"/>
      <c r="F288" s="43" t="s">
        <v>648</v>
      </c>
      <c r="G288" s="6" t="s">
        <v>43</v>
      </c>
      <c r="H288" s="44"/>
      <c r="I288" s="6" t="s">
        <v>45</v>
      </c>
      <c r="J288" s="4" t="e">
        <f>VLOOKUP(F288,STATISTIK!$A:$D,5,FALSE)</f>
        <v>#REF!</v>
      </c>
      <c r="K288" s="45"/>
      <c r="L288" s="4" t="e">
        <f>VLOOKUP(F288,STATISTIK!$A:$D,7,FALSE)</f>
        <v>#REF!</v>
      </c>
      <c r="M288" s="45"/>
      <c r="N288" s="4" t="e">
        <f>VLOOKUP(F288,STATISTIK!$A:$D,9,FALSE)</f>
        <v>#REF!</v>
      </c>
      <c r="O288" s="4" t="e">
        <f>VLOOKUP(F288,STATISTIK!$A:$D,10,FALSE)</f>
        <v>#REF!</v>
      </c>
      <c r="P288" s="5"/>
      <c r="Q288" s="4" t="e">
        <f>VLOOKUP(F288,STATISTIK!$A:$D,12,FALSE)</f>
        <v>#REF!</v>
      </c>
      <c r="R288" s="4" t="e">
        <f>VLOOKUP(F288,STATISTIK!$A:$D,13,FALSE)</f>
        <v>#REF!</v>
      </c>
      <c r="S288" s="45"/>
      <c r="T288" s="56"/>
      <c r="U288" s="56"/>
    </row>
    <row r="289" ht="12.75" hidden="1" customHeight="1" spans="1:21">
      <c r="A289" s="6">
        <v>283</v>
      </c>
      <c r="B289" s="68" t="s">
        <v>649</v>
      </c>
      <c r="C289" s="4"/>
      <c r="D289" s="4"/>
      <c r="E289" s="4"/>
      <c r="F289" s="7" t="s">
        <v>650</v>
      </c>
      <c r="G289" s="6" t="s">
        <v>43</v>
      </c>
      <c r="H289" s="4" t="s">
        <v>651</v>
      </c>
      <c r="I289" s="6" t="s">
        <v>45</v>
      </c>
      <c r="J289" s="4" t="e">
        <f>VLOOKUP(F289,STATISTIK!$A:$D,5,FALSE)</f>
        <v>#N/A</v>
      </c>
      <c r="K289" s="6" t="s">
        <v>652</v>
      </c>
      <c r="L289" s="4" t="e">
        <f>VLOOKUP(F289,STATISTIK!$A:$D,7,FALSE)</f>
        <v>#N/A</v>
      </c>
      <c r="M289" s="6" t="s">
        <v>47</v>
      </c>
      <c r="N289" s="4" t="e">
        <f>VLOOKUP(F289,STATISTIK!$A:$D,9,FALSE)</f>
        <v>#N/A</v>
      </c>
      <c r="O289" s="4" t="e">
        <f>VLOOKUP(F289,STATISTIK!$A:$D,10,FALSE)</f>
        <v>#N/A</v>
      </c>
      <c r="P289" s="5"/>
      <c r="Q289" s="4" t="e">
        <f>VLOOKUP(F289,STATISTIK!$A:$D,12,FALSE)</f>
        <v>#N/A</v>
      </c>
      <c r="R289" s="4" t="e">
        <f>VLOOKUP(F289,STATISTIK!$A:$D,13,FALSE)</f>
        <v>#N/A</v>
      </c>
      <c r="S289" s="6"/>
      <c r="T289" s="56"/>
      <c r="U289" s="56"/>
    </row>
    <row r="290" ht="12.75" hidden="1" customHeight="1" spans="1:21">
      <c r="A290" s="6">
        <v>284</v>
      </c>
      <c r="B290" s="4" t="s">
        <v>653</v>
      </c>
      <c r="C290" s="4"/>
      <c r="D290" s="4"/>
      <c r="E290" s="4"/>
      <c r="F290" s="7" t="s">
        <v>654</v>
      </c>
      <c r="G290" s="6" t="s">
        <v>43</v>
      </c>
      <c r="H290" s="4" t="s">
        <v>651</v>
      </c>
      <c r="I290" s="6" t="s">
        <v>45</v>
      </c>
      <c r="J290" s="4" t="e">
        <f>VLOOKUP(F290,STATISTIK!$A:$D,5,FALSE)</f>
        <v>#REF!</v>
      </c>
      <c r="K290" s="6" t="s">
        <v>46</v>
      </c>
      <c r="L290" s="4" t="e">
        <f>VLOOKUP(F290,STATISTIK!$A:$D,7,FALSE)</f>
        <v>#REF!</v>
      </c>
      <c r="M290" s="6" t="s">
        <v>47</v>
      </c>
      <c r="N290" s="4" t="e">
        <f>VLOOKUP(F290,STATISTIK!$A:$D,9,FALSE)</f>
        <v>#REF!</v>
      </c>
      <c r="O290" s="4" t="e">
        <f>VLOOKUP(F290,STATISTIK!$A:$D,10,FALSE)</f>
        <v>#REF!</v>
      </c>
      <c r="P290" s="5"/>
      <c r="Q290" s="4" t="e">
        <f>VLOOKUP(F290,STATISTIK!$A:$D,12,FALSE)</f>
        <v>#REF!</v>
      </c>
      <c r="R290" s="57" t="e">
        <f>VLOOKUP(F290,STATISTIK!$A:$D,13,FALSE)</f>
        <v>#REF!</v>
      </c>
      <c r="S290" s="6"/>
      <c r="T290" s="56"/>
      <c r="U290" s="56"/>
    </row>
    <row r="291" ht="12.75" hidden="1" customHeight="1" spans="1:21">
      <c r="A291" s="6">
        <v>285</v>
      </c>
      <c r="B291" s="4" t="s">
        <v>653</v>
      </c>
      <c r="C291" s="4"/>
      <c r="D291" s="4"/>
      <c r="E291" s="4"/>
      <c r="F291" s="7" t="s">
        <v>655</v>
      </c>
      <c r="G291" s="6" t="s">
        <v>43</v>
      </c>
      <c r="H291" s="4" t="s">
        <v>651</v>
      </c>
      <c r="I291" s="6" t="s">
        <v>45</v>
      </c>
      <c r="J291" s="4" t="e">
        <f>VLOOKUP(F291,STATISTIK!$A:$D,5,FALSE)</f>
        <v>#REF!</v>
      </c>
      <c r="K291" s="6" t="s">
        <v>46</v>
      </c>
      <c r="L291" s="4" t="e">
        <f>VLOOKUP(F291,STATISTIK!$A:$D,7,FALSE)</f>
        <v>#REF!</v>
      </c>
      <c r="M291" s="6" t="s">
        <v>47</v>
      </c>
      <c r="N291" s="4" t="e">
        <f>VLOOKUP(F291,STATISTIK!$A:$D,9,FALSE)</f>
        <v>#REF!</v>
      </c>
      <c r="O291" s="4" t="e">
        <f>VLOOKUP(F291,STATISTIK!$A:$D,10,FALSE)</f>
        <v>#REF!</v>
      </c>
      <c r="P291" s="5"/>
      <c r="Q291" s="4" t="e">
        <f>VLOOKUP(F291,STATISTIK!$A:$D,12,FALSE)</f>
        <v>#REF!</v>
      </c>
      <c r="R291" s="57" t="e">
        <f>VLOOKUP(F291,STATISTIK!$A:$D,13,FALSE)</f>
        <v>#REF!</v>
      </c>
      <c r="S291" s="6"/>
      <c r="T291" s="56"/>
      <c r="U291" s="56"/>
    </row>
    <row r="292" ht="12.75" hidden="1" customHeight="1" spans="1:21">
      <c r="A292" s="6">
        <v>286</v>
      </c>
      <c r="B292" s="4" t="s">
        <v>656</v>
      </c>
      <c r="C292" s="4"/>
      <c r="D292" s="4"/>
      <c r="E292" s="4"/>
      <c r="F292" s="7" t="s">
        <v>657</v>
      </c>
      <c r="G292" s="6" t="s">
        <v>43</v>
      </c>
      <c r="H292" s="4" t="s">
        <v>651</v>
      </c>
      <c r="I292" s="6" t="s">
        <v>45</v>
      </c>
      <c r="J292" s="4" t="e">
        <f>VLOOKUP(F292,STATISTIK!$A:$D,5,FALSE)</f>
        <v>#N/A</v>
      </c>
      <c r="K292" s="6" t="s">
        <v>46</v>
      </c>
      <c r="L292" s="4" t="e">
        <f>VLOOKUP(F292,STATISTIK!$A:$D,7,FALSE)</f>
        <v>#N/A</v>
      </c>
      <c r="M292" s="6" t="s">
        <v>47</v>
      </c>
      <c r="N292" s="4" t="e">
        <f>VLOOKUP(F292,STATISTIK!$A:$D,9,FALSE)</f>
        <v>#N/A</v>
      </c>
      <c r="O292" s="4" t="e">
        <f>VLOOKUP(F292,STATISTIK!$A:$D,10,FALSE)</f>
        <v>#N/A</v>
      </c>
      <c r="P292" s="5"/>
      <c r="Q292" s="4" t="e">
        <f>VLOOKUP(F292,STATISTIK!$A:$D,12,FALSE)</f>
        <v>#N/A</v>
      </c>
      <c r="R292" s="4" t="e">
        <f>VLOOKUP(F292,STATISTIK!$A:$D,13,FALSE)</f>
        <v>#N/A</v>
      </c>
      <c r="S292" s="6"/>
      <c r="T292" s="56"/>
      <c r="U292" s="56"/>
    </row>
    <row r="293" ht="12.75" hidden="1" customHeight="1" spans="1:21">
      <c r="A293" s="6">
        <v>287</v>
      </c>
      <c r="B293" s="4" t="s">
        <v>658</v>
      </c>
      <c r="C293" s="4"/>
      <c r="D293" s="4"/>
      <c r="E293" s="4"/>
      <c r="F293" s="7" t="s">
        <v>659</v>
      </c>
      <c r="G293" s="6" t="s">
        <v>43</v>
      </c>
      <c r="H293" s="4" t="s">
        <v>651</v>
      </c>
      <c r="I293" s="6" t="s">
        <v>45</v>
      </c>
      <c r="J293" s="4" t="e">
        <f>VLOOKUP(F293,STATISTIK!$A:$D,5,FALSE)</f>
        <v>#REF!</v>
      </c>
      <c r="K293" s="6" t="s">
        <v>46</v>
      </c>
      <c r="L293" s="4" t="e">
        <f>VLOOKUP(F293,STATISTIK!$A:$D,7,FALSE)</f>
        <v>#REF!</v>
      </c>
      <c r="M293" s="6" t="s">
        <v>47</v>
      </c>
      <c r="N293" s="4" t="e">
        <f>VLOOKUP(F293,STATISTIK!$A:$D,9,FALSE)</f>
        <v>#REF!</v>
      </c>
      <c r="O293" s="4" t="e">
        <f>VLOOKUP(F293,STATISTIK!$A:$D,10,FALSE)</f>
        <v>#REF!</v>
      </c>
      <c r="P293" s="5"/>
      <c r="Q293" s="4" t="e">
        <f>VLOOKUP(F293,STATISTIK!$A:$D,12,FALSE)</f>
        <v>#REF!</v>
      </c>
      <c r="R293" s="57" t="e">
        <f>VLOOKUP(F293,STATISTIK!$A:$D,13,FALSE)</f>
        <v>#REF!</v>
      </c>
      <c r="S293" s="6"/>
      <c r="T293" s="56"/>
      <c r="U293" s="56"/>
    </row>
    <row r="294" ht="12.75" hidden="1" customHeight="1" spans="1:21">
      <c r="A294" s="6">
        <v>288</v>
      </c>
      <c r="B294" s="4" t="s">
        <v>660</v>
      </c>
      <c r="C294" s="4"/>
      <c r="D294" s="4"/>
      <c r="E294" s="4"/>
      <c r="F294" s="7" t="s">
        <v>661</v>
      </c>
      <c r="G294" s="6" t="s">
        <v>43</v>
      </c>
      <c r="H294" s="4" t="s">
        <v>651</v>
      </c>
      <c r="I294" s="6" t="s">
        <v>45</v>
      </c>
      <c r="J294" s="4" t="e">
        <f>VLOOKUP(F294,STATISTIK!$A:$D,5,FALSE)</f>
        <v>#REF!</v>
      </c>
      <c r="K294" s="6" t="s">
        <v>662</v>
      </c>
      <c r="L294" s="4" t="e">
        <f>VLOOKUP(F294,STATISTIK!$A:$D,7,FALSE)</f>
        <v>#REF!</v>
      </c>
      <c r="M294" s="6" t="s">
        <v>47</v>
      </c>
      <c r="N294" s="4" t="e">
        <f>VLOOKUP(F294,STATISTIK!$A:$D,9,FALSE)</f>
        <v>#REF!</v>
      </c>
      <c r="O294" s="4" t="e">
        <f>VLOOKUP(F294,STATISTIK!$A:$D,10,FALSE)</f>
        <v>#REF!</v>
      </c>
      <c r="P294" s="5"/>
      <c r="Q294" s="4" t="e">
        <f>VLOOKUP(F294,STATISTIK!$A:$D,12,FALSE)</f>
        <v>#REF!</v>
      </c>
      <c r="R294" s="57" t="e">
        <f>VLOOKUP(F294,STATISTIK!$A:$D,13,FALSE)</f>
        <v>#REF!</v>
      </c>
      <c r="S294" s="6"/>
      <c r="T294" s="56"/>
      <c r="U294" s="56"/>
    </row>
    <row r="295" ht="12.75" hidden="1" customHeight="1" spans="1:21">
      <c r="A295" s="6">
        <v>289</v>
      </c>
      <c r="B295" s="4" t="s">
        <v>663</v>
      </c>
      <c r="C295" s="4"/>
      <c r="D295" s="4"/>
      <c r="E295" s="4"/>
      <c r="F295" s="7" t="s">
        <v>664</v>
      </c>
      <c r="G295" s="6" t="s">
        <v>43</v>
      </c>
      <c r="H295" s="4" t="s">
        <v>651</v>
      </c>
      <c r="I295" s="6" t="s">
        <v>45</v>
      </c>
      <c r="J295" s="4" t="e">
        <f>VLOOKUP(F295,STATISTIK!$A:$D,5,FALSE)</f>
        <v>#REF!</v>
      </c>
      <c r="K295" s="6" t="s">
        <v>662</v>
      </c>
      <c r="L295" s="4" t="e">
        <f>VLOOKUP(F295,STATISTIK!$A:$D,7,FALSE)</f>
        <v>#REF!</v>
      </c>
      <c r="M295" s="6" t="s">
        <v>47</v>
      </c>
      <c r="N295" s="4" t="e">
        <f>VLOOKUP(F295,STATISTIK!$A:$D,9,FALSE)</f>
        <v>#REF!</v>
      </c>
      <c r="O295" s="4" t="e">
        <f>VLOOKUP(F295,STATISTIK!$A:$D,10,FALSE)</f>
        <v>#REF!</v>
      </c>
      <c r="P295" s="5"/>
      <c r="Q295" s="4" t="e">
        <f>VLOOKUP(F295,STATISTIK!$A:$D,12,FALSE)</f>
        <v>#REF!</v>
      </c>
      <c r="R295" s="57" t="e">
        <f>VLOOKUP(F295,STATISTIK!$A:$D,13,FALSE)</f>
        <v>#REF!</v>
      </c>
      <c r="S295" s="6"/>
      <c r="T295" s="56"/>
      <c r="U295" s="56"/>
    </row>
    <row r="296" ht="12.75" hidden="1" customHeight="1" spans="1:21">
      <c r="A296" s="6">
        <v>290</v>
      </c>
      <c r="B296" s="4" t="s">
        <v>665</v>
      </c>
      <c r="C296" s="4"/>
      <c r="D296" s="4"/>
      <c r="E296" s="4"/>
      <c r="F296" s="7" t="s">
        <v>666</v>
      </c>
      <c r="G296" s="6" t="s">
        <v>43</v>
      </c>
      <c r="H296" s="4" t="s">
        <v>651</v>
      </c>
      <c r="I296" s="6" t="s">
        <v>45</v>
      </c>
      <c r="J296" s="4" t="e">
        <f>VLOOKUP(F296,STATISTIK!$A:$D,5,FALSE)</f>
        <v>#REF!</v>
      </c>
      <c r="K296" s="6" t="s">
        <v>662</v>
      </c>
      <c r="L296" s="4" t="e">
        <f>VLOOKUP(F296,STATISTIK!$A:$D,7,FALSE)</f>
        <v>#REF!</v>
      </c>
      <c r="M296" s="6" t="s">
        <v>47</v>
      </c>
      <c r="N296" s="4" t="e">
        <f>VLOOKUP(F296,STATISTIK!$A:$D,9,FALSE)</f>
        <v>#REF!</v>
      </c>
      <c r="O296" s="4" t="e">
        <f>VLOOKUP(F296,STATISTIK!$A:$D,10,FALSE)</f>
        <v>#REF!</v>
      </c>
      <c r="P296" s="5"/>
      <c r="Q296" s="4" t="e">
        <f>VLOOKUP(F296,STATISTIK!$A:$D,12,FALSE)</f>
        <v>#REF!</v>
      </c>
      <c r="R296" s="57" t="e">
        <f>VLOOKUP(F296,STATISTIK!$A:$D,13,FALSE)</f>
        <v>#REF!</v>
      </c>
      <c r="S296" s="6"/>
      <c r="T296" s="56"/>
      <c r="U296" s="56"/>
    </row>
    <row r="297" ht="12.75" hidden="1" customHeight="1" spans="1:21">
      <c r="A297" s="6">
        <v>291</v>
      </c>
      <c r="B297" s="4" t="s">
        <v>665</v>
      </c>
      <c r="C297" s="4"/>
      <c r="D297" s="4"/>
      <c r="E297" s="4"/>
      <c r="F297" s="7" t="s">
        <v>667</v>
      </c>
      <c r="G297" s="6" t="s">
        <v>43</v>
      </c>
      <c r="H297" s="4" t="s">
        <v>651</v>
      </c>
      <c r="I297" s="6" t="s">
        <v>45</v>
      </c>
      <c r="J297" s="4" t="e">
        <f>VLOOKUP(F297,STATISTIK!$A:$D,5,FALSE)</f>
        <v>#REF!</v>
      </c>
      <c r="K297" s="6" t="s">
        <v>662</v>
      </c>
      <c r="L297" s="4" t="e">
        <f>VLOOKUP(F297,STATISTIK!$A:$D,7,FALSE)</f>
        <v>#REF!</v>
      </c>
      <c r="M297" s="6" t="s">
        <v>47</v>
      </c>
      <c r="N297" s="4" t="e">
        <f>VLOOKUP(F297,STATISTIK!$A:$D,9,FALSE)</f>
        <v>#REF!</v>
      </c>
      <c r="O297" s="4" t="e">
        <f>VLOOKUP(F297,STATISTIK!$A:$D,10,FALSE)</f>
        <v>#REF!</v>
      </c>
      <c r="P297" s="5"/>
      <c r="Q297" s="4" t="e">
        <f>VLOOKUP(F297,STATISTIK!$A:$D,12,FALSE)</f>
        <v>#REF!</v>
      </c>
      <c r="R297" s="57" t="e">
        <f>VLOOKUP(F297,STATISTIK!$A:$D,13,FALSE)</f>
        <v>#REF!</v>
      </c>
      <c r="S297" s="6"/>
      <c r="T297" s="56"/>
      <c r="U297" s="56"/>
    </row>
    <row r="298" ht="12.75" hidden="1" customHeight="1" spans="1:21">
      <c r="A298" s="6">
        <v>292</v>
      </c>
      <c r="B298" s="4" t="s">
        <v>665</v>
      </c>
      <c r="C298" s="4"/>
      <c r="D298" s="4"/>
      <c r="E298" s="4"/>
      <c r="F298" s="7" t="s">
        <v>668</v>
      </c>
      <c r="G298" s="6" t="s">
        <v>43</v>
      </c>
      <c r="H298" s="4" t="s">
        <v>651</v>
      </c>
      <c r="I298" s="6" t="s">
        <v>45</v>
      </c>
      <c r="J298" s="4" t="e">
        <f>VLOOKUP(F298,STATISTIK!$A:$D,5,FALSE)</f>
        <v>#REF!</v>
      </c>
      <c r="K298" s="6" t="s">
        <v>83</v>
      </c>
      <c r="L298" s="4" t="e">
        <f>VLOOKUP(F298,STATISTIK!$A:$D,7,FALSE)</f>
        <v>#REF!</v>
      </c>
      <c r="M298" s="6" t="s">
        <v>47</v>
      </c>
      <c r="N298" s="4" t="e">
        <f>VLOOKUP(F298,STATISTIK!$A:$D,9,FALSE)</f>
        <v>#REF!</v>
      </c>
      <c r="O298" s="4" t="e">
        <f>VLOOKUP(F298,STATISTIK!$A:$D,10,FALSE)</f>
        <v>#REF!</v>
      </c>
      <c r="P298" s="5"/>
      <c r="Q298" s="4" t="e">
        <f>VLOOKUP(F298,STATISTIK!$A:$D,12,FALSE)</f>
        <v>#REF!</v>
      </c>
      <c r="R298" s="57" t="e">
        <f>VLOOKUP(F298,STATISTIK!$A:$D,13,FALSE)</f>
        <v>#REF!</v>
      </c>
      <c r="S298" s="6"/>
      <c r="T298" s="56"/>
      <c r="U298" s="56"/>
    </row>
    <row r="299" ht="12.75" hidden="1" customHeight="1" spans="1:21">
      <c r="A299" s="6">
        <v>293</v>
      </c>
      <c r="B299" s="4" t="s">
        <v>669</v>
      </c>
      <c r="C299" s="4"/>
      <c r="D299" s="4"/>
      <c r="E299" s="4"/>
      <c r="F299" s="7" t="s">
        <v>670</v>
      </c>
      <c r="G299" s="6" t="s">
        <v>43</v>
      </c>
      <c r="H299" s="4" t="s">
        <v>651</v>
      </c>
      <c r="I299" s="6" t="s">
        <v>45</v>
      </c>
      <c r="J299" s="4" t="e">
        <f>VLOOKUP(F299,STATISTIK!$A:$D,5,FALSE)</f>
        <v>#REF!</v>
      </c>
      <c r="K299" s="6" t="s">
        <v>83</v>
      </c>
      <c r="L299" s="4" t="e">
        <f>VLOOKUP(F299,STATISTIK!$A:$D,7,FALSE)</f>
        <v>#REF!</v>
      </c>
      <c r="M299" s="6" t="s">
        <v>47</v>
      </c>
      <c r="N299" s="4" t="e">
        <f>VLOOKUP(F299,STATISTIK!$A:$D,9,FALSE)</f>
        <v>#REF!</v>
      </c>
      <c r="O299" s="4" t="e">
        <f>VLOOKUP(F299,STATISTIK!$A:$D,10,FALSE)</f>
        <v>#REF!</v>
      </c>
      <c r="P299" s="5"/>
      <c r="Q299" s="4" t="e">
        <f>VLOOKUP(F299,STATISTIK!$A:$D,12,FALSE)</f>
        <v>#REF!</v>
      </c>
      <c r="R299" s="57" t="e">
        <f>VLOOKUP(F299,STATISTIK!$A:$D,13,FALSE)</f>
        <v>#REF!</v>
      </c>
      <c r="S299" s="6"/>
      <c r="T299" s="56"/>
      <c r="U299" s="56"/>
    </row>
    <row r="300" ht="12.75" hidden="1" customHeight="1" spans="1:21">
      <c r="A300" s="6">
        <v>294</v>
      </c>
      <c r="B300" s="4" t="s">
        <v>671</v>
      </c>
      <c r="C300" s="4"/>
      <c r="D300" s="4"/>
      <c r="E300" s="4"/>
      <c r="F300" s="7" t="s">
        <v>672</v>
      </c>
      <c r="G300" s="6" t="s">
        <v>43</v>
      </c>
      <c r="H300" s="4" t="s">
        <v>651</v>
      </c>
      <c r="I300" s="6" t="s">
        <v>45</v>
      </c>
      <c r="J300" s="4" t="e">
        <f>VLOOKUP(F300,STATISTIK!$A:$D,5,FALSE)</f>
        <v>#REF!</v>
      </c>
      <c r="K300" s="6" t="s">
        <v>662</v>
      </c>
      <c r="L300" s="4" t="e">
        <f>VLOOKUP(F300,STATISTIK!$A:$D,7,FALSE)</f>
        <v>#REF!</v>
      </c>
      <c r="M300" s="6" t="s">
        <v>47</v>
      </c>
      <c r="N300" s="4" t="e">
        <f>VLOOKUP(F300,STATISTIK!$A:$D,9,FALSE)</f>
        <v>#REF!</v>
      </c>
      <c r="O300" s="4" t="e">
        <f>VLOOKUP(F300,STATISTIK!$A:$D,10,FALSE)</f>
        <v>#REF!</v>
      </c>
      <c r="P300" s="5"/>
      <c r="Q300" s="4" t="e">
        <f>VLOOKUP(F300,STATISTIK!$A:$D,12,FALSE)</f>
        <v>#REF!</v>
      </c>
      <c r="R300" s="57" t="e">
        <f>VLOOKUP(F300,STATISTIK!$A:$D,13,FALSE)</f>
        <v>#REF!</v>
      </c>
      <c r="S300" s="6"/>
      <c r="T300" s="56"/>
      <c r="U300" s="56"/>
    </row>
    <row r="301" ht="12.75" hidden="1" customHeight="1" spans="1:21">
      <c r="A301" s="6">
        <v>295</v>
      </c>
      <c r="B301" s="4" t="s">
        <v>671</v>
      </c>
      <c r="C301" s="4"/>
      <c r="D301" s="4"/>
      <c r="E301" s="4"/>
      <c r="F301" s="7" t="s">
        <v>673</v>
      </c>
      <c r="G301" s="6" t="s">
        <v>43</v>
      </c>
      <c r="H301" s="4" t="s">
        <v>651</v>
      </c>
      <c r="I301" s="6" t="s">
        <v>45</v>
      </c>
      <c r="J301" s="4" t="e">
        <f>VLOOKUP(F301,STATISTIK!$A:$D,5,FALSE)</f>
        <v>#REF!</v>
      </c>
      <c r="K301" s="6" t="s">
        <v>662</v>
      </c>
      <c r="L301" s="4" t="e">
        <f>VLOOKUP(F301,STATISTIK!$A:$D,7,FALSE)</f>
        <v>#REF!</v>
      </c>
      <c r="M301" s="6" t="s">
        <v>47</v>
      </c>
      <c r="N301" s="4" t="e">
        <f>VLOOKUP(F301,STATISTIK!$A:$D,9,FALSE)</f>
        <v>#REF!</v>
      </c>
      <c r="O301" s="4" t="e">
        <f>VLOOKUP(F301,STATISTIK!$A:$D,10,FALSE)</f>
        <v>#REF!</v>
      </c>
      <c r="P301" s="5"/>
      <c r="Q301" s="4" t="e">
        <f>VLOOKUP(F301,STATISTIK!$A:$D,12,FALSE)</f>
        <v>#REF!</v>
      </c>
      <c r="R301" s="57" t="e">
        <f>VLOOKUP(F301,STATISTIK!$A:$D,13,FALSE)</f>
        <v>#REF!</v>
      </c>
      <c r="S301" s="6"/>
      <c r="T301" s="56"/>
      <c r="U301" s="56"/>
    </row>
    <row r="302" ht="12.75" hidden="1" customHeight="1" spans="1:21">
      <c r="A302" s="6">
        <v>296</v>
      </c>
      <c r="B302" s="4" t="s">
        <v>671</v>
      </c>
      <c r="C302" s="4"/>
      <c r="D302" s="4"/>
      <c r="E302" s="4"/>
      <c r="F302" s="7" t="s">
        <v>674</v>
      </c>
      <c r="G302" s="6" t="s">
        <v>43</v>
      </c>
      <c r="H302" s="4" t="s">
        <v>651</v>
      </c>
      <c r="I302" s="6" t="s">
        <v>45</v>
      </c>
      <c r="J302" s="4" t="e">
        <f>VLOOKUP(F302,STATISTIK!$A:$D,5,FALSE)</f>
        <v>#REF!</v>
      </c>
      <c r="K302" s="6" t="s">
        <v>83</v>
      </c>
      <c r="L302" s="4" t="e">
        <f>VLOOKUP(F302,STATISTIK!$A:$D,7,FALSE)</f>
        <v>#REF!</v>
      </c>
      <c r="M302" s="6" t="s">
        <v>47</v>
      </c>
      <c r="N302" s="4" t="e">
        <f>VLOOKUP(F302,STATISTIK!$A:$D,9,FALSE)</f>
        <v>#REF!</v>
      </c>
      <c r="O302" s="4" t="e">
        <f>VLOOKUP(F302,STATISTIK!$A:$D,10,FALSE)</f>
        <v>#REF!</v>
      </c>
      <c r="P302" s="5"/>
      <c r="Q302" s="4" t="e">
        <f>VLOOKUP(F302,STATISTIK!$A:$D,12,FALSE)</f>
        <v>#REF!</v>
      </c>
      <c r="R302" s="57" t="e">
        <f>VLOOKUP(F302,STATISTIK!$A:$D,13,FALSE)</f>
        <v>#REF!</v>
      </c>
      <c r="S302" s="6"/>
      <c r="T302" s="56"/>
      <c r="U302" s="56"/>
    </row>
    <row r="303" ht="12.75" hidden="1" customHeight="1" spans="1:21">
      <c r="A303" s="6">
        <v>297</v>
      </c>
      <c r="B303" s="4" t="s">
        <v>675</v>
      </c>
      <c r="C303" s="4"/>
      <c r="D303" s="4"/>
      <c r="E303" s="4"/>
      <c r="F303" s="7" t="s">
        <v>676</v>
      </c>
      <c r="G303" s="6" t="s">
        <v>43</v>
      </c>
      <c r="H303" s="4" t="s">
        <v>651</v>
      </c>
      <c r="I303" s="6" t="s">
        <v>45</v>
      </c>
      <c r="J303" s="4" t="e">
        <f>VLOOKUP(F303,STATISTIK!$A:$D,5,FALSE)</f>
        <v>#REF!</v>
      </c>
      <c r="K303" s="6" t="s">
        <v>256</v>
      </c>
      <c r="L303" s="4" t="e">
        <f>VLOOKUP(F303,STATISTIK!$A:$D,7,FALSE)</f>
        <v>#REF!</v>
      </c>
      <c r="M303" s="6" t="s">
        <v>47</v>
      </c>
      <c r="N303" s="4" t="e">
        <f>VLOOKUP(F303,STATISTIK!$A:$D,9,FALSE)</f>
        <v>#REF!</v>
      </c>
      <c r="O303" s="4" t="e">
        <f>VLOOKUP(F303,STATISTIK!$A:$D,10,FALSE)</f>
        <v>#REF!</v>
      </c>
      <c r="P303" s="5"/>
      <c r="Q303" s="4" t="e">
        <f>VLOOKUP(F303,STATISTIK!$A:$D,12,FALSE)</f>
        <v>#REF!</v>
      </c>
      <c r="R303" s="57" t="e">
        <f>VLOOKUP(F303,STATISTIK!$A:$D,13,FALSE)</f>
        <v>#REF!</v>
      </c>
      <c r="S303" s="6"/>
      <c r="T303" s="56"/>
      <c r="U303" s="56"/>
    </row>
    <row r="304" ht="12.75" hidden="1" customHeight="1" spans="1:21">
      <c r="A304" s="6">
        <v>298</v>
      </c>
      <c r="B304" s="4" t="s">
        <v>677</v>
      </c>
      <c r="C304" s="4"/>
      <c r="D304" s="4"/>
      <c r="E304" s="4"/>
      <c r="F304" s="7" t="s">
        <v>678</v>
      </c>
      <c r="G304" s="6" t="s">
        <v>43</v>
      </c>
      <c r="H304" s="4" t="s">
        <v>651</v>
      </c>
      <c r="I304" s="6" t="s">
        <v>45</v>
      </c>
      <c r="J304" s="4" t="e">
        <f>VLOOKUP(F304,STATISTIK!$A:$D,5,FALSE)</f>
        <v>#REF!</v>
      </c>
      <c r="K304" s="6" t="s">
        <v>256</v>
      </c>
      <c r="L304" s="4" t="e">
        <f>VLOOKUP(F304,STATISTIK!$A:$D,7,FALSE)</f>
        <v>#REF!</v>
      </c>
      <c r="M304" s="6" t="s">
        <v>47</v>
      </c>
      <c r="N304" s="4" t="e">
        <f>VLOOKUP(F304,STATISTIK!$A:$D,9,FALSE)</f>
        <v>#REF!</v>
      </c>
      <c r="O304" s="4" t="e">
        <f>VLOOKUP(F304,STATISTIK!$A:$D,10,FALSE)</f>
        <v>#REF!</v>
      </c>
      <c r="P304" s="5"/>
      <c r="Q304" s="4" t="e">
        <f>VLOOKUP(F304,STATISTIK!$A:$D,12,FALSE)</f>
        <v>#REF!</v>
      </c>
      <c r="R304" s="57" t="e">
        <f>VLOOKUP(F304,STATISTIK!$A:$D,13,FALSE)</f>
        <v>#REF!</v>
      </c>
      <c r="S304" s="6"/>
      <c r="T304" s="56"/>
      <c r="U304" s="56"/>
    </row>
    <row r="305" ht="12.75" hidden="1" customHeight="1" spans="1:21">
      <c r="A305" s="6">
        <v>299</v>
      </c>
      <c r="B305" s="68" t="s">
        <v>679</v>
      </c>
      <c r="C305" s="4"/>
      <c r="D305" s="4"/>
      <c r="E305" s="4"/>
      <c r="F305" s="7" t="s">
        <v>680</v>
      </c>
      <c r="G305" s="6" t="s">
        <v>43</v>
      </c>
      <c r="H305" s="4" t="s">
        <v>651</v>
      </c>
      <c r="I305" s="6" t="s">
        <v>45</v>
      </c>
      <c r="J305" s="4" t="e">
        <f>VLOOKUP(F305,STATISTIK!$A:$D,5,FALSE)</f>
        <v>#REF!</v>
      </c>
      <c r="K305" s="6" t="s">
        <v>46</v>
      </c>
      <c r="L305" s="4" t="e">
        <f>VLOOKUP(F305,STATISTIK!$A:$D,7,FALSE)</f>
        <v>#REF!</v>
      </c>
      <c r="M305" s="6" t="s">
        <v>47</v>
      </c>
      <c r="N305" s="4" t="e">
        <f>VLOOKUP(F305,STATISTIK!$A:$D,9,FALSE)</f>
        <v>#REF!</v>
      </c>
      <c r="O305" s="4" t="e">
        <f>VLOOKUP(F305,STATISTIK!$A:$D,10,FALSE)</f>
        <v>#REF!</v>
      </c>
      <c r="P305" s="5"/>
      <c r="Q305" s="4" t="e">
        <f>VLOOKUP(F305,STATISTIK!$A:$D,12,FALSE)</f>
        <v>#REF!</v>
      </c>
      <c r="R305" s="57" t="e">
        <f>VLOOKUP(F305,STATISTIK!$A:$D,13,FALSE)</f>
        <v>#REF!</v>
      </c>
      <c r="S305" s="6"/>
      <c r="T305" s="56"/>
      <c r="U305" s="56"/>
    </row>
    <row r="306" ht="12.75" hidden="1" customHeight="1" spans="1:21">
      <c r="A306" s="6">
        <v>300</v>
      </c>
      <c r="B306" s="4" t="s">
        <v>681</v>
      </c>
      <c r="C306" s="4"/>
      <c r="D306" s="4"/>
      <c r="E306" s="4"/>
      <c r="F306" s="7" t="s">
        <v>682</v>
      </c>
      <c r="G306" s="6" t="s">
        <v>43</v>
      </c>
      <c r="H306" s="4" t="s">
        <v>651</v>
      </c>
      <c r="I306" s="6" t="s">
        <v>45</v>
      </c>
      <c r="J306" s="4" t="e">
        <f>VLOOKUP(F306,STATISTIK!$A:$D,5,FALSE)</f>
        <v>#REF!</v>
      </c>
      <c r="K306" s="6" t="s">
        <v>683</v>
      </c>
      <c r="L306" s="4" t="e">
        <f>VLOOKUP(F306,STATISTIK!$A:$D,7,FALSE)</f>
        <v>#REF!</v>
      </c>
      <c r="M306" s="6" t="s">
        <v>47</v>
      </c>
      <c r="N306" s="4" t="e">
        <f>VLOOKUP(F306,STATISTIK!$A:$D,9,FALSE)</f>
        <v>#REF!</v>
      </c>
      <c r="O306" s="4" t="e">
        <f>VLOOKUP(F306,STATISTIK!$A:$D,10,FALSE)</f>
        <v>#REF!</v>
      </c>
      <c r="P306" s="5"/>
      <c r="Q306" s="4" t="e">
        <f>VLOOKUP(F306,STATISTIK!$A:$D,12,FALSE)</f>
        <v>#REF!</v>
      </c>
      <c r="R306" s="57" t="e">
        <f>VLOOKUP(F306,STATISTIK!$A:$D,13,FALSE)</f>
        <v>#REF!</v>
      </c>
      <c r="S306" s="6"/>
      <c r="T306" s="56"/>
      <c r="U306" s="56"/>
    </row>
    <row r="307" ht="12.75" hidden="1" customHeight="1" spans="1:21">
      <c r="A307" s="6">
        <v>301</v>
      </c>
      <c r="B307" s="4" t="s">
        <v>684</v>
      </c>
      <c r="C307" s="4"/>
      <c r="D307" s="4"/>
      <c r="E307" s="4"/>
      <c r="F307" s="7" t="s">
        <v>685</v>
      </c>
      <c r="G307" s="6" t="s">
        <v>43</v>
      </c>
      <c r="H307" s="4" t="s">
        <v>651</v>
      </c>
      <c r="I307" s="6" t="s">
        <v>45</v>
      </c>
      <c r="J307" s="4" t="e">
        <f>VLOOKUP(F307,STATISTIK!$A:$D,5,FALSE)</f>
        <v>#REF!</v>
      </c>
      <c r="K307" s="6" t="s">
        <v>457</v>
      </c>
      <c r="L307" s="4" t="e">
        <f>VLOOKUP(F307,STATISTIK!$A:$D,7,FALSE)</f>
        <v>#REF!</v>
      </c>
      <c r="M307" s="6" t="s">
        <v>47</v>
      </c>
      <c r="N307" s="4" t="e">
        <f>VLOOKUP(F307,STATISTIK!$A:$D,9,FALSE)</f>
        <v>#REF!</v>
      </c>
      <c r="O307" s="4" t="e">
        <f>VLOOKUP(F307,STATISTIK!$A:$D,10,FALSE)</f>
        <v>#REF!</v>
      </c>
      <c r="P307" s="5"/>
      <c r="Q307" s="4" t="e">
        <f>VLOOKUP(F307,STATISTIK!$A:$D,12,FALSE)</f>
        <v>#REF!</v>
      </c>
      <c r="R307" s="57" t="e">
        <f>VLOOKUP(F307,STATISTIK!$A:$D,13,FALSE)</f>
        <v>#REF!</v>
      </c>
      <c r="S307" s="6"/>
      <c r="T307" s="56"/>
      <c r="U307" s="56"/>
    </row>
    <row r="308" ht="12.75" hidden="1" customHeight="1" spans="1:21">
      <c r="A308" s="6">
        <v>302</v>
      </c>
      <c r="B308" s="4" t="s">
        <v>686</v>
      </c>
      <c r="C308" s="4"/>
      <c r="D308" s="4"/>
      <c r="E308" s="4"/>
      <c r="F308" s="7" t="s">
        <v>687</v>
      </c>
      <c r="G308" s="6" t="s">
        <v>43</v>
      </c>
      <c r="H308" s="4" t="s">
        <v>651</v>
      </c>
      <c r="I308" s="6" t="s">
        <v>45</v>
      </c>
      <c r="J308" s="4" t="e">
        <f>VLOOKUP(F308,STATISTIK!$A:$D,5,FALSE)</f>
        <v>#REF!</v>
      </c>
      <c r="K308" s="6" t="s">
        <v>62</v>
      </c>
      <c r="L308" s="4" t="e">
        <f>VLOOKUP(F308,STATISTIK!$A:$D,7,FALSE)</f>
        <v>#REF!</v>
      </c>
      <c r="M308" s="6" t="s">
        <v>47</v>
      </c>
      <c r="N308" s="4" t="e">
        <f>VLOOKUP(F308,STATISTIK!$A:$D,9,FALSE)</f>
        <v>#REF!</v>
      </c>
      <c r="O308" s="4" t="e">
        <f>VLOOKUP(F308,STATISTIK!$A:$D,10,FALSE)</f>
        <v>#REF!</v>
      </c>
      <c r="P308" s="5"/>
      <c r="Q308" s="4" t="e">
        <f>VLOOKUP(F308,STATISTIK!$A:$D,12,FALSE)</f>
        <v>#REF!</v>
      </c>
      <c r="R308" s="57" t="e">
        <f>VLOOKUP(F308,STATISTIK!$A:$D,13,FALSE)</f>
        <v>#REF!</v>
      </c>
      <c r="S308" s="6"/>
      <c r="T308" s="56"/>
      <c r="U308" s="56"/>
    </row>
    <row r="309" ht="12.75" hidden="1" customHeight="1" spans="1:21">
      <c r="A309" s="6">
        <v>303</v>
      </c>
      <c r="B309" s="4" t="s">
        <v>688</v>
      </c>
      <c r="C309" s="4"/>
      <c r="D309" s="4"/>
      <c r="E309" s="4"/>
      <c r="F309" s="7" t="s">
        <v>689</v>
      </c>
      <c r="G309" s="6" t="s">
        <v>43</v>
      </c>
      <c r="H309" s="4" t="s">
        <v>651</v>
      </c>
      <c r="I309" s="6" t="s">
        <v>45</v>
      </c>
      <c r="J309" s="4" t="e">
        <f>VLOOKUP(F309,STATISTIK!$A:$D,5,FALSE)</f>
        <v>#REF!</v>
      </c>
      <c r="K309" s="6" t="s">
        <v>62</v>
      </c>
      <c r="L309" s="4" t="e">
        <f>VLOOKUP(F309,STATISTIK!$A:$D,7,FALSE)</f>
        <v>#REF!</v>
      </c>
      <c r="M309" s="6" t="s">
        <v>47</v>
      </c>
      <c r="N309" s="4" t="e">
        <f>VLOOKUP(F309,STATISTIK!$A:$D,9,FALSE)</f>
        <v>#REF!</v>
      </c>
      <c r="O309" s="4" t="e">
        <f>VLOOKUP(F309,STATISTIK!$A:$D,10,FALSE)</f>
        <v>#REF!</v>
      </c>
      <c r="P309" s="5"/>
      <c r="Q309" s="4" t="e">
        <f>VLOOKUP(F309,STATISTIK!$A:$D,12,FALSE)</f>
        <v>#REF!</v>
      </c>
      <c r="R309" s="57" t="e">
        <f>VLOOKUP(F309,STATISTIK!$A:$D,13,FALSE)</f>
        <v>#REF!</v>
      </c>
      <c r="S309" s="6"/>
      <c r="T309" s="56"/>
      <c r="U309" s="56"/>
    </row>
    <row r="310" ht="12.75" hidden="1" customHeight="1" spans="1:21">
      <c r="A310" s="6">
        <v>304</v>
      </c>
      <c r="B310" s="4" t="s">
        <v>690</v>
      </c>
      <c r="C310" s="4"/>
      <c r="D310" s="4"/>
      <c r="E310" s="4"/>
      <c r="F310" s="7" t="s">
        <v>64</v>
      </c>
      <c r="G310" s="6" t="s">
        <v>43</v>
      </c>
      <c r="H310" s="4" t="s">
        <v>651</v>
      </c>
      <c r="I310" s="6" t="s">
        <v>45</v>
      </c>
      <c r="J310" s="4" t="e">
        <f>VLOOKUP(F310,STATISTIK!$A:$D,5,FALSE)</f>
        <v>#REF!</v>
      </c>
      <c r="K310" s="6" t="s">
        <v>65</v>
      </c>
      <c r="L310" s="4" t="e">
        <f>VLOOKUP(F310,STATISTIK!$A:$D,7,FALSE)</f>
        <v>#REF!</v>
      </c>
      <c r="M310" s="6" t="s">
        <v>47</v>
      </c>
      <c r="N310" s="4" t="e">
        <f>VLOOKUP(F310,STATISTIK!$A:$D,9,FALSE)</f>
        <v>#REF!</v>
      </c>
      <c r="O310" s="4" t="e">
        <f>VLOOKUP(F310,STATISTIK!$A:$D,10,FALSE)</f>
        <v>#REF!</v>
      </c>
      <c r="P310" s="5"/>
      <c r="Q310" s="4" t="e">
        <f>VLOOKUP(F310,STATISTIK!$A:$D,12,FALSE)</f>
        <v>#REF!</v>
      </c>
      <c r="R310" s="57" t="e">
        <f>VLOOKUP(F310,STATISTIK!$A:$D,13,FALSE)</f>
        <v>#REF!</v>
      </c>
      <c r="S310" s="6"/>
      <c r="T310" s="56"/>
      <c r="U310" s="56"/>
    </row>
    <row r="311" ht="12.75" hidden="1" customHeight="1" spans="1:21">
      <c r="A311" s="6">
        <v>305</v>
      </c>
      <c r="B311" s="4" t="s">
        <v>691</v>
      </c>
      <c r="C311" s="4"/>
      <c r="D311" s="4"/>
      <c r="E311" s="4"/>
      <c r="F311" s="7" t="s">
        <v>576</v>
      </c>
      <c r="G311" s="6" t="s">
        <v>43</v>
      </c>
      <c r="H311" s="4" t="s">
        <v>651</v>
      </c>
      <c r="I311" s="6" t="s">
        <v>45</v>
      </c>
      <c r="J311" s="4" t="e">
        <f>VLOOKUP(F311,STATISTIK!$A:$D,5,FALSE)</f>
        <v>#REF!</v>
      </c>
      <c r="K311" s="6" t="s">
        <v>65</v>
      </c>
      <c r="L311" s="4" t="e">
        <f>VLOOKUP(F311,STATISTIK!$A:$D,7,FALSE)</f>
        <v>#REF!</v>
      </c>
      <c r="M311" s="6" t="s">
        <v>47</v>
      </c>
      <c r="N311" s="4" t="e">
        <f>VLOOKUP(F311,STATISTIK!$A:$D,9,FALSE)</f>
        <v>#REF!</v>
      </c>
      <c r="O311" s="4" t="e">
        <f>VLOOKUP(F311,STATISTIK!$A:$D,10,FALSE)</f>
        <v>#REF!</v>
      </c>
      <c r="P311" s="5"/>
      <c r="Q311" s="4" t="e">
        <f>VLOOKUP(F311,STATISTIK!$A:$D,12,FALSE)</f>
        <v>#REF!</v>
      </c>
      <c r="R311" s="57" t="e">
        <f>VLOOKUP(F311,STATISTIK!$A:$D,13,FALSE)</f>
        <v>#REF!</v>
      </c>
      <c r="S311" s="6"/>
      <c r="T311" s="56"/>
      <c r="U311" s="56"/>
    </row>
    <row r="312" ht="12.75" hidden="1" customHeight="1" spans="1:21">
      <c r="A312" s="6">
        <v>306</v>
      </c>
      <c r="B312" s="4" t="s">
        <v>692</v>
      </c>
      <c r="C312" s="4"/>
      <c r="D312" s="4"/>
      <c r="E312" s="4"/>
      <c r="F312" s="7" t="s">
        <v>693</v>
      </c>
      <c r="G312" s="6" t="s">
        <v>43</v>
      </c>
      <c r="H312" s="4" t="s">
        <v>651</v>
      </c>
      <c r="I312" s="6" t="s">
        <v>45</v>
      </c>
      <c r="J312" s="4" t="e">
        <f>VLOOKUP(F312,STATISTIK!$A:$D,5,FALSE)</f>
        <v>#REF!</v>
      </c>
      <c r="K312" s="6" t="s">
        <v>65</v>
      </c>
      <c r="L312" s="4" t="e">
        <f>VLOOKUP(F312,STATISTIK!$A:$D,7,FALSE)</f>
        <v>#REF!</v>
      </c>
      <c r="M312" s="6" t="s">
        <v>47</v>
      </c>
      <c r="N312" s="4" t="e">
        <f>VLOOKUP(F312,STATISTIK!$A:$D,9,FALSE)</f>
        <v>#REF!</v>
      </c>
      <c r="O312" s="4" t="e">
        <f>VLOOKUP(F312,STATISTIK!$A:$D,10,FALSE)</f>
        <v>#REF!</v>
      </c>
      <c r="P312" s="5"/>
      <c r="Q312" s="4" t="e">
        <f>VLOOKUP(F312,STATISTIK!$A:$D,12,FALSE)</f>
        <v>#REF!</v>
      </c>
      <c r="R312" s="57" t="e">
        <f>VLOOKUP(F312,STATISTIK!$A:$D,13,FALSE)</f>
        <v>#REF!</v>
      </c>
      <c r="S312" s="6"/>
      <c r="T312" s="56"/>
      <c r="U312" s="56"/>
    </row>
    <row r="313" ht="12.75" hidden="1" customHeight="1" spans="1:21">
      <c r="A313" s="6">
        <v>307</v>
      </c>
      <c r="B313" s="4" t="s">
        <v>694</v>
      </c>
      <c r="C313" s="4"/>
      <c r="D313" s="4"/>
      <c r="E313" s="4"/>
      <c r="F313" s="7" t="s">
        <v>695</v>
      </c>
      <c r="G313" s="6" t="s">
        <v>43</v>
      </c>
      <c r="H313" s="4" t="s">
        <v>696</v>
      </c>
      <c r="I313" s="6" t="s">
        <v>45</v>
      </c>
      <c r="J313" s="4" t="e">
        <f>VLOOKUP(F313,STATISTIK!$A:$D,5,FALSE)</f>
        <v>#REF!</v>
      </c>
      <c r="K313" s="6" t="s">
        <v>83</v>
      </c>
      <c r="L313" s="4" t="e">
        <f>VLOOKUP(F313,STATISTIK!$A:$D,7,FALSE)</f>
        <v>#REF!</v>
      </c>
      <c r="M313" s="6" t="s">
        <v>47</v>
      </c>
      <c r="N313" s="4" t="e">
        <f>VLOOKUP(F313,STATISTIK!$A:$D,9,FALSE)</f>
        <v>#REF!</v>
      </c>
      <c r="O313" s="4" t="e">
        <f>VLOOKUP(F313,STATISTIK!$A:$D,10,FALSE)</f>
        <v>#REF!</v>
      </c>
      <c r="P313" s="5"/>
      <c r="Q313" s="4" t="e">
        <f>VLOOKUP(F313,STATISTIK!$A:$D,12,FALSE)</f>
        <v>#REF!</v>
      </c>
      <c r="R313" s="57" t="e">
        <f>VLOOKUP(F313,STATISTIK!$A:$D,13,FALSE)</f>
        <v>#REF!</v>
      </c>
      <c r="S313" s="6"/>
      <c r="T313" s="56"/>
      <c r="U313" s="56"/>
    </row>
    <row r="314" ht="12.75" hidden="1" customHeight="1" spans="1:21">
      <c r="A314" s="6">
        <v>308</v>
      </c>
      <c r="B314" s="4" t="s">
        <v>697</v>
      </c>
      <c r="C314" s="4"/>
      <c r="D314" s="4"/>
      <c r="E314" s="4"/>
      <c r="F314" s="7" t="s">
        <v>698</v>
      </c>
      <c r="G314" s="6" t="s">
        <v>43</v>
      </c>
      <c r="H314" s="4" t="s">
        <v>696</v>
      </c>
      <c r="I314" s="6" t="s">
        <v>45</v>
      </c>
      <c r="J314" s="4" t="e">
        <f>VLOOKUP(F314,STATISTIK!$A:$D,5,FALSE)</f>
        <v>#REF!</v>
      </c>
      <c r="K314" s="6" t="s">
        <v>46</v>
      </c>
      <c r="L314" s="4" t="e">
        <f>VLOOKUP(F314,STATISTIK!$A:$D,7,FALSE)</f>
        <v>#REF!</v>
      </c>
      <c r="M314" s="6" t="s">
        <v>47</v>
      </c>
      <c r="N314" s="4" t="e">
        <f>VLOOKUP(F314,STATISTIK!$A:$D,9,FALSE)</f>
        <v>#REF!</v>
      </c>
      <c r="O314" s="4" t="e">
        <f>VLOOKUP(F314,STATISTIK!$A:$D,10,FALSE)</f>
        <v>#REF!</v>
      </c>
      <c r="P314" s="5"/>
      <c r="Q314" s="4" t="e">
        <f>VLOOKUP(F314,STATISTIK!$A:$D,12,FALSE)</f>
        <v>#REF!</v>
      </c>
      <c r="R314" s="57" t="e">
        <f>VLOOKUP(F314,STATISTIK!$A:$D,13,FALSE)</f>
        <v>#REF!</v>
      </c>
      <c r="S314" s="6"/>
      <c r="T314" s="56"/>
      <c r="U314" s="56"/>
    </row>
    <row r="315" ht="12.75" hidden="1" customHeight="1" spans="1:21">
      <c r="A315" s="6">
        <v>309</v>
      </c>
      <c r="B315" s="4" t="s">
        <v>699</v>
      </c>
      <c r="C315" s="4"/>
      <c r="D315" s="4"/>
      <c r="E315" s="4"/>
      <c r="F315" s="7" t="s">
        <v>700</v>
      </c>
      <c r="G315" s="6" t="s">
        <v>43</v>
      </c>
      <c r="H315" s="4" t="s">
        <v>696</v>
      </c>
      <c r="I315" s="6" t="s">
        <v>45</v>
      </c>
      <c r="J315" s="4" t="e">
        <f>VLOOKUP(F315,STATISTIK!$A:$D,5,FALSE)</f>
        <v>#REF!</v>
      </c>
      <c r="K315" s="6" t="s">
        <v>46</v>
      </c>
      <c r="L315" s="4" t="e">
        <f>VLOOKUP(F315,STATISTIK!$A:$D,7,FALSE)</f>
        <v>#REF!</v>
      </c>
      <c r="M315" s="6" t="s">
        <v>47</v>
      </c>
      <c r="N315" s="4" t="e">
        <f>VLOOKUP(F315,STATISTIK!$A:$D,9,FALSE)</f>
        <v>#REF!</v>
      </c>
      <c r="O315" s="4" t="e">
        <f>VLOOKUP(F315,STATISTIK!$A:$D,10,FALSE)</f>
        <v>#REF!</v>
      </c>
      <c r="P315" s="5"/>
      <c r="Q315" s="4" t="e">
        <f>VLOOKUP(F315,STATISTIK!$A:$D,12,FALSE)</f>
        <v>#REF!</v>
      </c>
      <c r="R315" s="57" t="e">
        <f>VLOOKUP(F315,STATISTIK!$A:$D,13,FALSE)</f>
        <v>#REF!</v>
      </c>
      <c r="S315" s="6"/>
      <c r="T315" s="56"/>
      <c r="U315" s="56"/>
    </row>
    <row r="316" ht="12.75" hidden="1" customHeight="1" spans="1:21">
      <c r="A316" s="6">
        <v>310</v>
      </c>
      <c r="B316" s="4" t="s">
        <v>701</v>
      </c>
      <c r="C316" s="4"/>
      <c r="D316" s="4"/>
      <c r="E316" s="4"/>
      <c r="F316" s="7" t="s">
        <v>702</v>
      </c>
      <c r="G316" s="6" t="s">
        <v>43</v>
      </c>
      <c r="H316" s="4" t="s">
        <v>696</v>
      </c>
      <c r="I316" s="6" t="s">
        <v>45</v>
      </c>
      <c r="J316" s="4" t="e">
        <f>VLOOKUP(F316,STATISTIK!$A:$D,5,FALSE)</f>
        <v>#REF!</v>
      </c>
      <c r="K316" s="6" t="s">
        <v>62</v>
      </c>
      <c r="L316" s="4" t="e">
        <f>VLOOKUP(F316,STATISTIK!$A:$D,7,FALSE)</f>
        <v>#REF!</v>
      </c>
      <c r="M316" s="6" t="s">
        <v>47</v>
      </c>
      <c r="N316" s="4" t="e">
        <f>VLOOKUP(F316,STATISTIK!$A:$D,9,FALSE)</f>
        <v>#REF!</v>
      </c>
      <c r="O316" s="4" t="e">
        <f>VLOOKUP(F316,STATISTIK!$A:$D,10,FALSE)</f>
        <v>#REF!</v>
      </c>
      <c r="P316" s="5"/>
      <c r="Q316" s="4" t="e">
        <f>VLOOKUP(F316,STATISTIK!$A:$D,12,FALSE)</f>
        <v>#REF!</v>
      </c>
      <c r="R316" s="57" t="e">
        <f>VLOOKUP(F316,STATISTIK!$A:$D,13,FALSE)</f>
        <v>#REF!</v>
      </c>
      <c r="S316" s="6"/>
      <c r="T316" s="56"/>
      <c r="U316" s="56"/>
    </row>
    <row r="317" ht="12.75" hidden="1" customHeight="1" spans="1:21">
      <c r="A317" s="6">
        <v>311</v>
      </c>
      <c r="B317" s="4" t="s">
        <v>703</v>
      </c>
      <c r="C317" s="4"/>
      <c r="D317" s="4"/>
      <c r="E317" s="4"/>
      <c r="F317" s="7" t="s">
        <v>704</v>
      </c>
      <c r="G317" s="6" t="s">
        <v>43</v>
      </c>
      <c r="H317" s="4" t="s">
        <v>696</v>
      </c>
      <c r="I317" s="6" t="s">
        <v>45</v>
      </c>
      <c r="J317" s="4" t="e">
        <f>VLOOKUP(F317,STATISTIK!$A:$D,5,FALSE)</f>
        <v>#REF!</v>
      </c>
      <c r="K317" s="6" t="s">
        <v>46</v>
      </c>
      <c r="L317" s="4" t="e">
        <f>VLOOKUP(F317,STATISTIK!$A:$D,7,FALSE)</f>
        <v>#REF!</v>
      </c>
      <c r="M317" s="6" t="s">
        <v>47</v>
      </c>
      <c r="N317" s="4" t="e">
        <f>VLOOKUP(F317,STATISTIK!$A:$D,9,FALSE)</f>
        <v>#REF!</v>
      </c>
      <c r="O317" s="4" t="e">
        <f>VLOOKUP(F317,STATISTIK!$A:$D,10,FALSE)</f>
        <v>#REF!</v>
      </c>
      <c r="P317" s="5"/>
      <c r="Q317" s="4" t="e">
        <f>VLOOKUP(F317,STATISTIK!$A:$D,12,FALSE)</f>
        <v>#REF!</v>
      </c>
      <c r="R317" s="57" t="e">
        <f>VLOOKUP(F317,STATISTIK!$A:$D,13,FALSE)</f>
        <v>#REF!</v>
      </c>
      <c r="S317" s="6"/>
      <c r="T317" s="56"/>
      <c r="U317" s="56"/>
    </row>
    <row r="318" ht="12.75" hidden="1" customHeight="1" spans="1:21">
      <c r="A318" s="6">
        <v>312</v>
      </c>
      <c r="B318" s="4" t="s">
        <v>705</v>
      </c>
      <c r="C318" s="4"/>
      <c r="D318" s="4"/>
      <c r="E318" s="4"/>
      <c r="F318" s="7" t="s">
        <v>706</v>
      </c>
      <c r="G318" s="6" t="s">
        <v>43</v>
      </c>
      <c r="H318" s="4" t="s">
        <v>696</v>
      </c>
      <c r="I318" s="6" t="s">
        <v>45</v>
      </c>
      <c r="J318" s="4" t="e">
        <f>VLOOKUP(F318,STATISTIK!$A:$D,5,FALSE)</f>
        <v>#REF!</v>
      </c>
      <c r="K318" s="6" t="s">
        <v>707</v>
      </c>
      <c r="L318" s="4" t="e">
        <f>VLOOKUP(F318,STATISTIK!$A:$D,7,FALSE)</f>
        <v>#REF!</v>
      </c>
      <c r="M318" s="6" t="s">
        <v>47</v>
      </c>
      <c r="N318" s="4" t="e">
        <f>VLOOKUP(F318,STATISTIK!$A:$D,9,FALSE)</f>
        <v>#REF!</v>
      </c>
      <c r="O318" s="4" t="e">
        <f>VLOOKUP(F318,STATISTIK!$A:$D,10,FALSE)</f>
        <v>#REF!</v>
      </c>
      <c r="P318" s="5"/>
      <c r="Q318" s="4" t="e">
        <f>VLOOKUP(F318,STATISTIK!$A:$D,12,FALSE)</f>
        <v>#REF!</v>
      </c>
      <c r="R318" s="57" t="e">
        <f>VLOOKUP(F318,STATISTIK!$A:$D,13,FALSE)</f>
        <v>#REF!</v>
      </c>
      <c r="S318" s="6"/>
      <c r="T318" s="56"/>
      <c r="U318" s="56"/>
    </row>
    <row r="319" ht="12.75" hidden="1" customHeight="1" spans="1:21">
      <c r="A319" s="6">
        <v>313</v>
      </c>
      <c r="B319" s="4" t="s">
        <v>705</v>
      </c>
      <c r="C319" s="4"/>
      <c r="D319" s="4"/>
      <c r="E319" s="4"/>
      <c r="F319" s="7" t="s">
        <v>708</v>
      </c>
      <c r="G319" s="6" t="s">
        <v>43</v>
      </c>
      <c r="H319" s="4" t="s">
        <v>696</v>
      </c>
      <c r="I319" s="6" t="s">
        <v>45</v>
      </c>
      <c r="J319" s="4" t="e">
        <f>VLOOKUP(F319,STATISTIK!$A:$D,5,FALSE)</f>
        <v>#REF!</v>
      </c>
      <c r="K319" s="6" t="s">
        <v>707</v>
      </c>
      <c r="L319" s="4" t="e">
        <f>VLOOKUP(F319,STATISTIK!$A:$D,7,FALSE)</f>
        <v>#REF!</v>
      </c>
      <c r="M319" s="6" t="s">
        <v>47</v>
      </c>
      <c r="N319" s="4" t="e">
        <f>VLOOKUP(F319,STATISTIK!$A:$D,9,FALSE)</f>
        <v>#REF!</v>
      </c>
      <c r="O319" s="4" t="e">
        <f>VLOOKUP(F319,STATISTIK!$A:$D,10,FALSE)</f>
        <v>#REF!</v>
      </c>
      <c r="P319" s="5"/>
      <c r="Q319" s="4" t="e">
        <f>VLOOKUP(F319,STATISTIK!$A:$D,12,FALSE)</f>
        <v>#REF!</v>
      </c>
      <c r="R319" s="57" t="e">
        <f>VLOOKUP(F319,STATISTIK!$A:$D,13,FALSE)</f>
        <v>#REF!</v>
      </c>
      <c r="S319" s="6"/>
      <c r="T319" s="56"/>
      <c r="U319" s="56"/>
    </row>
    <row r="320" ht="12.75" hidden="1" customHeight="1" spans="1:21">
      <c r="A320" s="6">
        <v>314</v>
      </c>
      <c r="B320" s="4" t="s">
        <v>709</v>
      </c>
      <c r="C320" s="4"/>
      <c r="D320" s="4"/>
      <c r="E320" s="4"/>
      <c r="F320" s="7" t="s">
        <v>710</v>
      </c>
      <c r="G320" s="6" t="s">
        <v>43</v>
      </c>
      <c r="H320" s="4" t="s">
        <v>696</v>
      </c>
      <c r="I320" s="6" t="s">
        <v>45</v>
      </c>
      <c r="J320" s="4" t="e">
        <f>VLOOKUP(F320,STATISTIK!$A:$D,5,FALSE)</f>
        <v>#REF!</v>
      </c>
      <c r="K320" s="6" t="s">
        <v>444</v>
      </c>
      <c r="L320" s="4" t="e">
        <f>VLOOKUP(F320,STATISTIK!$A:$D,7,FALSE)</f>
        <v>#REF!</v>
      </c>
      <c r="M320" s="6" t="s">
        <v>47</v>
      </c>
      <c r="N320" s="4" t="e">
        <f>VLOOKUP(F320,STATISTIK!$A:$D,9,FALSE)</f>
        <v>#REF!</v>
      </c>
      <c r="O320" s="4" t="e">
        <f>VLOOKUP(F320,STATISTIK!$A:$D,10,FALSE)</f>
        <v>#REF!</v>
      </c>
      <c r="P320" s="5"/>
      <c r="Q320" s="4" t="e">
        <f>VLOOKUP(F320,STATISTIK!$A:$D,12,FALSE)</f>
        <v>#REF!</v>
      </c>
      <c r="R320" s="57" t="e">
        <f>VLOOKUP(F320,STATISTIK!$A:$D,13,FALSE)</f>
        <v>#REF!</v>
      </c>
      <c r="S320" s="6"/>
      <c r="T320" s="56"/>
      <c r="U320" s="56"/>
    </row>
    <row r="321" ht="12.75" hidden="1" customHeight="1" spans="1:21">
      <c r="A321" s="6">
        <v>315</v>
      </c>
      <c r="B321" s="4" t="s">
        <v>711</v>
      </c>
      <c r="C321" s="4"/>
      <c r="D321" s="4"/>
      <c r="E321" s="4"/>
      <c r="F321" s="7" t="s">
        <v>712</v>
      </c>
      <c r="G321" s="6" t="s">
        <v>43</v>
      </c>
      <c r="H321" s="4" t="s">
        <v>696</v>
      </c>
      <c r="I321" s="6" t="s">
        <v>45</v>
      </c>
      <c r="J321" s="4" t="e">
        <f>VLOOKUP(F321,STATISTIK!$A:$D,5,FALSE)</f>
        <v>#N/A</v>
      </c>
      <c r="K321" s="6"/>
      <c r="L321" s="4" t="e">
        <f>VLOOKUP(F321,STATISTIK!$A:$D,7,FALSE)</f>
        <v>#N/A</v>
      </c>
      <c r="M321" s="6" t="s">
        <v>47</v>
      </c>
      <c r="N321" s="4" t="e">
        <f>VLOOKUP(F321,STATISTIK!$A:$D,9,FALSE)</f>
        <v>#N/A</v>
      </c>
      <c r="O321" s="4" t="e">
        <f>VLOOKUP(F321,STATISTIK!$A:$D,10,FALSE)</f>
        <v>#N/A</v>
      </c>
      <c r="P321" s="5"/>
      <c r="Q321" s="4" t="e">
        <f>VLOOKUP(F321,STATISTIK!$A:$D,12,FALSE)</f>
        <v>#N/A</v>
      </c>
      <c r="R321" s="4" t="e">
        <f>VLOOKUP(F321,STATISTIK!$A:$D,13,FALSE)</f>
        <v>#N/A</v>
      </c>
      <c r="S321" s="6"/>
      <c r="T321" s="56"/>
      <c r="U321" s="56"/>
    </row>
    <row r="322" ht="12.75" hidden="1" customHeight="1" spans="1:21">
      <c r="A322" s="6">
        <v>316</v>
      </c>
      <c r="B322" s="4" t="s">
        <v>713</v>
      </c>
      <c r="C322" s="4"/>
      <c r="D322" s="4"/>
      <c r="E322" s="4"/>
      <c r="F322" s="7" t="s">
        <v>64</v>
      </c>
      <c r="G322" s="6" t="s">
        <v>43</v>
      </c>
      <c r="H322" s="4" t="s">
        <v>696</v>
      </c>
      <c r="I322" s="6" t="s">
        <v>45</v>
      </c>
      <c r="J322" s="4" t="e">
        <f>VLOOKUP(F322,STATISTIK!$A:$D,5,FALSE)</f>
        <v>#REF!</v>
      </c>
      <c r="K322" s="6" t="s">
        <v>65</v>
      </c>
      <c r="L322" s="4" t="e">
        <f>VLOOKUP(F322,STATISTIK!$A:$D,7,FALSE)</f>
        <v>#REF!</v>
      </c>
      <c r="M322" s="6" t="s">
        <v>47</v>
      </c>
      <c r="N322" s="4" t="e">
        <f>VLOOKUP(F322,STATISTIK!$A:$D,9,FALSE)</f>
        <v>#REF!</v>
      </c>
      <c r="O322" s="4" t="e">
        <f>VLOOKUP(F322,STATISTIK!$A:$D,10,FALSE)</f>
        <v>#REF!</v>
      </c>
      <c r="P322" s="5"/>
      <c r="Q322" s="4" t="e">
        <f>VLOOKUP(F322,STATISTIK!$A:$D,12,FALSE)</f>
        <v>#REF!</v>
      </c>
      <c r="R322" s="57" t="e">
        <f>VLOOKUP(F322,STATISTIK!$A:$D,13,FALSE)</f>
        <v>#REF!</v>
      </c>
      <c r="S322" s="6"/>
      <c r="T322" s="56"/>
      <c r="U322" s="56"/>
    </row>
    <row r="323" ht="12.75" hidden="1" customHeight="1" spans="1:21">
      <c r="A323" s="6">
        <v>317</v>
      </c>
      <c r="B323" s="4" t="s">
        <v>714</v>
      </c>
      <c r="C323" s="4"/>
      <c r="D323" s="4"/>
      <c r="E323" s="4"/>
      <c r="F323" s="7" t="s">
        <v>576</v>
      </c>
      <c r="G323" s="6" t="s">
        <v>43</v>
      </c>
      <c r="H323" s="4" t="s">
        <v>696</v>
      </c>
      <c r="I323" s="6" t="s">
        <v>45</v>
      </c>
      <c r="J323" s="4" t="e">
        <f>VLOOKUP(F323,STATISTIK!$A:$D,5,FALSE)</f>
        <v>#REF!</v>
      </c>
      <c r="K323" s="6" t="s">
        <v>65</v>
      </c>
      <c r="L323" s="4" t="e">
        <f>VLOOKUP(F323,STATISTIK!$A:$D,7,FALSE)</f>
        <v>#REF!</v>
      </c>
      <c r="M323" s="6" t="s">
        <v>47</v>
      </c>
      <c r="N323" s="4" t="e">
        <f>VLOOKUP(F323,STATISTIK!$A:$D,9,FALSE)</f>
        <v>#REF!</v>
      </c>
      <c r="O323" s="4" t="e">
        <f>VLOOKUP(F323,STATISTIK!$A:$D,10,FALSE)</f>
        <v>#REF!</v>
      </c>
      <c r="P323" s="5"/>
      <c r="Q323" s="4" t="e">
        <f>VLOOKUP(F323,STATISTIK!$A:$D,12,FALSE)</f>
        <v>#REF!</v>
      </c>
      <c r="R323" s="57" t="e">
        <f>VLOOKUP(F323,STATISTIK!$A:$D,13,FALSE)</f>
        <v>#REF!</v>
      </c>
      <c r="S323" s="6"/>
      <c r="T323" s="56"/>
      <c r="U323" s="56"/>
    </row>
    <row r="324" ht="12.75" hidden="1" customHeight="1" spans="1:21">
      <c r="A324" s="6">
        <v>318</v>
      </c>
      <c r="B324" s="4" t="s">
        <v>715</v>
      </c>
      <c r="C324" s="4"/>
      <c r="D324" s="4"/>
      <c r="E324" s="4"/>
      <c r="F324" s="7" t="s">
        <v>716</v>
      </c>
      <c r="G324" s="6" t="s">
        <v>43</v>
      </c>
      <c r="H324" s="4" t="s">
        <v>696</v>
      </c>
      <c r="I324" s="6" t="s">
        <v>45</v>
      </c>
      <c r="J324" s="4" t="e">
        <f>VLOOKUP(F324,STATISTIK!$A:$D,5,FALSE)</f>
        <v>#REF!</v>
      </c>
      <c r="K324" s="6" t="s">
        <v>65</v>
      </c>
      <c r="L324" s="4" t="e">
        <f>VLOOKUP(F324,STATISTIK!$A:$D,7,FALSE)</f>
        <v>#REF!</v>
      </c>
      <c r="M324" s="6" t="s">
        <v>47</v>
      </c>
      <c r="N324" s="4" t="e">
        <f>VLOOKUP(F324,STATISTIK!$A:$D,9,FALSE)</f>
        <v>#REF!</v>
      </c>
      <c r="O324" s="4" t="e">
        <f>VLOOKUP(F324,STATISTIK!$A:$D,10,FALSE)</f>
        <v>#REF!</v>
      </c>
      <c r="P324" s="5"/>
      <c r="Q324" s="4" t="e">
        <f>VLOOKUP(F324,STATISTIK!$A:$D,12,FALSE)</f>
        <v>#REF!</v>
      </c>
      <c r="R324" s="57" t="e">
        <f>VLOOKUP(F324,STATISTIK!$A:$D,13,FALSE)</f>
        <v>#REF!</v>
      </c>
      <c r="S324" s="6"/>
      <c r="T324" s="56"/>
      <c r="U324" s="56"/>
    </row>
    <row r="325" ht="12.75" hidden="1" customHeight="1" spans="1:21">
      <c r="A325" s="6">
        <v>319</v>
      </c>
      <c r="B325" s="68" t="s">
        <v>717</v>
      </c>
      <c r="C325" s="4"/>
      <c r="D325" s="4"/>
      <c r="E325" s="4"/>
      <c r="F325" s="7" t="s">
        <v>718</v>
      </c>
      <c r="G325" s="6" t="s">
        <v>43</v>
      </c>
      <c r="H325" s="4" t="s">
        <v>719</v>
      </c>
      <c r="I325" s="6" t="s">
        <v>45</v>
      </c>
      <c r="J325" s="4" t="e">
        <f>VLOOKUP(F325,STATISTIK!$A:$D,5,FALSE)</f>
        <v>#REF!</v>
      </c>
      <c r="K325" s="6"/>
      <c r="L325" s="4" t="e">
        <f>VLOOKUP(F325,STATISTIK!$A:$D,7,FALSE)</f>
        <v>#REF!</v>
      </c>
      <c r="M325" s="6" t="s">
        <v>47</v>
      </c>
      <c r="N325" s="4" t="e">
        <f>VLOOKUP(F325,STATISTIK!$A:$D,9,FALSE)</f>
        <v>#REF!</v>
      </c>
      <c r="O325" s="4" t="e">
        <f>VLOOKUP(F325,STATISTIK!$A:$D,10,FALSE)</f>
        <v>#REF!</v>
      </c>
      <c r="P325" s="5"/>
      <c r="Q325" s="4" t="e">
        <f>VLOOKUP(F325,STATISTIK!$A:$D,12,FALSE)</f>
        <v>#REF!</v>
      </c>
      <c r="R325" s="57" t="e">
        <f>VLOOKUP(F325,STATISTIK!$A:$D,13,FALSE)</f>
        <v>#REF!</v>
      </c>
      <c r="S325" s="6"/>
      <c r="T325" s="56"/>
      <c r="U325" s="56"/>
    </row>
    <row r="326" ht="12.75" hidden="1" customHeight="1" spans="1:21">
      <c r="A326" s="6">
        <v>320</v>
      </c>
      <c r="B326" s="68" t="s">
        <v>720</v>
      </c>
      <c r="C326" s="4"/>
      <c r="D326" s="4"/>
      <c r="E326" s="4"/>
      <c r="F326" s="7" t="s">
        <v>721</v>
      </c>
      <c r="G326" s="6" t="s">
        <v>43</v>
      </c>
      <c r="H326" s="4" t="s">
        <v>719</v>
      </c>
      <c r="I326" s="6" t="s">
        <v>45</v>
      </c>
      <c r="J326" s="4" t="e">
        <f>VLOOKUP(F326,STATISTIK!$A:$D,5,FALSE)</f>
        <v>#REF!</v>
      </c>
      <c r="K326" s="6" t="s">
        <v>46</v>
      </c>
      <c r="L326" s="4" t="e">
        <f>VLOOKUP(F326,STATISTIK!$A:$D,7,FALSE)</f>
        <v>#REF!</v>
      </c>
      <c r="M326" s="6" t="s">
        <v>47</v>
      </c>
      <c r="N326" s="4" t="e">
        <f>VLOOKUP(F326,STATISTIK!$A:$D,9,FALSE)</f>
        <v>#REF!</v>
      </c>
      <c r="O326" s="4" t="e">
        <f>VLOOKUP(F326,STATISTIK!$A:$D,10,FALSE)</f>
        <v>#REF!</v>
      </c>
      <c r="P326" s="5"/>
      <c r="Q326" s="4" t="e">
        <f>VLOOKUP(F326,STATISTIK!$A:$D,12,FALSE)</f>
        <v>#REF!</v>
      </c>
      <c r="R326" s="57" t="e">
        <f>VLOOKUP(F326,STATISTIK!$A:$D,13,FALSE)</f>
        <v>#REF!</v>
      </c>
      <c r="S326" s="6"/>
      <c r="T326" s="56"/>
      <c r="U326" s="56"/>
    </row>
    <row r="327" ht="12.75" hidden="1" customHeight="1" spans="1:21">
      <c r="A327" s="6">
        <v>321</v>
      </c>
      <c r="B327" s="4" t="s">
        <v>722</v>
      </c>
      <c r="C327" s="4"/>
      <c r="D327" s="4"/>
      <c r="E327" s="4"/>
      <c r="F327" s="7" t="s">
        <v>723</v>
      </c>
      <c r="G327" s="6" t="s">
        <v>43</v>
      </c>
      <c r="H327" s="4" t="s">
        <v>719</v>
      </c>
      <c r="I327" s="6" t="s">
        <v>45</v>
      </c>
      <c r="J327" s="4" t="e">
        <f>VLOOKUP(F327,STATISTIK!$A:$D,5,FALSE)</f>
        <v>#REF!</v>
      </c>
      <c r="K327" s="6" t="s">
        <v>46</v>
      </c>
      <c r="L327" s="4" t="e">
        <f>VLOOKUP(F327,STATISTIK!$A:$D,7,FALSE)</f>
        <v>#REF!</v>
      </c>
      <c r="M327" s="6" t="s">
        <v>47</v>
      </c>
      <c r="N327" s="4" t="e">
        <f>VLOOKUP(F327,STATISTIK!$A:$D,9,FALSE)</f>
        <v>#REF!</v>
      </c>
      <c r="O327" s="4" t="e">
        <f>VLOOKUP(F327,STATISTIK!$A:$D,10,FALSE)</f>
        <v>#REF!</v>
      </c>
      <c r="P327" s="5"/>
      <c r="Q327" s="4" t="e">
        <f>VLOOKUP(F327,STATISTIK!$A:$D,12,FALSE)</f>
        <v>#REF!</v>
      </c>
      <c r="R327" s="57" t="e">
        <f>VLOOKUP(F327,STATISTIK!$A:$D,13,FALSE)</f>
        <v>#REF!</v>
      </c>
      <c r="S327" s="6"/>
      <c r="T327" s="56"/>
      <c r="U327" s="56"/>
    </row>
    <row r="328" ht="12.75" hidden="1" customHeight="1" spans="1:21">
      <c r="A328" s="6">
        <v>322</v>
      </c>
      <c r="B328" s="4" t="s">
        <v>724</v>
      </c>
      <c r="C328" s="4"/>
      <c r="D328" s="4"/>
      <c r="E328" s="4"/>
      <c r="F328" s="7" t="s">
        <v>725</v>
      </c>
      <c r="G328" s="6" t="s">
        <v>43</v>
      </c>
      <c r="H328" s="4" t="s">
        <v>719</v>
      </c>
      <c r="I328" s="6" t="s">
        <v>45</v>
      </c>
      <c r="J328" s="4" t="e">
        <f>VLOOKUP(F328,STATISTIK!$A:$D,5,FALSE)</f>
        <v>#REF!</v>
      </c>
      <c r="K328" s="6" t="s">
        <v>46</v>
      </c>
      <c r="L328" s="4" t="e">
        <f>VLOOKUP(F328,STATISTIK!$A:$D,7,FALSE)</f>
        <v>#REF!</v>
      </c>
      <c r="M328" s="6" t="s">
        <v>47</v>
      </c>
      <c r="N328" s="4" t="e">
        <f>VLOOKUP(F328,STATISTIK!$A:$D,9,FALSE)</f>
        <v>#REF!</v>
      </c>
      <c r="O328" s="4" t="e">
        <f>VLOOKUP(F328,STATISTIK!$A:$D,10,FALSE)</f>
        <v>#REF!</v>
      </c>
      <c r="P328" s="5"/>
      <c r="Q328" s="4" t="e">
        <f>VLOOKUP(F328,STATISTIK!$A:$D,12,FALSE)</f>
        <v>#REF!</v>
      </c>
      <c r="R328" s="57" t="e">
        <f>VLOOKUP(F328,STATISTIK!$A:$D,13,FALSE)</f>
        <v>#REF!</v>
      </c>
      <c r="S328" s="6"/>
      <c r="T328" s="56"/>
      <c r="U328" s="56"/>
    </row>
    <row r="329" ht="12.75" hidden="1" customHeight="1" spans="1:21">
      <c r="A329" s="6">
        <v>323</v>
      </c>
      <c r="B329" s="68" t="s">
        <v>726</v>
      </c>
      <c r="C329" s="4"/>
      <c r="D329" s="4"/>
      <c r="E329" s="4"/>
      <c r="F329" s="7" t="s">
        <v>64</v>
      </c>
      <c r="G329" s="6" t="s">
        <v>43</v>
      </c>
      <c r="H329" s="4" t="s">
        <v>719</v>
      </c>
      <c r="I329" s="6" t="s">
        <v>45</v>
      </c>
      <c r="J329" s="4" t="e">
        <f>VLOOKUP(F329,STATISTIK!$A:$D,5,FALSE)</f>
        <v>#REF!</v>
      </c>
      <c r="K329" s="6" t="s">
        <v>65</v>
      </c>
      <c r="L329" s="4" t="e">
        <f>VLOOKUP(F329,STATISTIK!$A:$D,7,FALSE)</f>
        <v>#REF!</v>
      </c>
      <c r="M329" s="6" t="s">
        <v>47</v>
      </c>
      <c r="N329" s="4" t="e">
        <f>VLOOKUP(F329,STATISTIK!$A:$D,9,FALSE)</f>
        <v>#REF!</v>
      </c>
      <c r="O329" s="4" t="e">
        <f>VLOOKUP(F329,STATISTIK!$A:$D,10,FALSE)</f>
        <v>#REF!</v>
      </c>
      <c r="P329" s="5"/>
      <c r="Q329" s="4" t="e">
        <f>VLOOKUP(F329,STATISTIK!$A:$D,12,FALSE)</f>
        <v>#REF!</v>
      </c>
      <c r="R329" s="57" t="e">
        <f>VLOOKUP(F329,STATISTIK!$A:$D,13,FALSE)</f>
        <v>#REF!</v>
      </c>
      <c r="S329" s="6"/>
      <c r="T329" s="56"/>
      <c r="U329" s="56"/>
    </row>
    <row r="330" ht="12.75" hidden="1" customHeight="1" spans="1:21">
      <c r="A330" s="6">
        <v>324</v>
      </c>
      <c r="B330" s="68" t="s">
        <v>727</v>
      </c>
      <c r="C330" s="4"/>
      <c r="D330" s="4"/>
      <c r="E330" s="4"/>
      <c r="F330" s="7" t="s">
        <v>576</v>
      </c>
      <c r="G330" s="6" t="s">
        <v>43</v>
      </c>
      <c r="H330" s="4" t="s">
        <v>719</v>
      </c>
      <c r="I330" s="6" t="s">
        <v>45</v>
      </c>
      <c r="J330" s="4" t="e">
        <f>VLOOKUP(F330,STATISTIK!$A:$D,5,FALSE)</f>
        <v>#REF!</v>
      </c>
      <c r="K330" s="6" t="s">
        <v>65</v>
      </c>
      <c r="L330" s="4" t="e">
        <f>VLOOKUP(F330,STATISTIK!$A:$D,7,FALSE)</f>
        <v>#REF!</v>
      </c>
      <c r="M330" s="6" t="s">
        <v>47</v>
      </c>
      <c r="N330" s="4" t="e">
        <f>VLOOKUP(F330,STATISTIK!$A:$D,9,FALSE)</f>
        <v>#REF!</v>
      </c>
      <c r="O330" s="4" t="e">
        <f>VLOOKUP(F330,STATISTIK!$A:$D,10,FALSE)</f>
        <v>#REF!</v>
      </c>
      <c r="P330" s="5"/>
      <c r="Q330" s="4" t="e">
        <f>VLOOKUP(F330,STATISTIK!$A:$D,12,FALSE)</f>
        <v>#REF!</v>
      </c>
      <c r="R330" s="57" t="e">
        <f>VLOOKUP(F330,STATISTIK!$A:$D,13,FALSE)</f>
        <v>#REF!</v>
      </c>
      <c r="S330" s="6"/>
      <c r="T330" s="56"/>
      <c r="U330" s="56"/>
    </row>
    <row r="331" ht="12.75" hidden="1" customHeight="1" spans="1:21">
      <c r="A331" s="6">
        <v>325</v>
      </c>
      <c r="B331" s="68" t="s">
        <v>728</v>
      </c>
      <c r="C331" s="4"/>
      <c r="D331" s="4"/>
      <c r="E331" s="4"/>
      <c r="F331" s="7" t="s">
        <v>729</v>
      </c>
      <c r="G331" s="6" t="s">
        <v>43</v>
      </c>
      <c r="H331" s="4" t="s">
        <v>719</v>
      </c>
      <c r="I331" s="6" t="s">
        <v>45</v>
      </c>
      <c r="J331" s="4" t="e">
        <f>VLOOKUP(F331,STATISTIK!$A:$D,5,FALSE)</f>
        <v>#REF!</v>
      </c>
      <c r="K331" s="6" t="s">
        <v>46</v>
      </c>
      <c r="L331" s="4" t="e">
        <f>VLOOKUP(F331,STATISTIK!$A:$D,7,FALSE)</f>
        <v>#REF!</v>
      </c>
      <c r="M331" s="6" t="s">
        <v>47</v>
      </c>
      <c r="N331" s="4" t="e">
        <f>VLOOKUP(F331,STATISTIK!$A:$D,9,FALSE)</f>
        <v>#REF!</v>
      </c>
      <c r="O331" s="4" t="e">
        <f>VLOOKUP(F331,STATISTIK!$A:$D,10,FALSE)</f>
        <v>#REF!</v>
      </c>
      <c r="P331" s="5"/>
      <c r="Q331" s="4" t="e">
        <f>VLOOKUP(F331,STATISTIK!$A:$D,12,FALSE)</f>
        <v>#REF!</v>
      </c>
      <c r="R331" s="57" t="e">
        <f>VLOOKUP(F331,STATISTIK!$A:$D,13,FALSE)</f>
        <v>#REF!</v>
      </c>
      <c r="S331" s="6"/>
      <c r="T331" s="56"/>
      <c r="U331" s="56"/>
    </row>
    <row r="332" ht="12.75" hidden="1" customHeight="1" spans="1:21">
      <c r="A332" s="6">
        <v>326</v>
      </c>
      <c r="B332" s="68" t="s">
        <v>730</v>
      </c>
      <c r="C332" s="4"/>
      <c r="D332" s="4"/>
      <c r="E332" s="4"/>
      <c r="F332" s="7" t="s">
        <v>731</v>
      </c>
      <c r="G332" s="6" t="s">
        <v>43</v>
      </c>
      <c r="H332" s="4" t="s">
        <v>719</v>
      </c>
      <c r="I332" s="6" t="s">
        <v>45</v>
      </c>
      <c r="J332" s="4" t="e">
        <f>VLOOKUP(F332,STATISTIK!$A:$D,5,FALSE)</f>
        <v>#REF!</v>
      </c>
      <c r="K332" s="6" t="s">
        <v>732</v>
      </c>
      <c r="L332" s="4" t="e">
        <f>VLOOKUP(F332,STATISTIK!$A:$D,7,FALSE)</f>
        <v>#REF!</v>
      </c>
      <c r="M332" s="6" t="s">
        <v>47</v>
      </c>
      <c r="N332" s="4" t="e">
        <f>VLOOKUP(F332,STATISTIK!$A:$D,9,FALSE)</f>
        <v>#REF!</v>
      </c>
      <c r="O332" s="4" t="e">
        <f>VLOOKUP(F332,STATISTIK!$A:$D,10,FALSE)</f>
        <v>#REF!</v>
      </c>
      <c r="P332" s="5"/>
      <c r="Q332" s="4" t="e">
        <f>VLOOKUP(F332,STATISTIK!$A:$D,12,FALSE)</f>
        <v>#REF!</v>
      </c>
      <c r="R332" s="57" t="e">
        <f>VLOOKUP(F332,STATISTIK!$A:$D,13,FALSE)</f>
        <v>#REF!</v>
      </c>
      <c r="S332" s="6"/>
      <c r="T332" s="56"/>
      <c r="U332" s="56"/>
    </row>
    <row r="333" ht="12.75" hidden="1" customHeight="1" spans="1:21">
      <c r="A333" s="6">
        <v>327</v>
      </c>
      <c r="B333" s="4" t="s">
        <v>733</v>
      </c>
      <c r="C333" s="4"/>
      <c r="D333" s="4"/>
      <c r="E333" s="4"/>
      <c r="F333" s="7" t="s">
        <v>734</v>
      </c>
      <c r="G333" s="6" t="s">
        <v>43</v>
      </c>
      <c r="H333" s="4" t="s">
        <v>719</v>
      </c>
      <c r="I333" s="6" t="s">
        <v>45</v>
      </c>
      <c r="J333" s="4" t="e">
        <f>VLOOKUP(F333,STATISTIK!$A:$D,5,FALSE)</f>
        <v>#REF!</v>
      </c>
      <c r="K333" s="6" t="s">
        <v>735</v>
      </c>
      <c r="L333" s="4" t="e">
        <f>VLOOKUP(F333,STATISTIK!$A:$D,7,FALSE)</f>
        <v>#REF!</v>
      </c>
      <c r="M333" s="6" t="s">
        <v>47</v>
      </c>
      <c r="N333" s="4" t="e">
        <f>VLOOKUP(F333,STATISTIK!$A:$D,9,FALSE)</f>
        <v>#REF!</v>
      </c>
      <c r="O333" s="4" t="e">
        <f>VLOOKUP(F333,STATISTIK!$A:$D,10,FALSE)</f>
        <v>#REF!</v>
      </c>
      <c r="P333" s="5"/>
      <c r="Q333" s="4" t="e">
        <f>VLOOKUP(F333,STATISTIK!$A:$D,12,FALSE)</f>
        <v>#REF!</v>
      </c>
      <c r="R333" s="57" t="e">
        <f>VLOOKUP(F333,STATISTIK!$A:$D,13,FALSE)</f>
        <v>#REF!</v>
      </c>
      <c r="S333" s="6"/>
      <c r="T333" s="56"/>
      <c r="U333" s="56"/>
    </row>
    <row r="334" ht="12.75" hidden="1" customHeight="1" spans="1:21">
      <c r="A334" s="6">
        <v>328</v>
      </c>
      <c r="B334" s="4" t="s">
        <v>736</v>
      </c>
      <c r="C334" s="4"/>
      <c r="D334" s="4"/>
      <c r="E334" s="4"/>
      <c r="F334" s="7" t="s">
        <v>737</v>
      </c>
      <c r="G334" s="6" t="s">
        <v>43</v>
      </c>
      <c r="H334" s="4" t="s">
        <v>719</v>
      </c>
      <c r="I334" s="6" t="s">
        <v>45</v>
      </c>
      <c r="J334" s="4" t="e">
        <f>VLOOKUP(F334,STATISTIK!$A:$D,5,FALSE)</f>
        <v>#REF!</v>
      </c>
      <c r="K334" s="6" t="s">
        <v>732</v>
      </c>
      <c r="L334" s="4" t="e">
        <f>VLOOKUP(F334,STATISTIK!$A:$D,7,FALSE)</f>
        <v>#REF!</v>
      </c>
      <c r="M334" s="6" t="s">
        <v>47</v>
      </c>
      <c r="N334" s="4" t="e">
        <f>VLOOKUP(F334,STATISTIK!$A:$D,9,FALSE)</f>
        <v>#REF!</v>
      </c>
      <c r="O334" s="4" t="e">
        <f>VLOOKUP(F334,STATISTIK!$A:$D,10,FALSE)</f>
        <v>#REF!</v>
      </c>
      <c r="P334" s="5"/>
      <c r="Q334" s="4" t="e">
        <f>VLOOKUP(F334,STATISTIK!$A:$D,12,FALSE)</f>
        <v>#REF!</v>
      </c>
      <c r="R334" s="57" t="e">
        <f>VLOOKUP(F334,STATISTIK!$A:$D,13,FALSE)</f>
        <v>#REF!</v>
      </c>
      <c r="S334" s="6"/>
      <c r="T334" s="56"/>
      <c r="U334" s="56"/>
    </row>
    <row r="335" ht="12.75" hidden="1" customHeight="1" spans="1:21">
      <c r="A335" s="6">
        <v>329</v>
      </c>
      <c r="B335" s="4" t="s">
        <v>738</v>
      </c>
      <c r="C335" s="4"/>
      <c r="D335" s="4"/>
      <c r="E335" s="4"/>
      <c r="F335" s="7" t="s">
        <v>739</v>
      </c>
      <c r="G335" s="6" t="s">
        <v>43</v>
      </c>
      <c r="H335" s="4" t="s">
        <v>719</v>
      </c>
      <c r="I335" s="6" t="s">
        <v>45</v>
      </c>
      <c r="J335" s="4" t="e">
        <f>VLOOKUP(F335,STATISTIK!$A:$D,5,FALSE)</f>
        <v>#REF!</v>
      </c>
      <c r="K335" s="6" t="s">
        <v>732</v>
      </c>
      <c r="L335" s="4" t="e">
        <f>VLOOKUP(F335,STATISTIK!$A:$D,7,FALSE)</f>
        <v>#REF!</v>
      </c>
      <c r="M335" s="6" t="s">
        <v>47</v>
      </c>
      <c r="N335" s="4" t="e">
        <f>VLOOKUP(F335,STATISTIK!$A:$D,9,FALSE)</f>
        <v>#REF!</v>
      </c>
      <c r="O335" s="4" t="e">
        <f>VLOOKUP(F335,STATISTIK!$A:$D,10,FALSE)</f>
        <v>#REF!</v>
      </c>
      <c r="P335" s="5"/>
      <c r="Q335" s="4" t="e">
        <f>VLOOKUP(F335,STATISTIK!$A:$D,12,FALSE)</f>
        <v>#REF!</v>
      </c>
      <c r="R335" s="57" t="e">
        <f>VLOOKUP(F335,STATISTIK!$A:$D,13,FALSE)</f>
        <v>#REF!</v>
      </c>
      <c r="S335" s="6"/>
      <c r="T335" s="56"/>
      <c r="U335" s="56"/>
    </row>
    <row r="336" ht="12.75" hidden="1" customHeight="1" spans="1:21">
      <c r="A336" s="6">
        <v>330</v>
      </c>
      <c r="B336" s="4" t="s">
        <v>740</v>
      </c>
      <c r="C336" s="4"/>
      <c r="D336" s="4"/>
      <c r="E336" s="4"/>
      <c r="F336" s="7" t="s">
        <v>741</v>
      </c>
      <c r="G336" s="6" t="s">
        <v>43</v>
      </c>
      <c r="H336" s="4" t="s">
        <v>719</v>
      </c>
      <c r="I336" s="6" t="s">
        <v>45</v>
      </c>
      <c r="J336" s="4" t="e">
        <f>VLOOKUP(F336,STATISTIK!$A:$D,5,FALSE)</f>
        <v>#REF!</v>
      </c>
      <c r="K336" s="6" t="s">
        <v>732</v>
      </c>
      <c r="L336" s="4" t="e">
        <f>VLOOKUP(F336,STATISTIK!$A:$D,7,FALSE)</f>
        <v>#REF!</v>
      </c>
      <c r="M336" s="6" t="s">
        <v>47</v>
      </c>
      <c r="N336" s="4" t="e">
        <f>VLOOKUP(F336,STATISTIK!$A:$D,9,FALSE)</f>
        <v>#REF!</v>
      </c>
      <c r="O336" s="4" t="e">
        <f>VLOOKUP(F336,STATISTIK!$A:$D,10,FALSE)</f>
        <v>#REF!</v>
      </c>
      <c r="P336" s="5"/>
      <c r="Q336" s="4" t="e">
        <f>VLOOKUP(F336,STATISTIK!$A:$D,12,FALSE)</f>
        <v>#REF!</v>
      </c>
      <c r="R336" s="57" t="e">
        <f>VLOOKUP(F336,STATISTIK!$A:$D,13,FALSE)</f>
        <v>#REF!</v>
      </c>
      <c r="S336" s="6"/>
      <c r="T336" s="56"/>
      <c r="U336" s="56"/>
    </row>
    <row r="337" ht="12.75" hidden="1" customHeight="1" spans="1:21">
      <c r="A337" s="6">
        <v>331</v>
      </c>
      <c r="B337" s="4" t="s">
        <v>742</v>
      </c>
      <c r="C337" s="4"/>
      <c r="D337" s="4"/>
      <c r="E337" s="4"/>
      <c r="F337" s="7" t="s">
        <v>743</v>
      </c>
      <c r="G337" s="6" t="s">
        <v>43</v>
      </c>
      <c r="H337" s="4" t="s">
        <v>719</v>
      </c>
      <c r="I337" s="6" t="s">
        <v>45</v>
      </c>
      <c r="J337" s="4" t="e">
        <f>VLOOKUP(F337,STATISTIK!$A:$D,5,FALSE)</f>
        <v>#REF!</v>
      </c>
      <c r="K337" s="6" t="s">
        <v>732</v>
      </c>
      <c r="L337" s="4" t="e">
        <f>VLOOKUP(F337,STATISTIK!$A:$D,7,FALSE)</f>
        <v>#REF!</v>
      </c>
      <c r="M337" s="6" t="s">
        <v>47</v>
      </c>
      <c r="N337" s="4" t="e">
        <f>VLOOKUP(F337,STATISTIK!$A:$D,9,FALSE)</f>
        <v>#REF!</v>
      </c>
      <c r="O337" s="4" t="e">
        <f>VLOOKUP(F337,STATISTIK!$A:$D,10,FALSE)</f>
        <v>#REF!</v>
      </c>
      <c r="P337" s="5"/>
      <c r="Q337" s="4" t="e">
        <f>VLOOKUP(F337,STATISTIK!$A:$D,12,FALSE)</f>
        <v>#REF!</v>
      </c>
      <c r="R337" s="57" t="e">
        <f>VLOOKUP(F337,STATISTIK!$A:$D,13,FALSE)</f>
        <v>#REF!</v>
      </c>
      <c r="S337" s="6"/>
      <c r="T337" s="56"/>
      <c r="U337" s="56"/>
    </row>
    <row r="338" ht="12.75" hidden="1" customHeight="1" spans="1:21">
      <c r="A338" s="6">
        <v>332</v>
      </c>
      <c r="B338" s="68" t="s">
        <v>744</v>
      </c>
      <c r="C338" s="4"/>
      <c r="D338" s="4"/>
      <c r="E338" s="4"/>
      <c r="F338" s="7" t="s">
        <v>745</v>
      </c>
      <c r="G338" s="6" t="s">
        <v>43</v>
      </c>
      <c r="H338" s="4" t="s">
        <v>719</v>
      </c>
      <c r="I338" s="6" t="s">
        <v>45</v>
      </c>
      <c r="J338" s="4" t="e">
        <f>VLOOKUP(F338,STATISTIK!$A:$D,5,FALSE)</f>
        <v>#REF!</v>
      </c>
      <c r="K338" s="6" t="s">
        <v>46</v>
      </c>
      <c r="L338" s="4" t="e">
        <f>VLOOKUP(F338,STATISTIK!$A:$D,7,FALSE)</f>
        <v>#REF!</v>
      </c>
      <c r="M338" s="6" t="s">
        <v>47</v>
      </c>
      <c r="N338" s="4" t="e">
        <f>VLOOKUP(F338,STATISTIK!$A:$D,9,FALSE)</f>
        <v>#REF!</v>
      </c>
      <c r="O338" s="4" t="e">
        <f>VLOOKUP(F338,STATISTIK!$A:$D,10,FALSE)</f>
        <v>#REF!</v>
      </c>
      <c r="P338" s="5"/>
      <c r="Q338" s="4" t="e">
        <f>VLOOKUP(F338,STATISTIK!$A:$D,12,FALSE)</f>
        <v>#REF!</v>
      </c>
      <c r="R338" s="57" t="e">
        <f>VLOOKUP(F338,STATISTIK!$A:$D,13,FALSE)</f>
        <v>#REF!</v>
      </c>
      <c r="S338" s="6"/>
      <c r="T338" s="56"/>
      <c r="U338" s="56"/>
    </row>
    <row r="339" ht="12.75" hidden="1" customHeight="1" spans="1:21">
      <c r="A339" s="6">
        <v>333</v>
      </c>
      <c r="B339" s="68" t="s">
        <v>746</v>
      </c>
      <c r="C339" s="4"/>
      <c r="D339" s="4"/>
      <c r="E339" s="4"/>
      <c r="F339" s="7" t="s">
        <v>747</v>
      </c>
      <c r="G339" s="6" t="s">
        <v>43</v>
      </c>
      <c r="H339" s="4" t="s">
        <v>719</v>
      </c>
      <c r="I339" s="6" t="s">
        <v>45</v>
      </c>
      <c r="J339" s="4" t="e">
        <f>VLOOKUP(F339,STATISTIK!$A:$D,5,FALSE)</f>
        <v>#REF!</v>
      </c>
      <c r="K339" s="6" t="s">
        <v>256</v>
      </c>
      <c r="L339" s="4" t="e">
        <f>VLOOKUP(F339,STATISTIK!$A:$D,7,FALSE)</f>
        <v>#REF!</v>
      </c>
      <c r="M339" s="6" t="s">
        <v>47</v>
      </c>
      <c r="N339" s="4" t="e">
        <f>VLOOKUP(F339,STATISTIK!$A:$D,9,FALSE)</f>
        <v>#REF!</v>
      </c>
      <c r="O339" s="4" t="e">
        <f>VLOOKUP(F339,STATISTIK!$A:$D,10,FALSE)</f>
        <v>#REF!</v>
      </c>
      <c r="P339" s="5"/>
      <c r="Q339" s="4" t="e">
        <f>VLOOKUP(F339,STATISTIK!$A:$D,12,FALSE)</f>
        <v>#REF!</v>
      </c>
      <c r="R339" s="57" t="e">
        <f>VLOOKUP(F339,STATISTIK!$A:$D,13,FALSE)</f>
        <v>#REF!</v>
      </c>
      <c r="S339" s="6"/>
      <c r="T339" s="56"/>
      <c r="U339" s="56"/>
    </row>
    <row r="340" ht="12.75" hidden="1" customHeight="1" spans="1:21">
      <c r="A340" s="6">
        <v>334</v>
      </c>
      <c r="B340" s="4" t="s">
        <v>748</v>
      </c>
      <c r="C340" s="4"/>
      <c r="D340" s="4"/>
      <c r="E340" s="4"/>
      <c r="F340" s="7" t="s">
        <v>749</v>
      </c>
      <c r="G340" s="6" t="s">
        <v>43</v>
      </c>
      <c r="H340" s="4" t="s">
        <v>719</v>
      </c>
      <c r="I340" s="6" t="s">
        <v>45</v>
      </c>
      <c r="J340" s="4" t="e">
        <f>VLOOKUP(F340,STATISTIK!$A:$D,5,FALSE)</f>
        <v>#REF!</v>
      </c>
      <c r="K340" s="6" t="s">
        <v>256</v>
      </c>
      <c r="L340" s="4" t="e">
        <f>VLOOKUP(F340,STATISTIK!$A:$D,7,FALSE)</f>
        <v>#REF!</v>
      </c>
      <c r="M340" s="6" t="s">
        <v>47</v>
      </c>
      <c r="N340" s="4" t="e">
        <f>VLOOKUP(F340,STATISTIK!$A:$D,9,FALSE)</f>
        <v>#REF!</v>
      </c>
      <c r="O340" s="4" t="e">
        <f>VLOOKUP(F340,STATISTIK!$A:$D,10,FALSE)</f>
        <v>#REF!</v>
      </c>
      <c r="P340" s="5"/>
      <c r="Q340" s="4" t="e">
        <f>VLOOKUP(F340,STATISTIK!$A:$D,12,FALSE)</f>
        <v>#REF!</v>
      </c>
      <c r="R340" s="57" t="e">
        <f>VLOOKUP(F340,STATISTIK!$A:$D,13,FALSE)</f>
        <v>#REF!</v>
      </c>
      <c r="S340" s="6"/>
      <c r="T340" s="56"/>
      <c r="U340" s="56"/>
    </row>
    <row r="341" ht="12.75" hidden="1" customHeight="1" spans="1:21">
      <c r="A341" s="6">
        <v>335</v>
      </c>
      <c r="B341" s="68" t="s">
        <v>750</v>
      </c>
      <c r="C341" s="4"/>
      <c r="D341" s="4"/>
      <c r="E341" s="4"/>
      <c r="F341" s="7" t="s">
        <v>751</v>
      </c>
      <c r="G341" s="6" t="s">
        <v>43</v>
      </c>
      <c r="H341" s="4" t="s">
        <v>719</v>
      </c>
      <c r="I341" s="6" t="s">
        <v>45</v>
      </c>
      <c r="J341" s="4" t="e">
        <f>VLOOKUP(F341,STATISTIK!$A:$D,5,FALSE)</f>
        <v>#REF!</v>
      </c>
      <c r="K341" s="6" t="s">
        <v>46</v>
      </c>
      <c r="L341" s="4" t="e">
        <f>VLOOKUP(F341,STATISTIK!$A:$D,7,FALSE)</f>
        <v>#REF!</v>
      </c>
      <c r="M341" s="6" t="s">
        <v>47</v>
      </c>
      <c r="N341" s="4" t="e">
        <f>VLOOKUP(F341,STATISTIK!$A:$D,9,FALSE)</f>
        <v>#REF!</v>
      </c>
      <c r="O341" s="4" t="e">
        <f>VLOOKUP(F341,STATISTIK!$A:$D,10,FALSE)</f>
        <v>#REF!</v>
      </c>
      <c r="P341" s="5"/>
      <c r="Q341" s="4" t="e">
        <f>VLOOKUP(F341,STATISTIK!$A:$D,12,FALSE)</f>
        <v>#REF!</v>
      </c>
      <c r="R341" s="57" t="e">
        <f>VLOOKUP(F341,STATISTIK!$A:$D,13,FALSE)</f>
        <v>#REF!</v>
      </c>
      <c r="S341" s="6"/>
      <c r="T341" s="56"/>
      <c r="U341" s="56"/>
    </row>
    <row r="342" ht="12.75" hidden="1" customHeight="1" spans="1:21">
      <c r="A342" s="6">
        <v>336</v>
      </c>
      <c r="B342" s="68" t="s">
        <v>752</v>
      </c>
      <c r="C342" s="4"/>
      <c r="D342" s="4"/>
      <c r="E342" s="4"/>
      <c r="F342" s="7" t="s">
        <v>753</v>
      </c>
      <c r="G342" s="6" t="s">
        <v>43</v>
      </c>
      <c r="H342" s="4" t="s">
        <v>719</v>
      </c>
      <c r="I342" s="6" t="s">
        <v>45</v>
      </c>
      <c r="J342" s="4" t="e">
        <f>VLOOKUP(F342,STATISTIK!$A:$D,5,FALSE)</f>
        <v>#REF!</v>
      </c>
      <c r="K342" s="6" t="s">
        <v>754</v>
      </c>
      <c r="L342" s="4" t="e">
        <f>VLOOKUP(F342,STATISTIK!$A:$D,7,FALSE)</f>
        <v>#REF!</v>
      </c>
      <c r="M342" s="6" t="s">
        <v>47</v>
      </c>
      <c r="N342" s="4" t="e">
        <f>VLOOKUP(F342,STATISTIK!$A:$D,9,FALSE)</f>
        <v>#REF!</v>
      </c>
      <c r="O342" s="4" t="e">
        <f>VLOOKUP(F342,STATISTIK!$A:$D,10,FALSE)</f>
        <v>#REF!</v>
      </c>
      <c r="P342" s="5"/>
      <c r="Q342" s="4" t="e">
        <f>VLOOKUP(F342,STATISTIK!$A:$D,12,FALSE)</f>
        <v>#REF!</v>
      </c>
      <c r="R342" s="57" t="e">
        <f>VLOOKUP(F342,STATISTIK!$A:$D,13,FALSE)</f>
        <v>#REF!</v>
      </c>
      <c r="S342" s="6"/>
      <c r="T342" s="56"/>
      <c r="U342" s="56"/>
    </row>
    <row r="343" ht="12.75" hidden="1" customHeight="1" spans="1:21">
      <c r="A343" s="6">
        <v>337</v>
      </c>
      <c r="B343" s="4" t="s">
        <v>755</v>
      </c>
      <c r="C343" s="4"/>
      <c r="D343" s="4"/>
      <c r="E343" s="4"/>
      <c r="F343" s="7" t="s">
        <v>756</v>
      </c>
      <c r="G343" s="6" t="s">
        <v>43</v>
      </c>
      <c r="H343" s="4" t="s">
        <v>719</v>
      </c>
      <c r="I343" s="6" t="s">
        <v>45</v>
      </c>
      <c r="J343" s="4" t="e">
        <f>VLOOKUP(F343,STATISTIK!$A:$D,5,FALSE)</f>
        <v>#REF!</v>
      </c>
      <c r="K343" s="6" t="s">
        <v>754</v>
      </c>
      <c r="L343" s="4" t="e">
        <f>VLOOKUP(F343,STATISTIK!$A:$D,7,FALSE)</f>
        <v>#REF!</v>
      </c>
      <c r="M343" s="6" t="s">
        <v>47</v>
      </c>
      <c r="N343" s="4" t="e">
        <f>VLOOKUP(F343,STATISTIK!$A:$D,9,FALSE)</f>
        <v>#REF!</v>
      </c>
      <c r="O343" s="4" t="e">
        <f>VLOOKUP(F343,STATISTIK!$A:$D,10,FALSE)</f>
        <v>#REF!</v>
      </c>
      <c r="P343" s="5"/>
      <c r="Q343" s="4" t="e">
        <f>VLOOKUP(F343,STATISTIK!$A:$D,12,FALSE)</f>
        <v>#REF!</v>
      </c>
      <c r="R343" s="57" t="e">
        <f>VLOOKUP(F343,STATISTIK!$A:$D,13,FALSE)</f>
        <v>#REF!</v>
      </c>
      <c r="S343" s="6"/>
      <c r="T343" s="56"/>
      <c r="U343" s="56"/>
    </row>
    <row r="344" ht="12.75" hidden="1" customHeight="1" spans="1:21">
      <c r="A344" s="6">
        <v>338</v>
      </c>
      <c r="B344" s="68" t="s">
        <v>757</v>
      </c>
      <c r="C344" s="4"/>
      <c r="D344" s="4"/>
      <c r="E344" s="4"/>
      <c r="F344" s="7" t="s">
        <v>758</v>
      </c>
      <c r="G344" s="6" t="s">
        <v>43</v>
      </c>
      <c r="H344" s="4" t="s">
        <v>719</v>
      </c>
      <c r="I344" s="6" t="s">
        <v>45</v>
      </c>
      <c r="J344" s="4" t="e">
        <f>VLOOKUP(F344,STATISTIK!$A:$D,5,FALSE)</f>
        <v>#REF!</v>
      </c>
      <c r="K344" s="6" t="s">
        <v>46</v>
      </c>
      <c r="L344" s="4" t="e">
        <f>VLOOKUP(F344,STATISTIK!$A:$D,7,FALSE)</f>
        <v>#REF!</v>
      </c>
      <c r="M344" s="6" t="s">
        <v>47</v>
      </c>
      <c r="N344" s="4" t="e">
        <f>VLOOKUP(F344,STATISTIK!$A:$D,9,FALSE)</f>
        <v>#REF!</v>
      </c>
      <c r="O344" s="4" t="e">
        <f>VLOOKUP(F344,STATISTIK!$A:$D,10,FALSE)</f>
        <v>#REF!</v>
      </c>
      <c r="P344" s="5"/>
      <c r="Q344" s="4" t="e">
        <f>VLOOKUP(F344,STATISTIK!$A:$D,12,FALSE)</f>
        <v>#REF!</v>
      </c>
      <c r="R344" s="57" t="e">
        <f>VLOOKUP(F344,STATISTIK!$A:$D,13,FALSE)</f>
        <v>#REF!</v>
      </c>
      <c r="S344" s="6"/>
      <c r="T344" s="56"/>
      <c r="U344" s="56"/>
    </row>
    <row r="345" ht="12.75" hidden="1" customHeight="1" spans="1:21">
      <c r="A345" s="6">
        <v>339</v>
      </c>
      <c r="B345" s="68" t="s">
        <v>759</v>
      </c>
      <c r="C345" s="4"/>
      <c r="D345" s="4"/>
      <c r="E345" s="4"/>
      <c r="F345" s="7" t="s">
        <v>760</v>
      </c>
      <c r="G345" s="6" t="s">
        <v>43</v>
      </c>
      <c r="H345" s="4" t="s">
        <v>719</v>
      </c>
      <c r="I345" s="6" t="s">
        <v>45</v>
      </c>
      <c r="J345" s="4" t="e">
        <f>VLOOKUP(F345,STATISTIK!$A:$D,5,FALSE)</f>
        <v>#REF!</v>
      </c>
      <c r="K345" s="6" t="s">
        <v>256</v>
      </c>
      <c r="L345" s="4" t="e">
        <f>VLOOKUP(F345,STATISTIK!$A:$D,7,FALSE)</f>
        <v>#REF!</v>
      </c>
      <c r="M345" s="6" t="s">
        <v>47</v>
      </c>
      <c r="N345" s="4" t="e">
        <f>VLOOKUP(F345,STATISTIK!$A:$D,9,FALSE)</f>
        <v>#REF!</v>
      </c>
      <c r="O345" s="4" t="e">
        <f>VLOOKUP(F345,STATISTIK!$A:$D,10,FALSE)</f>
        <v>#REF!</v>
      </c>
      <c r="P345" s="5"/>
      <c r="Q345" s="4" t="e">
        <f>VLOOKUP(F345,STATISTIK!$A:$D,12,FALSE)</f>
        <v>#REF!</v>
      </c>
      <c r="R345" s="57" t="e">
        <f>VLOOKUP(F345,STATISTIK!$A:$D,13,FALSE)</f>
        <v>#REF!</v>
      </c>
      <c r="S345" s="6"/>
      <c r="T345" s="56"/>
      <c r="U345" s="56"/>
    </row>
    <row r="346" ht="12.75" hidden="1" customHeight="1" spans="1:21">
      <c r="A346" s="6">
        <v>340</v>
      </c>
      <c r="B346" s="4" t="s">
        <v>761</v>
      </c>
      <c r="C346" s="4"/>
      <c r="D346" s="4"/>
      <c r="E346" s="4"/>
      <c r="F346" s="7" t="s">
        <v>762</v>
      </c>
      <c r="G346" s="6" t="s">
        <v>43</v>
      </c>
      <c r="H346" s="4" t="s">
        <v>719</v>
      </c>
      <c r="I346" s="6" t="s">
        <v>45</v>
      </c>
      <c r="J346" s="4" t="e">
        <f>VLOOKUP(F346,STATISTIK!$A:$D,5,FALSE)</f>
        <v>#REF!</v>
      </c>
      <c r="K346" s="6" t="s">
        <v>256</v>
      </c>
      <c r="L346" s="4" t="e">
        <f>VLOOKUP(F346,STATISTIK!$A:$D,7,FALSE)</f>
        <v>#REF!</v>
      </c>
      <c r="M346" s="6" t="s">
        <v>47</v>
      </c>
      <c r="N346" s="4" t="e">
        <f>VLOOKUP(F346,STATISTIK!$A:$D,9,FALSE)</f>
        <v>#REF!</v>
      </c>
      <c r="O346" s="4" t="e">
        <f>VLOOKUP(F346,STATISTIK!$A:$D,10,FALSE)</f>
        <v>#REF!</v>
      </c>
      <c r="P346" s="5"/>
      <c r="Q346" s="4" t="e">
        <f>VLOOKUP(F346,STATISTIK!$A:$D,12,FALSE)</f>
        <v>#REF!</v>
      </c>
      <c r="R346" s="57" t="e">
        <f>VLOOKUP(F346,STATISTIK!$A:$D,13,FALSE)</f>
        <v>#REF!</v>
      </c>
      <c r="S346" s="6"/>
      <c r="T346" s="56"/>
      <c r="U346" s="56"/>
    </row>
    <row r="347" ht="12.75" hidden="1" customHeight="1" spans="1:21">
      <c r="A347" s="6">
        <v>341</v>
      </c>
      <c r="B347" s="4" t="s">
        <v>763</v>
      </c>
      <c r="C347" s="4"/>
      <c r="D347" s="4"/>
      <c r="E347" s="4"/>
      <c r="F347" s="7" t="s">
        <v>764</v>
      </c>
      <c r="G347" s="6" t="s">
        <v>43</v>
      </c>
      <c r="H347" s="4" t="s">
        <v>719</v>
      </c>
      <c r="I347" s="6" t="s">
        <v>45</v>
      </c>
      <c r="J347" s="4" t="e">
        <f>VLOOKUP(F347,STATISTIK!$A:$D,5,FALSE)</f>
        <v>#REF!</v>
      </c>
      <c r="K347" s="6" t="s">
        <v>256</v>
      </c>
      <c r="L347" s="4" t="e">
        <f>VLOOKUP(F347,STATISTIK!$A:$D,7,FALSE)</f>
        <v>#REF!</v>
      </c>
      <c r="M347" s="6" t="s">
        <v>47</v>
      </c>
      <c r="N347" s="4" t="e">
        <f>VLOOKUP(F347,STATISTIK!$A:$D,9,FALSE)</f>
        <v>#REF!</v>
      </c>
      <c r="O347" s="4" t="e">
        <f>VLOOKUP(F347,STATISTIK!$A:$D,10,FALSE)</f>
        <v>#REF!</v>
      </c>
      <c r="P347" s="5"/>
      <c r="Q347" s="4" t="e">
        <f>VLOOKUP(F347,STATISTIK!$A:$D,12,FALSE)</f>
        <v>#REF!</v>
      </c>
      <c r="R347" s="57" t="e">
        <f>VLOOKUP(F347,STATISTIK!$A:$D,13,FALSE)</f>
        <v>#REF!</v>
      </c>
      <c r="S347" s="6"/>
      <c r="T347" s="56"/>
      <c r="U347" s="56"/>
    </row>
    <row r="348" ht="12.75" hidden="1" customHeight="1" spans="1:21">
      <c r="A348" s="6">
        <v>342</v>
      </c>
      <c r="B348" s="68" t="s">
        <v>765</v>
      </c>
      <c r="C348" s="4"/>
      <c r="D348" s="4"/>
      <c r="E348" s="4"/>
      <c r="F348" s="7" t="s">
        <v>766</v>
      </c>
      <c r="G348" s="6" t="s">
        <v>43</v>
      </c>
      <c r="H348" s="4" t="s">
        <v>719</v>
      </c>
      <c r="I348" s="6" t="s">
        <v>45</v>
      </c>
      <c r="J348" s="4" t="e">
        <f>VLOOKUP(F348,STATISTIK!$A:$D,5,FALSE)</f>
        <v>#REF!</v>
      </c>
      <c r="K348" s="6" t="s">
        <v>65</v>
      </c>
      <c r="L348" s="4" t="e">
        <f>VLOOKUP(F348,STATISTIK!$A:$D,7,FALSE)</f>
        <v>#REF!</v>
      </c>
      <c r="M348" s="6" t="s">
        <v>47</v>
      </c>
      <c r="N348" s="4" t="e">
        <f>VLOOKUP(F348,STATISTIK!$A:$D,9,FALSE)</f>
        <v>#REF!</v>
      </c>
      <c r="O348" s="4" t="e">
        <f>VLOOKUP(F348,STATISTIK!$A:$D,10,FALSE)</f>
        <v>#REF!</v>
      </c>
      <c r="P348" s="5"/>
      <c r="Q348" s="4" t="e">
        <f>VLOOKUP(F348,STATISTIK!$A:$D,12,FALSE)</f>
        <v>#REF!</v>
      </c>
      <c r="R348" s="57" t="e">
        <f>VLOOKUP(F348,STATISTIK!$A:$D,13,FALSE)</f>
        <v>#REF!</v>
      </c>
      <c r="S348" s="6"/>
      <c r="T348" s="56"/>
      <c r="U348" s="56"/>
    </row>
    <row r="349" ht="12.75" hidden="1" customHeight="1" spans="1:21">
      <c r="A349" s="6"/>
      <c r="B349" s="67" t="s">
        <v>767</v>
      </c>
      <c r="C349" s="34"/>
      <c r="D349" s="34"/>
      <c r="E349" s="34"/>
      <c r="F349" s="3" t="s">
        <v>768</v>
      </c>
      <c r="G349" s="6" t="s">
        <v>43</v>
      </c>
      <c r="H349" s="4"/>
      <c r="I349" s="6" t="s">
        <v>45</v>
      </c>
      <c r="J349" s="4" t="e">
        <f>VLOOKUP(F349,STATISTIK!$A:$D,5,FALSE)</f>
        <v>#REF!</v>
      </c>
      <c r="K349" s="6"/>
      <c r="L349" s="4" t="e">
        <f>VLOOKUP(F349,STATISTIK!$A:$D,7,FALSE)</f>
        <v>#REF!</v>
      </c>
      <c r="M349" s="6"/>
      <c r="N349" s="4" t="e">
        <f>VLOOKUP(F349,STATISTIK!$A:$D,9,FALSE)</f>
        <v>#REF!</v>
      </c>
      <c r="O349" s="4" t="e">
        <f>VLOOKUP(F349,STATISTIK!$A:$D,10,FALSE)</f>
        <v>#REF!</v>
      </c>
      <c r="P349" s="5"/>
      <c r="Q349" s="4" t="e">
        <f>VLOOKUP(F349,STATISTIK!$A:$D,12,FALSE)</f>
        <v>#REF!</v>
      </c>
      <c r="R349" s="4" t="e">
        <f>VLOOKUP(F349,STATISTIK!$A:$D,13,FALSE)</f>
        <v>#REF!</v>
      </c>
      <c r="S349" s="5"/>
      <c r="T349" s="56"/>
      <c r="U349" s="56"/>
    </row>
    <row r="350" ht="12.75" customHeight="1" spans="1:21">
      <c r="A350" s="6">
        <v>343</v>
      </c>
      <c r="B350" s="68" t="s">
        <v>769</v>
      </c>
      <c r="C350" s="4"/>
      <c r="D350" s="4"/>
      <c r="E350" s="4"/>
      <c r="F350" s="7" t="s">
        <v>770</v>
      </c>
      <c r="G350" s="6" t="s">
        <v>43</v>
      </c>
      <c r="H350" s="4" t="s">
        <v>771</v>
      </c>
      <c r="I350" s="6" t="s">
        <v>45</v>
      </c>
      <c r="J350" s="4" t="e">
        <f>VLOOKUP(F350,STATISTIK!$A:$D,5,FALSE)</f>
        <v>#REF!</v>
      </c>
      <c r="K350" s="6" t="s">
        <v>46</v>
      </c>
      <c r="L350" s="4" t="e">
        <f>VLOOKUP(F350,STATISTIK!$A:$D,7,FALSE)</f>
        <v>#REF!</v>
      </c>
      <c r="M350" s="6" t="s">
        <v>47</v>
      </c>
      <c r="N350" s="4" t="e">
        <f>VLOOKUP(F350,STATISTIK!$A:$D,9,FALSE)</f>
        <v>#REF!</v>
      </c>
      <c r="O350" s="4" t="e">
        <f>VLOOKUP(F350,STATISTIK!$A:$D,10,FALSE)</f>
        <v>#REF!</v>
      </c>
      <c r="P350" s="5"/>
      <c r="Q350" s="4" t="e">
        <f>VLOOKUP(F350,STATISTIK!$A:$D,12,FALSE)</f>
        <v>#REF!</v>
      </c>
      <c r="R350" s="57" t="e">
        <f>VLOOKUP(F350,STATISTIK!$A:$D,13,FALSE)</f>
        <v>#REF!</v>
      </c>
      <c r="S350" s="6"/>
      <c r="T350" s="56"/>
      <c r="U350" s="56"/>
    </row>
    <row r="351" ht="12.75" customHeight="1" spans="1:21">
      <c r="A351" s="6">
        <v>344</v>
      </c>
      <c r="B351" s="4" t="s">
        <v>772</v>
      </c>
      <c r="C351" s="4"/>
      <c r="D351" s="4"/>
      <c r="E351" s="4"/>
      <c r="F351" s="7" t="s">
        <v>773</v>
      </c>
      <c r="G351" s="6" t="s">
        <v>43</v>
      </c>
      <c r="H351" s="4" t="s">
        <v>771</v>
      </c>
      <c r="I351" s="6" t="s">
        <v>45</v>
      </c>
      <c r="J351" s="4" t="e">
        <f>VLOOKUP(F351,STATISTIK!$A:$D,5,FALSE)</f>
        <v>#N/A</v>
      </c>
      <c r="K351" s="6" t="s">
        <v>46</v>
      </c>
      <c r="L351" s="4" t="e">
        <f>VLOOKUP(F351,STATISTIK!$A:$D,7,FALSE)</f>
        <v>#N/A</v>
      </c>
      <c r="M351" s="6" t="s">
        <v>47</v>
      </c>
      <c r="N351" s="4" t="e">
        <f>VLOOKUP(F351,STATISTIK!$A:$D,9,FALSE)</f>
        <v>#N/A</v>
      </c>
      <c r="O351" s="4" t="e">
        <f>VLOOKUP(F351,STATISTIK!$A:$D,10,FALSE)</f>
        <v>#N/A</v>
      </c>
      <c r="P351" s="5"/>
      <c r="Q351" s="4" t="e">
        <f>VLOOKUP(F351,STATISTIK!$A:$D,12,FALSE)</f>
        <v>#N/A</v>
      </c>
      <c r="R351" s="4" t="e">
        <f>VLOOKUP(F351,STATISTIK!$A:$D,13,FALSE)</f>
        <v>#N/A</v>
      </c>
      <c r="S351" s="6"/>
      <c r="T351" s="56"/>
      <c r="U351" s="56"/>
    </row>
    <row r="352" ht="12.75" customHeight="1" spans="1:21">
      <c r="A352" s="6">
        <v>345</v>
      </c>
      <c r="B352" s="4" t="s">
        <v>774</v>
      </c>
      <c r="C352" s="4"/>
      <c r="D352" s="4"/>
      <c r="E352" s="4"/>
      <c r="F352" s="7" t="s">
        <v>775</v>
      </c>
      <c r="G352" s="6" t="s">
        <v>43</v>
      </c>
      <c r="H352" s="4" t="s">
        <v>771</v>
      </c>
      <c r="I352" s="6" t="s">
        <v>45</v>
      </c>
      <c r="J352" s="4" t="e">
        <f>VLOOKUP(F352,STATISTIK!$A:$D,5,FALSE)</f>
        <v>#N/A</v>
      </c>
      <c r="K352" s="6" t="s">
        <v>776</v>
      </c>
      <c r="L352" s="4" t="e">
        <f>VLOOKUP(F352,STATISTIK!$A:$D,7,FALSE)</f>
        <v>#N/A</v>
      </c>
      <c r="M352" s="6" t="s">
        <v>47</v>
      </c>
      <c r="N352" s="4" t="e">
        <f>VLOOKUP(F352,STATISTIK!$A:$D,9,FALSE)</f>
        <v>#N/A</v>
      </c>
      <c r="O352" s="4" t="e">
        <f>VLOOKUP(F352,STATISTIK!$A:$D,10,FALSE)</f>
        <v>#N/A</v>
      </c>
      <c r="P352" s="5"/>
      <c r="Q352" s="4" t="e">
        <f>VLOOKUP(F352,STATISTIK!$A:$D,12,FALSE)</f>
        <v>#N/A</v>
      </c>
      <c r="R352" s="4" t="e">
        <f>VLOOKUP(F352,STATISTIK!$A:$D,13,FALSE)</f>
        <v>#N/A</v>
      </c>
      <c r="S352" s="6"/>
      <c r="T352" s="56"/>
      <c r="U352" s="56"/>
    </row>
    <row r="353" ht="12.75" customHeight="1" spans="1:21">
      <c r="A353" s="6">
        <v>346</v>
      </c>
      <c r="B353" s="4" t="s">
        <v>777</v>
      </c>
      <c r="C353" s="4"/>
      <c r="D353" s="4"/>
      <c r="E353" s="4"/>
      <c r="F353" s="7" t="s">
        <v>778</v>
      </c>
      <c r="G353" s="6" t="s">
        <v>43</v>
      </c>
      <c r="H353" s="4" t="s">
        <v>771</v>
      </c>
      <c r="I353" s="6" t="s">
        <v>45</v>
      </c>
      <c r="J353" s="4" t="e">
        <f>VLOOKUP(F353,STATISTIK!$A:$D,5,FALSE)</f>
        <v>#N/A</v>
      </c>
      <c r="K353" s="6" t="s">
        <v>776</v>
      </c>
      <c r="L353" s="4" t="e">
        <f>VLOOKUP(F353,STATISTIK!$A:$D,7,FALSE)</f>
        <v>#N/A</v>
      </c>
      <c r="M353" s="6" t="s">
        <v>47</v>
      </c>
      <c r="N353" s="4" t="e">
        <f>VLOOKUP(F353,STATISTIK!$A:$D,9,FALSE)</f>
        <v>#N/A</v>
      </c>
      <c r="O353" s="4" t="e">
        <f>VLOOKUP(F353,STATISTIK!$A:$D,10,FALSE)</f>
        <v>#N/A</v>
      </c>
      <c r="P353" s="5"/>
      <c r="Q353" s="4" t="e">
        <f>VLOOKUP(F353,STATISTIK!$A:$D,12,FALSE)</f>
        <v>#N/A</v>
      </c>
      <c r="R353" s="4" t="e">
        <f>VLOOKUP(F353,STATISTIK!$A:$D,13,FALSE)</f>
        <v>#N/A</v>
      </c>
      <c r="S353" s="6"/>
      <c r="T353" s="56"/>
      <c r="U353" s="56"/>
    </row>
    <row r="354" ht="12.75" customHeight="1" spans="1:21">
      <c r="A354" s="6">
        <v>347</v>
      </c>
      <c r="B354" s="4" t="s">
        <v>779</v>
      </c>
      <c r="C354" s="4"/>
      <c r="D354" s="4"/>
      <c r="E354" s="4"/>
      <c r="F354" s="7" t="s">
        <v>780</v>
      </c>
      <c r="G354" s="6" t="s">
        <v>43</v>
      </c>
      <c r="H354" s="4" t="s">
        <v>771</v>
      </c>
      <c r="I354" s="6" t="s">
        <v>45</v>
      </c>
      <c r="J354" s="4" t="e">
        <f>VLOOKUP(F354,STATISTIK!$A:$D,5,FALSE)</f>
        <v>#N/A</v>
      </c>
      <c r="K354" s="6" t="s">
        <v>46</v>
      </c>
      <c r="L354" s="4" t="e">
        <f>VLOOKUP(F354,STATISTIK!$A:$D,7,FALSE)</f>
        <v>#N/A</v>
      </c>
      <c r="M354" s="6" t="s">
        <v>47</v>
      </c>
      <c r="N354" s="4" t="e">
        <f>VLOOKUP(F354,STATISTIK!$A:$D,9,FALSE)</f>
        <v>#N/A</v>
      </c>
      <c r="O354" s="4" t="e">
        <f>VLOOKUP(F354,STATISTIK!$A:$D,10,FALSE)</f>
        <v>#N/A</v>
      </c>
      <c r="P354" s="5"/>
      <c r="Q354" s="4" t="e">
        <f>VLOOKUP(F354,STATISTIK!$A:$D,12,FALSE)</f>
        <v>#N/A</v>
      </c>
      <c r="R354" s="4" t="e">
        <f>VLOOKUP(F354,STATISTIK!$A:$D,13,FALSE)</f>
        <v>#N/A</v>
      </c>
      <c r="S354" s="6"/>
      <c r="T354" s="56"/>
      <c r="U354" s="56"/>
    </row>
    <row r="355" ht="12.75" customHeight="1" spans="1:21">
      <c r="A355" s="6">
        <v>348</v>
      </c>
      <c r="B355" s="4" t="s">
        <v>781</v>
      </c>
      <c r="C355" s="4"/>
      <c r="D355" s="4"/>
      <c r="E355" s="4"/>
      <c r="F355" s="7" t="s">
        <v>775</v>
      </c>
      <c r="G355" s="6" t="s">
        <v>43</v>
      </c>
      <c r="H355" s="4" t="s">
        <v>771</v>
      </c>
      <c r="I355" s="6" t="s">
        <v>45</v>
      </c>
      <c r="J355" s="4" t="e">
        <f>VLOOKUP(F355,STATISTIK!$A:$D,5,FALSE)</f>
        <v>#N/A</v>
      </c>
      <c r="K355" s="6" t="s">
        <v>776</v>
      </c>
      <c r="L355" s="4" t="e">
        <f>VLOOKUP(F355,STATISTIK!$A:$D,7,FALSE)</f>
        <v>#N/A</v>
      </c>
      <c r="M355" s="6" t="s">
        <v>47</v>
      </c>
      <c r="N355" s="4" t="e">
        <f>VLOOKUP(F355,STATISTIK!$A:$D,9,FALSE)</f>
        <v>#N/A</v>
      </c>
      <c r="O355" s="4" t="e">
        <f>VLOOKUP(F355,STATISTIK!$A:$D,10,FALSE)</f>
        <v>#N/A</v>
      </c>
      <c r="P355" s="5"/>
      <c r="Q355" s="4" t="e">
        <f>VLOOKUP(F355,STATISTIK!$A:$D,12,FALSE)</f>
        <v>#N/A</v>
      </c>
      <c r="R355" s="4" t="e">
        <f>VLOOKUP(F355,STATISTIK!$A:$D,13,FALSE)</f>
        <v>#N/A</v>
      </c>
      <c r="S355" s="6"/>
      <c r="T355" s="56"/>
      <c r="U355" s="56"/>
    </row>
    <row r="356" ht="12.75" customHeight="1" spans="1:21">
      <c r="A356" s="6">
        <v>349</v>
      </c>
      <c r="B356" s="4" t="s">
        <v>782</v>
      </c>
      <c r="C356" s="4"/>
      <c r="D356" s="4"/>
      <c r="E356" s="4"/>
      <c r="F356" s="7" t="s">
        <v>778</v>
      </c>
      <c r="G356" s="6" t="s">
        <v>43</v>
      </c>
      <c r="H356" s="4" t="s">
        <v>771</v>
      </c>
      <c r="I356" s="6" t="s">
        <v>45</v>
      </c>
      <c r="J356" s="4" t="e">
        <f>VLOOKUP(F356,STATISTIK!$A:$D,5,FALSE)</f>
        <v>#N/A</v>
      </c>
      <c r="K356" s="6" t="s">
        <v>776</v>
      </c>
      <c r="L356" s="4" t="e">
        <f>VLOOKUP(F356,STATISTIK!$A:$D,7,FALSE)</f>
        <v>#N/A</v>
      </c>
      <c r="M356" s="6" t="s">
        <v>47</v>
      </c>
      <c r="N356" s="4" t="e">
        <f>VLOOKUP(F356,STATISTIK!$A:$D,9,FALSE)</f>
        <v>#N/A</v>
      </c>
      <c r="O356" s="4" t="e">
        <f>VLOOKUP(F356,STATISTIK!$A:$D,10,FALSE)</f>
        <v>#N/A</v>
      </c>
      <c r="P356" s="5"/>
      <c r="Q356" s="4" t="e">
        <f>VLOOKUP(F356,STATISTIK!$A:$D,12,FALSE)</f>
        <v>#N/A</v>
      </c>
      <c r="R356" s="4" t="e">
        <f>VLOOKUP(F356,STATISTIK!$A:$D,13,FALSE)</f>
        <v>#N/A</v>
      </c>
      <c r="S356" s="6"/>
      <c r="T356" s="56"/>
      <c r="U356" s="56"/>
    </row>
    <row r="357" ht="12.75" customHeight="1" spans="1:21">
      <c r="A357" s="6">
        <v>350</v>
      </c>
      <c r="B357" s="4" t="s">
        <v>783</v>
      </c>
      <c r="C357" s="4"/>
      <c r="D357" s="4"/>
      <c r="E357" s="4"/>
      <c r="F357" s="7" t="s">
        <v>784</v>
      </c>
      <c r="G357" s="6" t="s">
        <v>43</v>
      </c>
      <c r="H357" s="4" t="s">
        <v>771</v>
      </c>
      <c r="I357" s="6" t="s">
        <v>45</v>
      </c>
      <c r="J357" s="4" t="e">
        <f>VLOOKUP(F357,STATISTIK!$A:$D,5,FALSE)</f>
        <v>#N/A</v>
      </c>
      <c r="K357" s="6" t="s">
        <v>46</v>
      </c>
      <c r="L357" s="4" t="e">
        <f>VLOOKUP(F357,STATISTIK!$A:$D,7,FALSE)</f>
        <v>#N/A</v>
      </c>
      <c r="M357" s="6" t="s">
        <v>47</v>
      </c>
      <c r="N357" s="4" t="e">
        <f>VLOOKUP(F357,STATISTIK!$A:$D,9,FALSE)</f>
        <v>#N/A</v>
      </c>
      <c r="O357" s="4" t="e">
        <f>VLOOKUP(F357,STATISTIK!$A:$D,10,FALSE)</f>
        <v>#N/A</v>
      </c>
      <c r="P357" s="5"/>
      <c r="Q357" s="4" t="e">
        <f>VLOOKUP(F357,STATISTIK!$A:$D,12,FALSE)</f>
        <v>#N/A</v>
      </c>
      <c r="R357" s="4" t="e">
        <f>VLOOKUP(F357,STATISTIK!$A:$D,13,FALSE)</f>
        <v>#N/A</v>
      </c>
      <c r="S357" s="6"/>
      <c r="T357" s="56"/>
      <c r="U357" s="56"/>
    </row>
    <row r="358" ht="12.75" customHeight="1" spans="1:21">
      <c r="A358" s="6">
        <v>351</v>
      </c>
      <c r="B358" s="4" t="s">
        <v>785</v>
      </c>
      <c r="C358" s="4"/>
      <c r="D358" s="4"/>
      <c r="E358" s="4"/>
      <c r="F358" s="7" t="s">
        <v>775</v>
      </c>
      <c r="G358" s="6" t="s">
        <v>43</v>
      </c>
      <c r="H358" s="4" t="s">
        <v>771</v>
      </c>
      <c r="I358" s="6" t="s">
        <v>45</v>
      </c>
      <c r="J358" s="4" t="e">
        <f>VLOOKUP(F358,STATISTIK!$A:$D,5,FALSE)</f>
        <v>#N/A</v>
      </c>
      <c r="K358" s="6" t="s">
        <v>776</v>
      </c>
      <c r="L358" s="4" t="e">
        <f>VLOOKUP(F358,STATISTIK!$A:$D,7,FALSE)</f>
        <v>#N/A</v>
      </c>
      <c r="M358" s="6" t="s">
        <v>47</v>
      </c>
      <c r="N358" s="4" t="e">
        <f>VLOOKUP(F358,STATISTIK!$A:$D,9,FALSE)</f>
        <v>#N/A</v>
      </c>
      <c r="O358" s="4" t="e">
        <f>VLOOKUP(F358,STATISTIK!$A:$D,10,FALSE)</f>
        <v>#N/A</v>
      </c>
      <c r="P358" s="5"/>
      <c r="Q358" s="4" t="e">
        <f>VLOOKUP(F358,STATISTIK!$A:$D,12,FALSE)</f>
        <v>#N/A</v>
      </c>
      <c r="R358" s="4" t="e">
        <f>VLOOKUP(F358,STATISTIK!$A:$D,13,FALSE)</f>
        <v>#N/A</v>
      </c>
      <c r="S358" s="6"/>
      <c r="T358" s="56"/>
      <c r="U358" s="56"/>
    </row>
    <row r="359" ht="12.75" customHeight="1" spans="1:21">
      <c r="A359" s="6">
        <v>352</v>
      </c>
      <c r="B359" s="4" t="s">
        <v>786</v>
      </c>
      <c r="C359" s="4"/>
      <c r="D359" s="4"/>
      <c r="E359" s="4"/>
      <c r="F359" s="7" t="s">
        <v>778</v>
      </c>
      <c r="G359" s="6" t="s">
        <v>43</v>
      </c>
      <c r="H359" s="4" t="s">
        <v>771</v>
      </c>
      <c r="I359" s="6" t="s">
        <v>45</v>
      </c>
      <c r="J359" s="4" t="e">
        <f>VLOOKUP(F359,STATISTIK!$A:$D,5,FALSE)</f>
        <v>#N/A</v>
      </c>
      <c r="K359" s="6" t="s">
        <v>776</v>
      </c>
      <c r="L359" s="4" t="e">
        <f>VLOOKUP(F359,STATISTIK!$A:$D,7,FALSE)</f>
        <v>#N/A</v>
      </c>
      <c r="M359" s="6" t="s">
        <v>47</v>
      </c>
      <c r="N359" s="4" t="e">
        <f>VLOOKUP(F359,STATISTIK!$A:$D,9,FALSE)</f>
        <v>#N/A</v>
      </c>
      <c r="O359" s="4" t="e">
        <f>VLOOKUP(F359,STATISTIK!$A:$D,10,FALSE)</f>
        <v>#N/A</v>
      </c>
      <c r="P359" s="5"/>
      <c r="Q359" s="4" t="e">
        <f>VLOOKUP(F359,STATISTIK!$A:$D,12,FALSE)</f>
        <v>#N/A</v>
      </c>
      <c r="R359" s="4" t="e">
        <f>VLOOKUP(F359,STATISTIK!$A:$D,13,FALSE)</f>
        <v>#N/A</v>
      </c>
      <c r="S359" s="6"/>
      <c r="T359" s="56"/>
      <c r="U359" s="56"/>
    </row>
    <row r="360" ht="12.75" customHeight="1" spans="1:21">
      <c r="A360" s="6">
        <v>353</v>
      </c>
      <c r="B360" s="4" t="s">
        <v>787</v>
      </c>
      <c r="C360" s="4"/>
      <c r="D360" s="4"/>
      <c r="E360" s="4"/>
      <c r="F360" s="7" t="s">
        <v>788</v>
      </c>
      <c r="G360" s="6" t="s">
        <v>43</v>
      </c>
      <c r="H360" s="4" t="s">
        <v>771</v>
      </c>
      <c r="I360" s="6" t="s">
        <v>45</v>
      </c>
      <c r="J360" s="4" t="e">
        <f>VLOOKUP(F360,STATISTIK!$A:$D,5,FALSE)</f>
        <v>#N/A</v>
      </c>
      <c r="K360" s="6" t="s">
        <v>46</v>
      </c>
      <c r="L360" s="4" t="e">
        <f>VLOOKUP(F360,STATISTIK!$A:$D,7,FALSE)</f>
        <v>#N/A</v>
      </c>
      <c r="M360" s="6" t="s">
        <v>47</v>
      </c>
      <c r="N360" s="4" t="e">
        <f>VLOOKUP(F360,STATISTIK!$A:$D,9,FALSE)</f>
        <v>#N/A</v>
      </c>
      <c r="O360" s="4" t="e">
        <f>VLOOKUP(F360,STATISTIK!$A:$D,10,FALSE)</f>
        <v>#N/A</v>
      </c>
      <c r="P360" s="5"/>
      <c r="Q360" s="4" t="e">
        <f>VLOOKUP(F360,STATISTIK!$A:$D,12,FALSE)</f>
        <v>#N/A</v>
      </c>
      <c r="R360" s="4" t="e">
        <f>VLOOKUP(F360,STATISTIK!$A:$D,13,FALSE)</f>
        <v>#N/A</v>
      </c>
      <c r="S360" s="6"/>
      <c r="T360" s="56"/>
      <c r="U360" s="56"/>
    </row>
    <row r="361" ht="12.75" customHeight="1" spans="1:21">
      <c r="A361" s="6">
        <v>354</v>
      </c>
      <c r="B361" s="4" t="s">
        <v>789</v>
      </c>
      <c r="C361" s="4"/>
      <c r="D361" s="4"/>
      <c r="E361" s="4"/>
      <c r="F361" s="7" t="s">
        <v>775</v>
      </c>
      <c r="G361" s="6" t="s">
        <v>43</v>
      </c>
      <c r="H361" s="4" t="s">
        <v>771</v>
      </c>
      <c r="I361" s="6" t="s">
        <v>45</v>
      </c>
      <c r="J361" s="4" t="e">
        <f>VLOOKUP(F361,STATISTIK!$A:$D,5,FALSE)</f>
        <v>#N/A</v>
      </c>
      <c r="K361" s="6" t="s">
        <v>62</v>
      </c>
      <c r="L361" s="4" t="e">
        <f>VLOOKUP(F361,STATISTIK!$A:$D,7,FALSE)</f>
        <v>#N/A</v>
      </c>
      <c r="M361" s="6" t="s">
        <v>47</v>
      </c>
      <c r="N361" s="4" t="e">
        <f>VLOOKUP(F361,STATISTIK!$A:$D,9,FALSE)</f>
        <v>#N/A</v>
      </c>
      <c r="O361" s="4" t="e">
        <f>VLOOKUP(F361,STATISTIK!$A:$D,10,FALSE)</f>
        <v>#N/A</v>
      </c>
      <c r="P361" s="5"/>
      <c r="Q361" s="4" t="e">
        <f>VLOOKUP(F361,STATISTIK!$A:$D,12,FALSE)</f>
        <v>#N/A</v>
      </c>
      <c r="R361" s="4" t="e">
        <f>VLOOKUP(F361,STATISTIK!$A:$D,13,FALSE)</f>
        <v>#N/A</v>
      </c>
      <c r="S361" s="6"/>
      <c r="T361" s="56"/>
      <c r="U361" s="56"/>
    </row>
    <row r="362" ht="12.75" customHeight="1" spans="1:21">
      <c r="A362" s="6">
        <v>355</v>
      </c>
      <c r="B362" s="4" t="s">
        <v>790</v>
      </c>
      <c r="C362" s="4"/>
      <c r="D362" s="4"/>
      <c r="E362" s="4"/>
      <c r="F362" s="7" t="s">
        <v>778</v>
      </c>
      <c r="G362" s="6" t="s">
        <v>43</v>
      </c>
      <c r="H362" s="4" t="s">
        <v>771</v>
      </c>
      <c r="I362" s="6" t="s">
        <v>45</v>
      </c>
      <c r="J362" s="4" t="e">
        <f>VLOOKUP(F362,STATISTIK!$A:$D,5,FALSE)</f>
        <v>#N/A</v>
      </c>
      <c r="K362" s="6" t="s">
        <v>62</v>
      </c>
      <c r="L362" s="4" t="e">
        <f>VLOOKUP(F362,STATISTIK!$A:$D,7,FALSE)</f>
        <v>#N/A</v>
      </c>
      <c r="M362" s="6" t="s">
        <v>47</v>
      </c>
      <c r="N362" s="4" t="e">
        <f>VLOOKUP(F362,STATISTIK!$A:$D,9,FALSE)</f>
        <v>#N/A</v>
      </c>
      <c r="O362" s="4" t="e">
        <f>VLOOKUP(F362,STATISTIK!$A:$D,10,FALSE)</f>
        <v>#N/A</v>
      </c>
      <c r="P362" s="5"/>
      <c r="Q362" s="4" t="e">
        <f>VLOOKUP(F362,STATISTIK!$A:$D,12,FALSE)</f>
        <v>#N/A</v>
      </c>
      <c r="R362" s="4" t="e">
        <f>VLOOKUP(F362,STATISTIK!$A:$D,13,FALSE)</f>
        <v>#N/A</v>
      </c>
      <c r="S362" s="6"/>
      <c r="T362" s="56"/>
      <c r="U362" s="56"/>
    </row>
    <row r="363" ht="12.75" customHeight="1" spans="1:21">
      <c r="A363" s="6">
        <v>356</v>
      </c>
      <c r="B363" s="4" t="s">
        <v>791</v>
      </c>
      <c r="C363" s="4"/>
      <c r="D363" s="4"/>
      <c r="E363" s="4"/>
      <c r="F363" s="7" t="s">
        <v>792</v>
      </c>
      <c r="G363" s="6" t="s">
        <v>43</v>
      </c>
      <c r="H363" s="4" t="s">
        <v>771</v>
      </c>
      <c r="I363" s="6" t="s">
        <v>45</v>
      </c>
      <c r="J363" s="4" t="e">
        <f>VLOOKUP(F363,STATISTIK!$A:$D,5,FALSE)</f>
        <v>#N/A</v>
      </c>
      <c r="K363" s="6" t="s">
        <v>46</v>
      </c>
      <c r="L363" s="4" t="e">
        <f>VLOOKUP(F363,STATISTIK!$A:$D,7,FALSE)</f>
        <v>#N/A</v>
      </c>
      <c r="M363" s="6" t="s">
        <v>47</v>
      </c>
      <c r="N363" s="4" t="e">
        <f>VLOOKUP(F363,STATISTIK!$A:$D,9,FALSE)</f>
        <v>#N/A</v>
      </c>
      <c r="O363" s="4" t="e">
        <f>VLOOKUP(F363,STATISTIK!$A:$D,10,FALSE)</f>
        <v>#N/A</v>
      </c>
      <c r="P363" s="5"/>
      <c r="Q363" s="4" t="e">
        <f>VLOOKUP(F363,STATISTIK!$A:$D,12,FALSE)</f>
        <v>#N/A</v>
      </c>
      <c r="R363" s="4" t="e">
        <f>VLOOKUP(F363,STATISTIK!$A:$D,13,FALSE)</f>
        <v>#N/A</v>
      </c>
      <c r="S363" s="6"/>
      <c r="T363" s="56"/>
      <c r="U363" s="56"/>
    </row>
    <row r="364" ht="12.75" customHeight="1" spans="1:21">
      <c r="A364" s="6">
        <v>357</v>
      </c>
      <c r="B364" s="4" t="s">
        <v>793</v>
      </c>
      <c r="C364" s="4"/>
      <c r="D364" s="4"/>
      <c r="E364" s="4"/>
      <c r="F364" s="7" t="s">
        <v>775</v>
      </c>
      <c r="G364" s="6" t="s">
        <v>43</v>
      </c>
      <c r="H364" s="4" t="s">
        <v>771</v>
      </c>
      <c r="I364" s="6" t="s">
        <v>45</v>
      </c>
      <c r="J364" s="4" t="e">
        <f>VLOOKUP(F364,STATISTIK!$A:$D,5,FALSE)</f>
        <v>#N/A</v>
      </c>
      <c r="K364" s="6" t="s">
        <v>62</v>
      </c>
      <c r="L364" s="4" t="e">
        <f>VLOOKUP(F364,STATISTIK!$A:$D,7,FALSE)</f>
        <v>#N/A</v>
      </c>
      <c r="M364" s="6" t="s">
        <v>47</v>
      </c>
      <c r="N364" s="4" t="e">
        <f>VLOOKUP(F364,STATISTIK!$A:$D,9,FALSE)</f>
        <v>#N/A</v>
      </c>
      <c r="O364" s="4" t="e">
        <f>VLOOKUP(F364,STATISTIK!$A:$D,10,FALSE)</f>
        <v>#N/A</v>
      </c>
      <c r="P364" s="5"/>
      <c r="Q364" s="4" t="e">
        <f>VLOOKUP(F364,STATISTIK!$A:$D,12,FALSE)</f>
        <v>#N/A</v>
      </c>
      <c r="R364" s="4" t="e">
        <f>VLOOKUP(F364,STATISTIK!$A:$D,13,FALSE)</f>
        <v>#N/A</v>
      </c>
      <c r="S364" s="6"/>
      <c r="T364" s="56"/>
      <c r="U364" s="56"/>
    </row>
    <row r="365" ht="12.75" customHeight="1" spans="1:21">
      <c r="A365" s="6">
        <v>358</v>
      </c>
      <c r="B365" s="4" t="s">
        <v>794</v>
      </c>
      <c r="C365" s="4"/>
      <c r="D365" s="4"/>
      <c r="E365" s="4"/>
      <c r="F365" s="7" t="s">
        <v>778</v>
      </c>
      <c r="G365" s="6" t="s">
        <v>43</v>
      </c>
      <c r="H365" s="4" t="s">
        <v>771</v>
      </c>
      <c r="I365" s="6" t="s">
        <v>45</v>
      </c>
      <c r="J365" s="4" t="e">
        <f>VLOOKUP(F365,STATISTIK!$A:$D,5,FALSE)</f>
        <v>#N/A</v>
      </c>
      <c r="K365" s="6" t="s">
        <v>62</v>
      </c>
      <c r="L365" s="4" t="e">
        <f>VLOOKUP(F365,STATISTIK!$A:$D,7,FALSE)</f>
        <v>#N/A</v>
      </c>
      <c r="M365" s="6" t="s">
        <v>47</v>
      </c>
      <c r="N365" s="4" t="e">
        <f>VLOOKUP(F365,STATISTIK!$A:$D,9,FALSE)</f>
        <v>#N/A</v>
      </c>
      <c r="O365" s="4" t="e">
        <f>VLOOKUP(F365,STATISTIK!$A:$D,10,FALSE)</f>
        <v>#N/A</v>
      </c>
      <c r="P365" s="5"/>
      <c r="Q365" s="4" t="e">
        <f>VLOOKUP(F365,STATISTIK!$A:$D,12,FALSE)</f>
        <v>#N/A</v>
      </c>
      <c r="R365" s="4" t="e">
        <f>VLOOKUP(F365,STATISTIK!$A:$D,13,FALSE)</f>
        <v>#N/A</v>
      </c>
      <c r="S365" s="6"/>
      <c r="T365" s="56"/>
      <c r="U365" s="56"/>
    </row>
    <row r="366" ht="12.75" customHeight="1" spans="1:21">
      <c r="A366" s="6">
        <v>359</v>
      </c>
      <c r="B366" s="4" t="s">
        <v>795</v>
      </c>
      <c r="C366" s="4"/>
      <c r="D366" s="4"/>
      <c r="E366" s="4"/>
      <c r="F366" s="7" t="s">
        <v>796</v>
      </c>
      <c r="G366" s="6" t="s">
        <v>43</v>
      </c>
      <c r="H366" s="4" t="s">
        <v>771</v>
      </c>
      <c r="I366" s="6" t="s">
        <v>45</v>
      </c>
      <c r="J366" s="4" t="e">
        <f>VLOOKUP(F366,STATISTIK!$A:$D,5,FALSE)</f>
        <v>#N/A</v>
      </c>
      <c r="K366" s="6" t="s">
        <v>46</v>
      </c>
      <c r="L366" s="4" t="e">
        <f>VLOOKUP(F366,STATISTIK!$A:$D,7,FALSE)</f>
        <v>#N/A</v>
      </c>
      <c r="M366" s="6" t="s">
        <v>47</v>
      </c>
      <c r="N366" s="4" t="e">
        <f>VLOOKUP(F366,STATISTIK!$A:$D,9,FALSE)</f>
        <v>#N/A</v>
      </c>
      <c r="O366" s="4" t="e">
        <f>VLOOKUP(F366,STATISTIK!$A:$D,10,FALSE)</f>
        <v>#N/A</v>
      </c>
      <c r="P366" s="5"/>
      <c r="Q366" s="4" t="e">
        <f>VLOOKUP(F366,STATISTIK!$A:$D,12,FALSE)</f>
        <v>#N/A</v>
      </c>
      <c r="R366" s="4" t="e">
        <f>VLOOKUP(F366,STATISTIK!$A:$D,13,FALSE)</f>
        <v>#N/A</v>
      </c>
      <c r="S366" s="6"/>
      <c r="T366" s="56"/>
      <c r="U366" s="56"/>
    </row>
    <row r="367" ht="12.75" customHeight="1" spans="1:21">
      <c r="A367" s="6">
        <v>360</v>
      </c>
      <c r="B367" s="4" t="s">
        <v>797</v>
      </c>
      <c r="C367" s="4"/>
      <c r="D367" s="4"/>
      <c r="E367" s="4"/>
      <c r="F367" s="7" t="s">
        <v>775</v>
      </c>
      <c r="G367" s="6" t="s">
        <v>43</v>
      </c>
      <c r="H367" s="4" t="s">
        <v>771</v>
      </c>
      <c r="I367" s="6" t="s">
        <v>45</v>
      </c>
      <c r="J367" s="4" t="e">
        <f>VLOOKUP(F367,STATISTIK!$A:$D,5,FALSE)</f>
        <v>#N/A</v>
      </c>
      <c r="K367" s="6" t="s">
        <v>776</v>
      </c>
      <c r="L367" s="4" t="e">
        <f>VLOOKUP(F367,STATISTIK!$A:$D,7,FALSE)</f>
        <v>#N/A</v>
      </c>
      <c r="M367" s="6" t="s">
        <v>47</v>
      </c>
      <c r="N367" s="4" t="e">
        <f>VLOOKUP(F367,STATISTIK!$A:$D,9,FALSE)</f>
        <v>#N/A</v>
      </c>
      <c r="O367" s="4" t="e">
        <f>VLOOKUP(F367,STATISTIK!$A:$D,10,FALSE)</f>
        <v>#N/A</v>
      </c>
      <c r="P367" s="5"/>
      <c r="Q367" s="4" t="e">
        <f>VLOOKUP(F367,STATISTIK!$A:$D,12,FALSE)</f>
        <v>#N/A</v>
      </c>
      <c r="R367" s="4" t="e">
        <f>VLOOKUP(F367,STATISTIK!$A:$D,13,FALSE)</f>
        <v>#N/A</v>
      </c>
      <c r="S367" s="6"/>
      <c r="T367" s="56"/>
      <c r="U367" s="56"/>
    </row>
    <row r="368" ht="12.75" customHeight="1" spans="1:21">
      <c r="A368" s="6">
        <v>361</v>
      </c>
      <c r="B368" s="4" t="s">
        <v>798</v>
      </c>
      <c r="C368" s="4"/>
      <c r="D368" s="4"/>
      <c r="E368" s="4"/>
      <c r="F368" s="7" t="s">
        <v>778</v>
      </c>
      <c r="G368" s="6" t="s">
        <v>43</v>
      </c>
      <c r="H368" s="4" t="s">
        <v>771</v>
      </c>
      <c r="I368" s="6" t="s">
        <v>45</v>
      </c>
      <c r="J368" s="4" t="e">
        <f>VLOOKUP(F368,STATISTIK!$A:$D,5,FALSE)</f>
        <v>#N/A</v>
      </c>
      <c r="K368" s="6" t="s">
        <v>776</v>
      </c>
      <c r="L368" s="4" t="e">
        <f>VLOOKUP(F368,STATISTIK!$A:$D,7,FALSE)</f>
        <v>#N/A</v>
      </c>
      <c r="M368" s="6" t="s">
        <v>47</v>
      </c>
      <c r="N368" s="4" t="e">
        <f>VLOOKUP(F368,STATISTIK!$A:$D,9,FALSE)</f>
        <v>#N/A</v>
      </c>
      <c r="O368" s="4" t="e">
        <f>VLOOKUP(F368,STATISTIK!$A:$D,10,FALSE)</f>
        <v>#N/A</v>
      </c>
      <c r="P368" s="5"/>
      <c r="Q368" s="4" t="e">
        <f>VLOOKUP(F368,STATISTIK!$A:$D,12,FALSE)</f>
        <v>#N/A</v>
      </c>
      <c r="R368" s="4" t="e">
        <f>VLOOKUP(F368,STATISTIK!$A:$D,13,FALSE)</f>
        <v>#N/A</v>
      </c>
      <c r="S368" s="6"/>
      <c r="T368" s="56"/>
      <c r="U368" s="56"/>
    </row>
    <row r="369" ht="12.75" customHeight="1" spans="1:21">
      <c r="A369" s="6">
        <v>362</v>
      </c>
      <c r="B369" s="68" t="s">
        <v>799</v>
      </c>
      <c r="C369" s="4"/>
      <c r="D369" s="4"/>
      <c r="E369" s="4"/>
      <c r="F369" s="7" t="s">
        <v>800</v>
      </c>
      <c r="G369" s="6" t="s">
        <v>43</v>
      </c>
      <c r="H369" s="4" t="s">
        <v>771</v>
      </c>
      <c r="I369" s="6" t="s">
        <v>45</v>
      </c>
      <c r="J369" s="4" t="e">
        <f>VLOOKUP(F369,STATISTIK!$A:$D,5,FALSE)</f>
        <v>#REF!</v>
      </c>
      <c r="K369" s="6" t="s">
        <v>46</v>
      </c>
      <c r="L369" s="4" t="e">
        <f>VLOOKUP(F369,STATISTIK!$A:$D,7,FALSE)</f>
        <v>#REF!</v>
      </c>
      <c r="M369" s="6" t="s">
        <v>47</v>
      </c>
      <c r="N369" s="4" t="e">
        <f>VLOOKUP(F369,STATISTIK!$A:$D,9,FALSE)</f>
        <v>#REF!</v>
      </c>
      <c r="O369" s="4" t="e">
        <f>VLOOKUP(F369,STATISTIK!$A:$D,10,FALSE)</f>
        <v>#REF!</v>
      </c>
      <c r="P369" s="5"/>
      <c r="Q369" s="4" t="e">
        <f>VLOOKUP(F369,STATISTIK!$A:$D,12,FALSE)</f>
        <v>#REF!</v>
      </c>
      <c r="R369" s="57" t="e">
        <f>VLOOKUP(F369,STATISTIK!$A:$D,13,FALSE)</f>
        <v>#REF!</v>
      </c>
      <c r="S369" s="6"/>
      <c r="T369" s="56"/>
      <c r="U369" s="56"/>
    </row>
    <row r="370" ht="12.75" customHeight="1" spans="1:21">
      <c r="A370" s="6">
        <v>363</v>
      </c>
      <c r="B370" s="4" t="s">
        <v>801</v>
      </c>
      <c r="C370" s="4"/>
      <c r="D370" s="4"/>
      <c r="E370" s="4"/>
      <c r="F370" s="7" t="s">
        <v>802</v>
      </c>
      <c r="G370" s="6" t="s">
        <v>43</v>
      </c>
      <c r="H370" s="4" t="s">
        <v>771</v>
      </c>
      <c r="I370" s="6" t="s">
        <v>45</v>
      </c>
      <c r="J370" s="4" t="e">
        <f>VLOOKUP(F370,STATISTIK!$A:$D,5,FALSE)</f>
        <v>#REF!</v>
      </c>
      <c r="K370" s="6" t="s">
        <v>62</v>
      </c>
      <c r="L370" s="4" t="e">
        <f>VLOOKUP(F370,STATISTIK!$A:$D,7,FALSE)</f>
        <v>#REF!</v>
      </c>
      <c r="M370" s="6" t="s">
        <v>47</v>
      </c>
      <c r="N370" s="4" t="e">
        <f>VLOOKUP(F370,STATISTIK!$A:$D,9,FALSE)</f>
        <v>#REF!</v>
      </c>
      <c r="O370" s="4" t="e">
        <f>VLOOKUP(F370,STATISTIK!$A:$D,10,FALSE)</f>
        <v>#REF!</v>
      </c>
      <c r="P370" s="5"/>
      <c r="Q370" s="4" t="e">
        <f>VLOOKUP(F370,STATISTIK!$A:$D,12,FALSE)</f>
        <v>#REF!</v>
      </c>
      <c r="R370" s="57" t="e">
        <f>VLOOKUP(F370,STATISTIK!$A:$D,13,FALSE)</f>
        <v>#REF!</v>
      </c>
      <c r="S370" s="6"/>
      <c r="T370" s="56"/>
      <c r="U370" s="56"/>
    </row>
    <row r="371" ht="12.75" customHeight="1" spans="1:21">
      <c r="A371" s="6">
        <v>364</v>
      </c>
      <c r="B371" s="4" t="s">
        <v>803</v>
      </c>
      <c r="C371" s="4"/>
      <c r="D371" s="4"/>
      <c r="E371" s="4"/>
      <c r="F371" s="7" t="s">
        <v>804</v>
      </c>
      <c r="G371" s="6" t="s">
        <v>43</v>
      </c>
      <c r="H371" s="4" t="s">
        <v>771</v>
      </c>
      <c r="I371" s="6" t="s">
        <v>45</v>
      </c>
      <c r="J371" s="4" t="e">
        <f>VLOOKUP(F371,STATISTIK!$A:$D,5,FALSE)</f>
        <v>#REF!</v>
      </c>
      <c r="K371" s="6" t="s">
        <v>62</v>
      </c>
      <c r="L371" s="4" t="e">
        <f>VLOOKUP(F371,STATISTIK!$A:$D,7,FALSE)</f>
        <v>#REF!</v>
      </c>
      <c r="M371" s="6" t="s">
        <v>47</v>
      </c>
      <c r="N371" s="4" t="e">
        <f>VLOOKUP(F371,STATISTIK!$A:$D,9,FALSE)</f>
        <v>#REF!</v>
      </c>
      <c r="O371" s="4" t="e">
        <f>VLOOKUP(F371,STATISTIK!$A:$D,10,FALSE)</f>
        <v>#REF!</v>
      </c>
      <c r="P371" s="5"/>
      <c r="Q371" s="4" t="e">
        <f>VLOOKUP(F371,STATISTIK!$A:$D,12,FALSE)</f>
        <v>#REF!</v>
      </c>
      <c r="R371" s="57" t="e">
        <f>VLOOKUP(F371,STATISTIK!$A:$D,13,FALSE)</f>
        <v>#REF!</v>
      </c>
      <c r="S371" s="6"/>
      <c r="T371" s="56"/>
      <c r="U371" s="56"/>
    </row>
    <row r="372" ht="12.75" customHeight="1" spans="1:21">
      <c r="A372" s="6">
        <v>365</v>
      </c>
      <c r="B372" s="68" t="s">
        <v>805</v>
      </c>
      <c r="C372" s="4"/>
      <c r="D372" s="4"/>
      <c r="E372" s="4"/>
      <c r="F372" s="7" t="s">
        <v>806</v>
      </c>
      <c r="G372" s="6" t="s">
        <v>43</v>
      </c>
      <c r="H372" s="4" t="s">
        <v>771</v>
      </c>
      <c r="I372" s="6" t="s">
        <v>45</v>
      </c>
      <c r="J372" s="4" t="e">
        <f>VLOOKUP(F372,STATISTIK!$A:$D,5,FALSE)</f>
        <v>#REF!</v>
      </c>
      <c r="K372" s="6" t="s">
        <v>46</v>
      </c>
      <c r="L372" s="4" t="e">
        <f>VLOOKUP(F372,STATISTIK!$A:$D,7,FALSE)</f>
        <v>#REF!</v>
      </c>
      <c r="M372" s="6" t="s">
        <v>47</v>
      </c>
      <c r="N372" s="4" t="e">
        <f>VLOOKUP(F372,STATISTIK!$A:$D,9,FALSE)</f>
        <v>#REF!</v>
      </c>
      <c r="O372" s="4" t="e">
        <f>VLOOKUP(F372,STATISTIK!$A:$D,10,FALSE)</f>
        <v>#REF!</v>
      </c>
      <c r="P372" s="5"/>
      <c r="Q372" s="4" t="e">
        <f>VLOOKUP(F372,STATISTIK!$A:$D,12,FALSE)</f>
        <v>#REF!</v>
      </c>
      <c r="R372" s="57" t="e">
        <f>VLOOKUP(F372,STATISTIK!$A:$D,13,FALSE)</f>
        <v>#REF!</v>
      </c>
      <c r="S372" s="6"/>
      <c r="T372" s="56"/>
      <c r="U372" s="56"/>
    </row>
    <row r="373" ht="12.75" customHeight="1" spans="1:21">
      <c r="A373" s="6">
        <v>366</v>
      </c>
      <c r="B373" s="4" t="s">
        <v>807</v>
      </c>
      <c r="C373" s="4"/>
      <c r="D373" s="4"/>
      <c r="E373" s="4"/>
      <c r="F373" s="7" t="s">
        <v>808</v>
      </c>
      <c r="G373" s="6" t="s">
        <v>43</v>
      </c>
      <c r="H373" s="4" t="s">
        <v>771</v>
      </c>
      <c r="I373" s="6" t="s">
        <v>45</v>
      </c>
      <c r="J373" s="4" t="e">
        <f>VLOOKUP(F373,STATISTIK!$A:$D,5,FALSE)</f>
        <v>#REF!</v>
      </c>
      <c r="K373" s="6" t="s">
        <v>62</v>
      </c>
      <c r="L373" s="4" t="e">
        <f>VLOOKUP(F373,STATISTIK!$A:$D,7,FALSE)</f>
        <v>#REF!</v>
      </c>
      <c r="M373" s="6" t="s">
        <v>47</v>
      </c>
      <c r="N373" s="4" t="e">
        <f>VLOOKUP(F373,STATISTIK!$A:$D,9,FALSE)</f>
        <v>#REF!</v>
      </c>
      <c r="O373" s="4" t="e">
        <f>VLOOKUP(F373,STATISTIK!$A:$D,10,FALSE)</f>
        <v>#REF!</v>
      </c>
      <c r="P373" s="5"/>
      <c r="Q373" s="4" t="e">
        <f>VLOOKUP(F373,STATISTIK!$A:$D,12,FALSE)</f>
        <v>#REF!</v>
      </c>
      <c r="R373" s="57" t="e">
        <f>VLOOKUP(F373,STATISTIK!$A:$D,13,FALSE)</f>
        <v>#REF!</v>
      </c>
      <c r="S373" s="6"/>
      <c r="T373" s="56"/>
      <c r="U373" s="56"/>
    </row>
    <row r="374" ht="12.75" customHeight="1" spans="1:21">
      <c r="A374" s="6">
        <v>367</v>
      </c>
      <c r="B374" s="4" t="s">
        <v>809</v>
      </c>
      <c r="C374" s="4"/>
      <c r="D374" s="4"/>
      <c r="E374" s="4"/>
      <c r="F374" s="7" t="s">
        <v>810</v>
      </c>
      <c r="G374" s="6" t="s">
        <v>43</v>
      </c>
      <c r="H374" s="4" t="s">
        <v>771</v>
      </c>
      <c r="I374" s="6" t="s">
        <v>45</v>
      </c>
      <c r="J374" s="4" t="e">
        <f>VLOOKUP(F374,STATISTIK!$A:$D,5,FALSE)</f>
        <v>#REF!</v>
      </c>
      <c r="K374" s="6" t="s">
        <v>62</v>
      </c>
      <c r="L374" s="4" t="e">
        <f>VLOOKUP(F374,STATISTIK!$A:$D,7,FALSE)</f>
        <v>#REF!</v>
      </c>
      <c r="M374" s="6" t="s">
        <v>47</v>
      </c>
      <c r="N374" s="4" t="e">
        <f>VLOOKUP(F374,STATISTIK!$A:$D,9,FALSE)</f>
        <v>#REF!</v>
      </c>
      <c r="O374" s="4" t="e">
        <f>VLOOKUP(F374,STATISTIK!$A:$D,10,FALSE)</f>
        <v>#REF!</v>
      </c>
      <c r="P374" s="5"/>
      <c r="Q374" s="4" t="e">
        <f>VLOOKUP(F374,STATISTIK!$A:$D,12,FALSE)</f>
        <v>#REF!</v>
      </c>
      <c r="R374" s="57" t="e">
        <f>VLOOKUP(F374,STATISTIK!$A:$D,13,FALSE)</f>
        <v>#REF!</v>
      </c>
      <c r="S374" s="6"/>
      <c r="T374" s="56"/>
      <c r="U374" s="56"/>
    </row>
    <row r="375" ht="12.75" customHeight="1" spans="1:21">
      <c r="A375" s="6">
        <v>368</v>
      </c>
      <c r="B375" s="68" t="s">
        <v>811</v>
      </c>
      <c r="C375" s="4"/>
      <c r="D375" s="4"/>
      <c r="E375" s="4"/>
      <c r="F375" s="7" t="s">
        <v>812</v>
      </c>
      <c r="G375" s="6" t="s">
        <v>43</v>
      </c>
      <c r="H375" s="4" t="s">
        <v>771</v>
      </c>
      <c r="I375" s="6" t="s">
        <v>45</v>
      </c>
      <c r="J375" s="4" t="e">
        <f>VLOOKUP(F375,STATISTIK!$A:$D,5,FALSE)</f>
        <v>#REF!</v>
      </c>
      <c r="K375" s="6" t="s">
        <v>46</v>
      </c>
      <c r="L375" s="4" t="e">
        <f>VLOOKUP(F375,STATISTIK!$A:$D,7,FALSE)</f>
        <v>#REF!</v>
      </c>
      <c r="M375" s="6" t="s">
        <v>47</v>
      </c>
      <c r="N375" s="4" t="e">
        <f>VLOOKUP(F375,STATISTIK!$A:$D,9,FALSE)</f>
        <v>#REF!</v>
      </c>
      <c r="O375" s="4" t="e">
        <f>VLOOKUP(F375,STATISTIK!$A:$D,10,FALSE)</f>
        <v>#REF!</v>
      </c>
      <c r="P375" s="5"/>
      <c r="Q375" s="4" t="e">
        <f>VLOOKUP(F375,STATISTIK!$A:$D,12,FALSE)</f>
        <v>#REF!</v>
      </c>
      <c r="R375" s="57" t="e">
        <f>VLOOKUP(F375,STATISTIK!$A:$D,13,FALSE)</f>
        <v>#REF!</v>
      </c>
      <c r="S375" s="6"/>
      <c r="T375" s="56"/>
      <c r="U375" s="56"/>
    </row>
    <row r="376" ht="12.75" customHeight="1" spans="1:21">
      <c r="A376" s="6">
        <v>369</v>
      </c>
      <c r="B376" s="4" t="s">
        <v>813</v>
      </c>
      <c r="C376" s="4"/>
      <c r="D376" s="4"/>
      <c r="E376" s="4"/>
      <c r="F376" s="7" t="s">
        <v>814</v>
      </c>
      <c r="G376" s="6" t="s">
        <v>43</v>
      </c>
      <c r="H376" s="4" t="s">
        <v>771</v>
      </c>
      <c r="I376" s="6" t="s">
        <v>45</v>
      </c>
      <c r="J376" s="4" t="e">
        <f>VLOOKUP(F376,STATISTIK!$A:$D,5,FALSE)</f>
        <v>#REF!</v>
      </c>
      <c r="K376" s="6" t="s">
        <v>62</v>
      </c>
      <c r="L376" s="4" t="e">
        <f>VLOOKUP(F376,STATISTIK!$A:$D,7,FALSE)</f>
        <v>#REF!</v>
      </c>
      <c r="M376" s="6" t="s">
        <v>47</v>
      </c>
      <c r="N376" s="4" t="e">
        <f>VLOOKUP(F376,STATISTIK!$A:$D,9,FALSE)</f>
        <v>#REF!</v>
      </c>
      <c r="O376" s="4" t="e">
        <f>VLOOKUP(F376,STATISTIK!$A:$D,10,FALSE)</f>
        <v>#REF!</v>
      </c>
      <c r="P376" s="5"/>
      <c r="Q376" s="4" t="e">
        <f>VLOOKUP(F376,STATISTIK!$A:$D,12,FALSE)</f>
        <v>#REF!</v>
      </c>
      <c r="R376" s="57" t="e">
        <f>VLOOKUP(F376,STATISTIK!$A:$D,13,FALSE)</f>
        <v>#REF!</v>
      </c>
      <c r="S376" s="6"/>
      <c r="T376" s="56"/>
      <c r="U376" s="56"/>
    </row>
    <row r="377" ht="12.75" customHeight="1" spans="1:21">
      <c r="A377" s="6">
        <v>370</v>
      </c>
      <c r="B377" s="4" t="s">
        <v>815</v>
      </c>
      <c r="C377" s="4"/>
      <c r="D377" s="4"/>
      <c r="E377" s="4"/>
      <c r="F377" s="7" t="s">
        <v>816</v>
      </c>
      <c r="G377" s="6" t="s">
        <v>43</v>
      </c>
      <c r="H377" s="4" t="s">
        <v>771</v>
      </c>
      <c r="I377" s="6" t="s">
        <v>45</v>
      </c>
      <c r="J377" s="4" t="e">
        <f>VLOOKUP(F377,STATISTIK!$A:$D,5,FALSE)</f>
        <v>#REF!</v>
      </c>
      <c r="K377" s="6" t="s">
        <v>62</v>
      </c>
      <c r="L377" s="4" t="e">
        <f>VLOOKUP(F377,STATISTIK!$A:$D,7,FALSE)</f>
        <v>#REF!</v>
      </c>
      <c r="M377" s="6" t="s">
        <v>47</v>
      </c>
      <c r="N377" s="4" t="e">
        <f>VLOOKUP(F377,STATISTIK!$A:$D,9,FALSE)</f>
        <v>#REF!</v>
      </c>
      <c r="O377" s="4" t="e">
        <f>VLOOKUP(F377,STATISTIK!$A:$D,10,FALSE)</f>
        <v>#REF!</v>
      </c>
      <c r="P377" s="5"/>
      <c r="Q377" s="4" t="e">
        <f>VLOOKUP(F377,STATISTIK!$A:$D,12,FALSE)</f>
        <v>#REF!</v>
      </c>
      <c r="R377" s="57" t="e">
        <f>VLOOKUP(F377,STATISTIK!$A:$D,13,FALSE)</f>
        <v>#REF!</v>
      </c>
      <c r="S377" s="6"/>
      <c r="T377" s="56"/>
      <c r="U377" s="56"/>
    </row>
    <row r="378" ht="12.75" customHeight="1" spans="1:21">
      <c r="A378" s="6">
        <v>371</v>
      </c>
      <c r="B378" s="68" t="s">
        <v>817</v>
      </c>
      <c r="C378" s="4"/>
      <c r="D378" s="4"/>
      <c r="E378" s="4"/>
      <c r="F378" s="7" t="s">
        <v>818</v>
      </c>
      <c r="G378" s="6" t="s">
        <v>43</v>
      </c>
      <c r="H378" s="4" t="s">
        <v>771</v>
      </c>
      <c r="I378" s="6" t="s">
        <v>45</v>
      </c>
      <c r="J378" s="4" t="e">
        <f>VLOOKUP(F378,STATISTIK!$A:$D,5,FALSE)</f>
        <v>#REF!</v>
      </c>
      <c r="K378" s="6" t="s">
        <v>46</v>
      </c>
      <c r="L378" s="4" t="e">
        <f>VLOOKUP(F378,STATISTIK!$A:$D,7,FALSE)</f>
        <v>#REF!</v>
      </c>
      <c r="M378" s="6" t="s">
        <v>47</v>
      </c>
      <c r="N378" s="4" t="e">
        <f>VLOOKUP(F378,STATISTIK!$A:$D,9,FALSE)</f>
        <v>#REF!</v>
      </c>
      <c r="O378" s="4" t="e">
        <f>VLOOKUP(F378,STATISTIK!$A:$D,10,FALSE)</f>
        <v>#REF!</v>
      </c>
      <c r="P378" s="5"/>
      <c r="Q378" s="4" t="e">
        <f>VLOOKUP(F378,STATISTIK!$A:$D,12,FALSE)</f>
        <v>#REF!</v>
      </c>
      <c r="R378" s="57" t="e">
        <f>VLOOKUP(F378,STATISTIK!$A:$D,13,FALSE)</f>
        <v>#REF!</v>
      </c>
      <c r="S378" s="6"/>
      <c r="T378" s="56"/>
      <c r="U378" s="56"/>
    </row>
    <row r="379" ht="12.75" customHeight="1" spans="1:21">
      <c r="A379" s="6">
        <v>372</v>
      </c>
      <c r="B379" s="4" t="s">
        <v>819</v>
      </c>
      <c r="C379" s="4"/>
      <c r="D379" s="4"/>
      <c r="E379" s="4"/>
      <c r="F379" s="7" t="s">
        <v>820</v>
      </c>
      <c r="G379" s="6" t="s">
        <v>43</v>
      </c>
      <c r="H379" s="4" t="s">
        <v>771</v>
      </c>
      <c r="I379" s="6" t="s">
        <v>45</v>
      </c>
      <c r="J379" s="4" t="e">
        <f>VLOOKUP(F379,STATISTIK!$A:$D,5,FALSE)</f>
        <v>#REF!</v>
      </c>
      <c r="K379" s="6" t="s">
        <v>62</v>
      </c>
      <c r="L379" s="4" t="e">
        <f>VLOOKUP(F379,STATISTIK!$A:$D,7,FALSE)</f>
        <v>#REF!</v>
      </c>
      <c r="M379" s="6" t="s">
        <v>47</v>
      </c>
      <c r="N379" s="4" t="e">
        <f>VLOOKUP(F379,STATISTIK!$A:$D,9,FALSE)</f>
        <v>#REF!</v>
      </c>
      <c r="O379" s="4" t="e">
        <f>VLOOKUP(F379,STATISTIK!$A:$D,10,FALSE)</f>
        <v>#REF!</v>
      </c>
      <c r="P379" s="5"/>
      <c r="Q379" s="4" t="e">
        <f>VLOOKUP(F379,STATISTIK!$A:$D,12,FALSE)</f>
        <v>#REF!</v>
      </c>
      <c r="R379" s="57" t="e">
        <f>VLOOKUP(F379,STATISTIK!$A:$D,13,FALSE)</f>
        <v>#REF!</v>
      </c>
      <c r="S379" s="6"/>
      <c r="T379" s="56"/>
      <c r="U379" s="56"/>
    </row>
    <row r="380" ht="12.75" customHeight="1" spans="1:21">
      <c r="A380" s="6">
        <v>373</v>
      </c>
      <c r="B380" s="4" t="s">
        <v>821</v>
      </c>
      <c r="C380" s="4"/>
      <c r="D380" s="4"/>
      <c r="E380" s="4"/>
      <c r="F380" s="7" t="s">
        <v>822</v>
      </c>
      <c r="G380" s="6" t="s">
        <v>43</v>
      </c>
      <c r="H380" s="4" t="s">
        <v>771</v>
      </c>
      <c r="I380" s="6" t="s">
        <v>45</v>
      </c>
      <c r="J380" s="4" t="e">
        <f>VLOOKUP(F380,STATISTIK!$A:$D,5,FALSE)</f>
        <v>#REF!</v>
      </c>
      <c r="K380" s="6" t="s">
        <v>62</v>
      </c>
      <c r="L380" s="4" t="e">
        <f>VLOOKUP(F380,STATISTIK!$A:$D,7,FALSE)</f>
        <v>#REF!</v>
      </c>
      <c r="M380" s="6" t="s">
        <v>47</v>
      </c>
      <c r="N380" s="4" t="e">
        <f>VLOOKUP(F380,STATISTIK!$A:$D,9,FALSE)</f>
        <v>#REF!</v>
      </c>
      <c r="O380" s="4" t="e">
        <f>VLOOKUP(F380,STATISTIK!$A:$D,10,FALSE)</f>
        <v>#REF!</v>
      </c>
      <c r="P380" s="5"/>
      <c r="Q380" s="4" t="e">
        <f>VLOOKUP(F380,STATISTIK!$A:$D,12,FALSE)</f>
        <v>#REF!</v>
      </c>
      <c r="R380" s="57" t="e">
        <f>VLOOKUP(F380,STATISTIK!$A:$D,13,FALSE)</f>
        <v>#REF!</v>
      </c>
      <c r="S380" s="6"/>
      <c r="T380" s="56"/>
      <c r="U380" s="56"/>
    </row>
    <row r="381" ht="12.75" customHeight="1" spans="1:21">
      <c r="A381" s="6">
        <v>374</v>
      </c>
      <c r="B381" s="68" t="s">
        <v>823</v>
      </c>
      <c r="C381" s="4"/>
      <c r="D381" s="4"/>
      <c r="E381" s="4"/>
      <c r="F381" s="7" t="s">
        <v>824</v>
      </c>
      <c r="G381" s="6" t="s">
        <v>43</v>
      </c>
      <c r="H381" s="4" t="s">
        <v>771</v>
      </c>
      <c r="I381" s="6" t="s">
        <v>45</v>
      </c>
      <c r="J381" s="4" t="e">
        <f>VLOOKUP(F381,STATISTIK!$A:$D,5,FALSE)</f>
        <v>#REF!</v>
      </c>
      <c r="K381" s="6" t="s">
        <v>46</v>
      </c>
      <c r="L381" s="4" t="e">
        <f>VLOOKUP(F381,STATISTIK!$A:$D,7,FALSE)</f>
        <v>#REF!</v>
      </c>
      <c r="M381" s="6" t="s">
        <v>47</v>
      </c>
      <c r="N381" s="4" t="e">
        <f>VLOOKUP(F381,STATISTIK!$A:$D,9,FALSE)</f>
        <v>#REF!</v>
      </c>
      <c r="O381" s="4" t="e">
        <f>VLOOKUP(F381,STATISTIK!$A:$D,10,FALSE)</f>
        <v>#REF!</v>
      </c>
      <c r="P381" s="5"/>
      <c r="Q381" s="4" t="e">
        <f>VLOOKUP(F381,STATISTIK!$A:$D,12,FALSE)</f>
        <v>#REF!</v>
      </c>
      <c r="R381" s="57" t="e">
        <f>VLOOKUP(F381,STATISTIK!$A:$D,13,FALSE)</f>
        <v>#REF!</v>
      </c>
      <c r="S381" s="6"/>
      <c r="T381" s="56"/>
      <c r="U381" s="56"/>
    </row>
    <row r="382" ht="12.75" customHeight="1" spans="1:21">
      <c r="A382" s="6">
        <v>375</v>
      </c>
      <c r="B382" s="4" t="s">
        <v>825</v>
      </c>
      <c r="C382" s="4"/>
      <c r="D382" s="4"/>
      <c r="E382" s="4"/>
      <c r="F382" s="7" t="s">
        <v>826</v>
      </c>
      <c r="G382" s="6" t="s">
        <v>43</v>
      </c>
      <c r="H382" s="4" t="s">
        <v>771</v>
      </c>
      <c r="I382" s="6" t="s">
        <v>45</v>
      </c>
      <c r="J382" s="4" t="e">
        <f>VLOOKUP(F382,STATISTIK!$A:$D,5,FALSE)</f>
        <v>#REF!</v>
      </c>
      <c r="K382" s="6" t="s">
        <v>827</v>
      </c>
      <c r="L382" s="4" t="e">
        <f>VLOOKUP(F382,STATISTIK!$A:$D,7,FALSE)</f>
        <v>#REF!</v>
      </c>
      <c r="M382" s="6" t="s">
        <v>47</v>
      </c>
      <c r="N382" s="4" t="e">
        <f>VLOOKUP(F382,STATISTIK!$A:$D,9,FALSE)</f>
        <v>#REF!</v>
      </c>
      <c r="O382" s="4" t="e">
        <f>VLOOKUP(F382,STATISTIK!$A:$D,10,FALSE)</f>
        <v>#REF!</v>
      </c>
      <c r="P382" s="5"/>
      <c r="Q382" s="4" t="e">
        <f>VLOOKUP(F382,STATISTIK!$A:$D,12,FALSE)</f>
        <v>#REF!</v>
      </c>
      <c r="R382" s="57" t="e">
        <f>VLOOKUP(F382,STATISTIK!$A:$D,13,FALSE)</f>
        <v>#REF!</v>
      </c>
      <c r="S382" s="6"/>
      <c r="T382" s="56"/>
      <c r="U382" s="56"/>
    </row>
    <row r="383" ht="12.75" customHeight="1" spans="1:21">
      <c r="A383" s="6">
        <v>376</v>
      </c>
      <c r="B383" s="4" t="s">
        <v>828</v>
      </c>
      <c r="C383" s="4"/>
      <c r="D383" s="4"/>
      <c r="E383" s="4"/>
      <c r="F383" s="7" t="s">
        <v>829</v>
      </c>
      <c r="G383" s="6" t="s">
        <v>43</v>
      </c>
      <c r="H383" s="4" t="s">
        <v>771</v>
      </c>
      <c r="I383" s="6" t="s">
        <v>45</v>
      </c>
      <c r="J383" s="4" t="e">
        <f>VLOOKUP(F383,STATISTIK!$A:$D,5,FALSE)</f>
        <v>#REF!</v>
      </c>
      <c r="K383" s="6" t="s">
        <v>827</v>
      </c>
      <c r="L383" s="4" t="e">
        <f>VLOOKUP(F383,STATISTIK!$A:$D,7,FALSE)</f>
        <v>#REF!</v>
      </c>
      <c r="M383" s="6" t="s">
        <v>47</v>
      </c>
      <c r="N383" s="4" t="e">
        <f>VLOOKUP(F383,STATISTIK!$A:$D,9,FALSE)</f>
        <v>#REF!</v>
      </c>
      <c r="O383" s="4" t="e">
        <f>VLOOKUP(F383,STATISTIK!$A:$D,10,FALSE)</f>
        <v>#REF!</v>
      </c>
      <c r="P383" s="5"/>
      <c r="Q383" s="4" t="e">
        <f>VLOOKUP(F383,STATISTIK!$A:$D,12,FALSE)</f>
        <v>#REF!</v>
      </c>
      <c r="R383" s="57" t="e">
        <f>VLOOKUP(F383,STATISTIK!$A:$D,13,FALSE)</f>
        <v>#REF!</v>
      </c>
      <c r="S383" s="6"/>
      <c r="T383" s="56"/>
      <c r="U383" s="56"/>
    </row>
    <row r="384" ht="12.75" customHeight="1" spans="1:21">
      <c r="A384" s="6">
        <v>377</v>
      </c>
      <c r="B384" s="68" t="s">
        <v>830</v>
      </c>
      <c r="C384" s="4"/>
      <c r="D384" s="4"/>
      <c r="E384" s="4"/>
      <c r="F384" s="7" t="s">
        <v>831</v>
      </c>
      <c r="G384" s="6" t="s">
        <v>43</v>
      </c>
      <c r="H384" s="4" t="s">
        <v>771</v>
      </c>
      <c r="I384" s="6" t="s">
        <v>45</v>
      </c>
      <c r="J384" s="4" t="e">
        <f>VLOOKUP(F384,STATISTIK!$A:$D,5,FALSE)</f>
        <v>#REF!</v>
      </c>
      <c r="K384" s="6" t="s">
        <v>46</v>
      </c>
      <c r="L384" s="4" t="e">
        <f>VLOOKUP(F384,STATISTIK!$A:$D,7,FALSE)</f>
        <v>#REF!</v>
      </c>
      <c r="M384" s="6" t="s">
        <v>47</v>
      </c>
      <c r="N384" s="4" t="e">
        <f>VLOOKUP(F384,STATISTIK!$A:$D,9,FALSE)</f>
        <v>#REF!</v>
      </c>
      <c r="O384" s="4" t="e">
        <f>VLOOKUP(F384,STATISTIK!$A:$D,10,FALSE)</f>
        <v>#REF!</v>
      </c>
      <c r="P384" s="5"/>
      <c r="Q384" s="4" t="e">
        <f>VLOOKUP(F384,STATISTIK!$A:$D,12,FALSE)</f>
        <v>#REF!</v>
      </c>
      <c r="R384" s="57" t="e">
        <f>VLOOKUP(F384,STATISTIK!$A:$D,13,FALSE)</f>
        <v>#REF!</v>
      </c>
      <c r="S384" s="6"/>
      <c r="T384" s="56"/>
      <c r="U384" s="56"/>
    </row>
    <row r="385" ht="12.75" customHeight="1" spans="1:21">
      <c r="A385" s="6">
        <v>378</v>
      </c>
      <c r="B385" s="4" t="s">
        <v>832</v>
      </c>
      <c r="C385" s="4"/>
      <c r="D385" s="4"/>
      <c r="E385" s="4"/>
      <c r="F385" s="7" t="s">
        <v>833</v>
      </c>
      <c r="G385" s="6" t="s">
        <v>43</v>
      </c>
      <c r="H385" s="4" t="s">
        <v>771</v>
      </c>
      <c r="I385" s="6" t="s">
        <v>45</v>
      </c>
      <c r="J385" s="4" t="e">
        <f>VLOOKUP(F385,STATISTIK!$A:$D,5,FALSE)</f>
        <v>#N/A</v>
      </c>
      <c r="K385" s="6" t="s">
        <v>62</v>
      </c>
      <c r="L385" s="4" t="e">
        <f>VLOOKUP(F385,STATISTIK!$A:$D,7,FALSE)</f>
        <v>#N/A</v>
      </c>
      <c r="M385" s="6" t="s">
        <v>47</v>
      </c>
      <c r="N385" s="4" t="e">
        <f>VLOOKUP(F385,STATISTIK!$A:$D,9,FALSE)</f>
        <v>#N/A</v>
      </c>
      <c r="O385" s="4" t="e">
        <f>VLOOKUP(F385,STATISTIK!$A:$D,10,FALSE)</f>
        <v>#N/A</v>
      </c>
      <c r="P385" s="5"/>
      <c r="Q385" s="4" t="e">
        <f>VLOOKUP(F385,STATISTIK!$A:$D,12,FALSE)</f>
        <v>#N/A</v>
      </c>
      <c r="R385" s="4" t="e">
        <f>VLOOKUP(F385,STATISTIK!$A:$D,13,FALSE)</f>
        <v>#N/A</v>
      </c>
      <c r="S385" s="6"/>
      <c r="T385" s="56"/>
      <c r="U385" s="56"/>
    </row>
    <row r="386" ht="12.75" customHeight="1" spans="1:21">
      <c r="A386" s="6">
        <v>379</v>
      </c>
      <c r="B386" s="4" t="s">
        <v>834</v>
      </c>
      <c r="C386" s="4"/>
      <c r="D386" s="4"/>
      <c r="E386" s="4"/>
      <c r="F386" s="7" t="s">
        <v>835</v>
      </c>
      <c r="G386" s="6" t="s">
        <v>43</v>
      </c>
      <c r="H386" s="4" t="s">
        <v>771</v>
      </c>
      <c r="I386" s="6" t="s">
        <v>45</v>
      </c>
      <c r="J386" s="4" t="e">
        <f>VLOOKUP(F386,STATISTIK!$A:$D,5,FALSE)</f>
        <v>#N/A</v>
      </c>
      <c r="K386" s="6" t="s">
        <v>62</v>
      </c>
      <c r="L386" s="4" t="e">
        <f>VLOOKUP(F386,STATISTIK!$A:$D,7,FALSE)</f>
        <v>#N/A</v>
      </c>
      <c r="M386" s="6" t="s">
        <v>47</v>
      </c>
      <c r="N386" s="4" t="e">
        <f>VLOOKUP(F386,STATISTIK!$A:$D,9,FALSE)</f>
        <v>#N/A</v>
      </c>
      <c r="O386" s="4" t="e">
        <f>VLOOKUP(F386,STATISTIK!$A:$D,10,FALSE)</f>
        <v>#N/A</v>
      </c>
      <c r="P386" s="5"/>
      <c r="Q386" s="4" t="e">
        <f>VLOOKUP(F386,STATISTIK!$A:$D,12,FALSE)</f>
        <v>#N/A</v>
      </c>
      <c r="R386" s="4" t="e">
        <f>VLOOKUP(F386,STATISTIK!$A:$D,13,FALSE)</f>
        <v>#N/A</v>
      </c>
      <c r="S386" s="6"/>
      <c r="T386" s="56"/>
      <c r="U386" s="56"/>
    </row>
    <row r="387" ht="12.75" customHeight="1" spans="1:21">
      <c r="A387" s="6">
        <v>380</v>
      </c>
      <c r="B387" s="68" t="s">
        <v>836</v>
      </c>
      <c r="C387" s="4"/>
      <c r="D387" s="4"/>
      <c r="E387" s="4"/>
      <c r="F387" s="7" t="s">
        <v>837</v>
      </c>
      <c r="G387" s="6" t="s">
        <v>43</v>
      </c>
      <c r="H387" s="4" t="s">
        <v>771</v>
      </c>
      <c r="I387" s="6" t="s">
        <v>45</v>
      </c>
      <c r="J387" s="4" t="e">
        <f>VLOOKUP(F387,STATISTIK!$A:$D,5,FALSE)</f>
        <v>#REF!</v>
      </c>
      <c r="K387" s="6" t="s">
        <v>46</v>
      </c>
      <c r="L387" s="4" t="e">
        <f>VLOOKUP(F387,STATISTIK!$A:$D,7,FALSE)</f>
        <v>#REF!</v>
      </c>
      <c r="M387" s="6" t="s">
        <v>47</v>
      </c>
      <c r="N387" s="4" t="e">
        <f>VLOOKUP(F387,STATISTIK!$A:$D,9,FALSE)</f>
        <v>#REF!</v>
      </c>
      <c r="O387" s="4" t="e">
        <f>VLOOKUP(F387,STATISTIK!$A:$D,10,FALSE)</f>
        <v>#REF!</v>
      </c>
      <c r="P387" s="5"/>
      <c r="Q387" s="4" t="e">
        <f>VLOOKUP(F387,STATISTIK!$A:$D,12,FALSE)</f>
        <v>#REF!</v>
      </c>
      <c r="R387" s="57" t="e">
        <f>VLOOKUP(F387,STATISTIK!$A:$D,13,FALSE)</f>
        <v>#REF!</v>
      </c>
      <c r="S387" s="6"/>
      <c r="T387" s="56"/>
      <c r="U387" s="56"/>
    </row>
    <row r="388" ht="12.75" customHeight="1" spans="1:21">
      <c r="A388" s="6">
        <v>381</v>
      </c>
      <c r="B388" s="4" t="s">
        <v>838</v>
      </c>
      <c r="C388" s="4"/>
      <c r="D388" s="4"/>
      <c r="E388" s="4"/>
      <c r="F388" s="7" t="s">
        <v>839</v>
      </c>
      <c r="G388" s="6" t="s">
        <v>43</v>
      </c>
      <c r="H388" s="4" t="s">
        <v>771</v>
      </c>
      <c r="I388" s="6" t="s">
        <v>45</v>
      </c>
      <c r="J388" s="4" t="e">
        <f>VLOOKUP(F388,STATISTIK!$A:$D,5,FALSE)</f>
        <v>#N/A</v>
      </c>
      <c r="K388" s="6" t="s">
        <v>46</v>
      </c>
      <c r="L388" s="4" t="e">
        <f>VLOOKUP(F388,STATISTIK!$A:$D,7,FALSE)</f>
        <v>#N/A</v>
      </c>
      <c r="M388" s="6" t="s">
        <v>47</v>
      </c>
      <c r="N388" s="4" t="e">
        <f>VLOOKUP(F388,STATISTIK!$A:$D,9,FALSE)</f>
        <v>#N/A</v>
      </c>
      <c r="O388" s="4" t="e">
        <f>VLOOKUP(F388,STATISTIK!$A:$D,10,FALSE)</f>
        <v>#N/A</v>
      </c>
      <c r="P388" s="5"/>
      <c r="Q388" s="4" t="e">
        <f>VLOOKUP(F388,STATISTIK!$A:$D,12,FALSE)</f>
        <v>#N/A</v>
      </c>
      <c r="R388" s="4" t="e">
        <f>VLOOKUP(F388,STATISTIK!$A:$D,13,FALSE)</f>
        <v>#N/A</v>
      </c>
      <c r="S388" s="6"/>
      <c r="T388" s="56"/>
      <c r="U388" s="56"/>
    </row>
    <row r="389" ht="12.75" customHeight="1" spans="1:21">
      <c r="A389" s="6">
        <v>382</v>
      </c>
      <c r="B389" s="4" t="s">
        <v>840</v>
      </c>
      <c r="C389" s="4"/>
      <c r="D389" s="4"/>
      <c r="E389" s="4"/>
      <c r="F389" s="7" t="s">
        <v>841</v>
      </c>
      <c r="G389" s="6" t="s">
        <v>43</v>
      </c>
      <c r="H389" s="4" t="s">
        <v>771</v>
      </c>
      <c r="I389" s="6" t="s">
        <v>45</v>
      </c>
      <c r="J389" s="4" t="e">
        <f>VLOOKUP(F389,STATISTIK!$A:$D,5,FALSE)</f>
        <v>#N/A</v>
      </c>
      <c r="K389" s="6" t="s">
        <v>62</v>
      </c>
      <c r="L389" s="4" t="e">
        <f>VLOOKUP(F389,STATISTIK!$A:$D,7,FALSE)</f>
        <v>#N/A</v>
      </c>
      <c r="M389" s="6" t="s">
        <v>47</v>
      </c>
      <c r="N389" s="4" t="e">
        <f>VLOOKUP(F389,STATISTIK!$A:$D,9,FALSE)</f>
        <v>#N/A</v>
      </c>
      <c r="O389" s="4" t="e">
        <f>VLOOKUP(F389,STATISTIK!$A:$D,10,FALSE)</f>
        <v>#N/A</v>
      </c>
      <c r="P389" s="5"/>
      <c r="Q389" s="4" t="e">
        <f>VLOOKUP(F389,STATISTIK!$A:$D,12,FALSE)</f>
        <v>#N/A</v>
      </c>
      <c r="R389" s="4" t="e">
        <f>VLOOKUP(F389,STATISTIK!$A:$D,13,FALSE)</f>
        <v>#N/A</v>
      </c>
      <c r="S389" s="6"/>
      <c r="T389" s="56"/>
      <c r="U389" s="56"/>
    </row>
    <row r="390" ht="12.75" customHeight="1" spans="1:21">
      <c r="A390" s="6">
        <v>383</v>
      </c>
      <c r="B390" s="4" t="s">
        <v>842</v>
      </c>
      <c r="C390" s="4"/>
      <c r="D390" s="4"/>
      <c r="E390" s="4"/>
      <c r="F390" s="7" t="s">
        <v>843</v>
      </c>
      <c r="G390" s="6" t="s">
        <v>43</v>
      </c>
      <c r="H390" s="4" t="s">
        <v>771</v>
      </c>
      <c r="I390" s="6" t="s">
        <v>45</v>
      </c>
      <c r="J390" s="4" t="e">
        <f>VLOOKUP(F390,STATISTIK!$A:$D,5,FALSE)</f>
        <v>#N/A</v>
      </c>
      <c r="K390" s="6" t="s">
        <v>62</v>
      </c>
      <c r="L390" s="4" t="e">
        <f>VLOOKUP(F390,STATISTIK!$A:$D,7,FALSE)</f>
        <v>#N/A</v>
      </c>
      <c r="M390" s="6" t="s">
        <v>47</v>
      </c>
      <c r="N390" s="4" t="e">
        <f>VLOOKUP(F390,STATISTIK!$A:$D,9,FALSE)</f>
        <v>#N/A</v>
      </c>
      <c r="O390" s="4" t="e">
        <f>VLOOKUP(F390,STATISTIK!$A:$D,10,FALSE)</f>
        <v>#N/A</v>
      </c>
      <c r="P390" s="5"/>
      <c r="Q390" s="4" t="e">
        <f>VLOOKUP(F390,STATISTIK!$A:$D,12,FALSE)</f>
        <v>#N/A</v>
      </c>
      <c r="R390" s="4" t="e">
        <f>VLOOKUP(F390,STATISTIK!$A:$D,13,FALSE)</f>
        <v>#N/A</v>
      </c>
      <c r="S390" s="6"/>
      <c r="T390" s="56"/>
      <c r="U390" s="56"/>
    </row>
    <row r="391" ht="12.75" customHeight="1" spans="1:21">
      <c r="A391" s="6">
        <v>384</v>
      </c>
      <c r="B391" s="4" t="s">
        <v>844</v>
      </c>
      <c r="C391" s="4"/>
      <c r="D391" s="4"/>
      <c r="E391" s="4"/>
      <c r="F391" s="7" t="s">
        <v>845</v>
      </c>
      <c r="G391" s="6" t="s">
        <v>43</v>
      </c>
      <c r="H391" s="4" t="s">
        <v>771</v>
      </c>
      <c r="I391" s="6" t="s">
        <v>45</v>
      </c>
      <c r="J391" s="4" t="e">
        <f>VLOOKUP(F391,STATISTIK!$A:$D,5,FALSE)</f>
        <v>#N/A</v>
      </c>
      <c r="K391" s="6" t="s">
        <v>46</v>
      </c>
      <c r="L391" s="4" t="e">
        <f>VLOOKUP(F391,STATISTIK!$A:$D,7,FALSE)</f>
        <v>#N/A</v>
      </c>
      <c r="M391" s="6" t="s">
        <v>47</v>
      </c>
      <c r="N391" s="4" t="e">
        <f>VLOOKUP(F391,STATISTIK!$A:$D,9,FALSE)</f>
        <v>#N/A</v>
      </c>
      <c r="O391" s="4" t="e">
        <f>VLOOKUP(F391,STATISTIK!$A:$D,10,FALSE)</f>
        <v>#N/A</v>
      </c>
      <c r="P391" s="5"/>
      <c r="Q391" s="4" t="e">
        <f>VLOOKUP(F391,STATISTIK!$A:$D,12,FALSE)</f>
        <v>#N/A</v>
      </c>
      <c r="R391" s="4" t="e">
        <f>VLOOKUP(F391,STATISTIK!$A:$D,13,FALSE)</f>
        <v>#N/A</v>
      </c>
      <c r="S391" s="6"/>
      <c r="T391" s="56"/>
      <c r="U391" s="56"/>
    </row>
    <row r="392" ht="12.75" customHeight="1" spans="1:21">
      <c r="A392" s="6">
        <v>385</v>
      </c>
      <c r="B392" s="4" t="s">
        <v>846</v>
      </c>
      <c r="C392" s="4"/>
      <c r="D392" s="4"/>
      <c r="E392" s="4"/>
      <c r="F392" s="7" t="s">
        <v>841</v>
      </c>
      <c r="G392" s="6" t="s">
        <v>43</v>
      </c>
      <c r="H392" s="4" t="s">
        <v>771</v>
      </c>
      <c r="I392" s="6" t="s">
        <v>45</v>
      </c>
      <c r="J392" s="4" t="e">
        <f>VLOOKUP(F392,STATISTIK!$A:$D,5,FALSE)</f>
        <v>#N/A</v>
      </c>
      <c r="K392" s="6" t="s">
        <v>62</v>
      </c>
      <c r="L392" s="4" t="e">
        <f>VLOOKUP(F392,STATISTIK!$A:$D,7,FALSE)</f>
        <v>#N/A</v>
      </c>
      <c r="M392" s="6" t="s">
        <v>47</v>
      </c>
      <c r="N392" s="4" t="e">
        <f>VLOOKUP(F392,STATISTIK!$A:$D,9,FALSE)</f>
        <v>#N/A</v>
      </c>
      <c r="O392" s="4" t="e">
        <f>VLOOKUP(F392,STATISTIK!$A:$D,10,FALSE)</f>
        <v>#N/A</v>
      </c>
      <c r="P392" s="5"/>
      <c r="Q392" s="4" t="e">
        <f>VLOOKUP(F392,STATISTIK!$A:$D,12,FALSE)</f>
        <v>#N/A</v>
      </c>
      <c r="R392" s="4" t="e">
        <f>VLOOKUP(F392,STATISTIK!$A:$D,13,FALSE)</f>
        <v>#N/A</v>
      </c>
      <c r="S392" s="6"/>
      <c r="T392" s="56"/>
      <c r="U392" s="56"/>
    </row>
    <row r="393" ht="12.75" customHeight="1" spans="1:21">
      <c r="A393" s="6">
        <v>386</v>
      </c>
      <c r="B393" s="4" t="s">
        <v>847</v>
      </c>
      <c r="C393" s="4"/>
      <c r="D393" s="4"/>
      <c r="E393" s="4"/>
      <c r="F393" s="7" t="s">
        <v>843</v>
      </c>
      <c r="G393" s="6" t="s">
        <v>43</v>
      </c>
      <c r="H393" s="4" t="s">
        <v>771</v>
      </c>
      <c r="I393" s="6" t="s">
        <v>45</v>
      </c>
      <c r="J393" s="4" t="e">
        <f>VLOOKUP(F393,STATISTIK!$A:$D,5,FALSE)</f>
        <v>#N/A</v>
      </c>
      <c r="K393" s="6" t="s">
        <v>62</v>
      </c>
      <c r="L393" s="4" t="e">
        <f>VLOOKUP(F393,STATISTIK!$A:$D,7,FALSE)</f>
        <v>#N/A</v>
      </c>
      <c r="M393" s="6" t="s">
        <v>47</v>
      </c>
      <c r="N393" s="4" t="e">
        <f>VLOOKUP(F393,STATISTIK!$A:$D,9,FALSE)</f>
        <v>#N/A</v>
      </c>
      <c r="O393" s="4" t="e">
        <f>VLOOKUP(F393,STATISTIK!$A:$D,10,FALSE)</f>
        <v>#N/A</v>
      </c>
      <c r="P393" s="5"/>
      <c r="Q393" s="4" t="e">
        <f>VLOOKUP(F393,STATISTIK!$A:$D,12,FALSE)</f>
        <v>#N/A</v>
      </c>
      <c r="R393" s="4" t="e">
        <f>VLOOKUP(F393,STATISTIK!$A:$D,13,FALSE)</f>
        <v>#N/A</v>
      </c>
      <c r="S393" s="6"/>
      <c r="T393" s="56"/>
      <c r="U393" s="56"/>
    </row>
    <row r="394" ht="12.75" customHeight="1" spans="1:21">
      <c r="A394" s="6">
        <v>387</v>
      </c>
      <c r="B394" s="4" t="s">
        <v>848</v>
      </c>
      <c r="C394" s="4"/>
      <c r="D394" s="4"/>
      <c r="E394" s="4"/>
      <c r="F394" s="7" t="s">
        <v>849</v>
      </c>
      <c r="G394" s="6" t="s">
        <v>43</v>
      </c>
      <c r="H394" s="4" t="s">
        <v>771</v>
      </c>
      <c r="I394" s="6" t="s">
        <v>45</v>
      </c>
      <c r="J394" s="4" t="e">
        <f>VLOOKUP(F394,STATISTIK!$A:$D,5,FALSE)</f>
        <v>#N/A</v>
      </c>
      <c r="K394" s="6" t="s">
        <v>46</v>
      </c>
      <c r="L394" s="4" t="e">
        <f>VLOOKUP(F394,STATISTIK!$A:$D,7,FALSE)</f>
        <v>#N/A</v>
      </c>
      <c r="M394" s="6" t="s">
        <v>47</v>
      </c>
      <c r="N394" s="4" t="e">
        <f>VLOOKUP(F394,STATISTIK!$A:$D,9,FALSE)</f>
        <v>#N/A</v>
      </c>
      <c r="O394" s="4" t="e">
        <f>VLOOKUP(F394,STATISTIK!$A:$D,10,FALSE)</f>
        <v>#N/A</v>
      </c>
      <c r="P394" s="5"/>
      <c r="Q394" s="4" t="e">
        <f>VLOOKUP(F394,STATISTIK!$A:$D,12,FALSE)</f>
        <v>#N/A</v>
      </c>
      <c r="R394" s="4" t="e">
        <f>VLOOKUP(F394,STATISTIK!$A:$D,13,FALSE)</f>
        <v>#N/A</v>
      </c>
      <c r="S394" s="6"/>
      <c r="T394" s="56"/>
      <c r="U394" s="56"/>
    </row>
    <row r="395" ht="12.75" customHeight="1" spans="1:21">
      <c r="A395" s="6">
        <v>388</v>
      </c>
      <c r="B395" s="4" t="s">
        <v>850</v>
      </c>
      <c r="C395" s="4"/>
      <c r="D395" s="4"/>
      <c r="E395" s="4"/>
      <c r="F395" s="7" t="s">
        <v>841</v>
      </c>
      <c r="G395" s="6" t="s">
        <v>43</v>
      </c>
      <c r="H395" s="4" t="s">
        <v>771</v>
      </c>
      <c r="I395" s="6" t="s">
        <v>45</v>
      </c>
      <c r="J395" s="4" t="e">
        <f>VLOOKUP(F395,STATISTIK!$A:$D,5,FALSE)</f>
        <v>#N/A</v>
      </c>
      <c r="K395" s="6" t="s">
        <v>62</v>
      </c>
      <c r="L395" s="4" t="e">
        <f>VLOOKUP(F395,STATISTIK!$A:$D,7,FALSE)</f>
        <v>#N/A</v>
      </c>
      <c r="M395" s="6" t="s">
        <v>47</v>
      </c>
      <c r="N395" s="4" t="e">
        <f>VLOOKUP(F395,STATISTIK!$A:$D,9,FALSE)</f>
        <v>#N/A</v>
      </c>
      <c r="O395" s="4" t="e">
        <f>VLOOKUP(F395,STATISTIK!$A:$D,10,FALSE)</f>
        <v>#N/A</v>
      </c>
      <c r="P395" s="5"/>
      <c r="Q395" s="4" t="e">
        <f>VLOOKUP(F395,STATISTIK!$A:$D,12,FALSE)</f>
        <v>#N/A</v>
      </c>
      <c r="R395" s="4" t="e">
        <f>VLOOKUP(F395,STATISTIK!$A:$D,13,FALSE)</f>
        <v>#N/A</v>
      </c>
      <c r="S395" s="6"/>
      <c r="T395" s="56"/>
      <c r="U395" s="56"/>
    </row>
    <row r="396" ht="12.75" customHeight="1" spans="1:21">
      <c r="A396" s="6">
        <v>389</v>
      </c>
      <c r="B396" s="4" t="s">
        <v>851</v>
      </c>
      <c r="C396" s="4"/>
      <c r="D396" s="4"/>
      <c r="E396" s="4"/>
      <c r="F396" s="7" t="s">
        <v>843</v>
      </c>
      <c r="G396" s="6" t="s">
        <v>43</v>
      </c>
      <c r="H396" s="4" t="s">
        <v>771</v>
      </c>
      <c r="I396" s="6" t="s">
        <v>45</v>
      </c>
      <c r="J396" s="4" t="e">
        <f>VLOOKUP(F396,STATISTIK!$A:$D,5,FALSE)</f>
        <v>#N/A</v>
      </c>
      <c r="K396" s="6" t="s">
        <v>62</v>
      </c>
      <c r="L396" s="4" t="e">
        <f>VLOOKUP(F396,STATISTIK!$A:$D,7,FALSE)</f>
        <v>#N/A</v>
      </c>
      <c r="M396" s="6" t="s">
        <v>47</v>
      </c>
      <c r="N396" s="4" t="e">
        <f>VLOOKUP(F396,STATISTIK!$A:$D,9,FALSE)</f>
        <v>#N/A</v>
      </c>
      <c r="O396" s="4" t="e">
        <f>VLOOKUP(F396,STATISTIK!$A:$D,10,FALSE)</f>
        <v>#N/A</v>
      </c>
      <c r="P396" s="5"/>
      <c r="Q396" s="4" t="e">
        <f>VLOOKUP(F396,STATISTIK!$A:$D,12,FALSE)</f>
        <v>#N/A</v>
      </c>
      <c r="R396" s="4" t="e">
        <f>VLOOKUP(F396,STATISTIK!$A:$D,13,FALSE)</f>
        <v>#N/A</v>
      </c>
      <c r="S396" s="6"/>
      <c r="T396" s="56"/>
      <c r="U396" s="56"/>
    </row>
    <row r="397" ht="12.75" customHeight="1" spans="1:21">
      <c r="A397" s="6">
        <v>390</v>
      </c>
      <c r="B397" s="4" t="s">
        <v>852</v>
      </c>
      <c r="C397" s="4"/>
      <c r="D397" s="4"/>
      <c r="E397" s="4"/>
      <c r="F397" s="7" t="s">
        <v>853</v>
      </c>
      <c r="G397" s="6" t="s">
        <v>43</v>
      </c>
      <c r="H397" s="4" t="s">
        <v>771</v>
      </c>
      <c r="I397" s="6" t="s">
        <v>45</v>
      </c>
      <c r="J397" s="4" t="e">
        <f>VLOOKUP(F397,STATISTIK!$A:$D,5,FALSE)</f>
        <v>#N/A</v>
      </c>
      <c r="K397" s="6" t="s">
        <v>46</v>
      </c>
      <c r="L397" s="4" t="e">
        <f>VLOOKUP(F397,STATISTIK!$A:$D,7,FALSE)</f>
        <v>#N/A</v>
      </c>
      <c r="M397" s="6" t="s">
        <v>47</v>
      </c>
      <c r="N397" s="4" t="e">
        <f>VLOOKUP(F397,STATISTIK!$A:$D,9,FALSE)</f>
        <v>#N/A</v>
      </c>
      <c r="O397" s="4" t="e">
        <f>VLOOKUP(F397,STATISTIK!$A:$D,10,FALSE)</f>
        <v>#N/A</v>
      </c>
      <c r="P397" s="5"/>
      <c r="Q397" s="4" t="e">
        <f>VLOOKUP(F397,STATISTIK!$A:$D,12,FALSE)</f>
        <v>#N/A</v>
      </c>
      <c r="R397" s="4" t="e">
        <f>VLOOKUP(F397,STATISTIK!$A:$D,13,FALSE)</f>
        <v>#N/A</v>
      </c>
      <c r="S397" s="6"/>
      <c r="T397" s="56"/>
      <c r="U397" s="56"/>
    </row>
    <row r="398" ht="12.75" customHeight="1" spans="1:21">
      <c r="A398" s="6">
        <v>391</v>
      </c>
      <c r="B398" s="4" t="s">
        <v>854</v>
      </c>
      <c r="C398" s="4"/>
      <c r="D398" s="4"/>
      <c r="E398" s="4"/>
      <c r="F398" s="7" t="s">
        <v>841</v>
      </c>
      <c r="G398" s="6" t="s">
        <v>43</v>
      </c>
      <c r="H398" s="4" t="s">
        <v>771</v>
      </c>
      <c r="I398" s="6" t="s">
        <v>45</v>
      </c>
      <c r="J398" s="4" t="e">
        <f>VLOOKUP(F398,STATISTIK!$A:$D,5,FALSE)</f>
        <v>#N/A</v>
      </c>
      <c r="K398" s="6" t="s">
        <v>62</v>
      </c>
      <c r="L398" s="4" t="e">
        <f>VLOOKUP(F398,STATISTIK!$A:$D,7,FALSE)</f>
        <v>#N/A</v>
      </c>
      <c r="M398" s="6" t="s">
        <v>47</v>
      </c>
      <c r="N398" s="4" t="e">
        <f>VLOOKUP(F398,STATISTIK!$A:$D,9,FALSE)</f>
        <v>#N/A</v>
      </c>
      <c r="O398" s="4" t="e">
        <f>VLOOKUP(F398,STATISTIK!$A:$D,10,FALSE)</f>
        <v>#N/A</v>
      </c>
      <c r="P398" s="5"/>
      <c r="Q398" s="4" t="e">
        <f>VLOOKUP(F398,STATISTIK!$A:$D,12,FALSE)</f>
        <v>#N/A</v>
      </c>
      <c r="R398" s="4" t="e">
        <f>VLOOKUP(F398,STATISTIK!$A:$D,13,FALSE)</f>
        <v>#N/A</v>
      </c>
      <c r="S398" s="6"/>
      <c r="T398" s="56"/>
      <c r="U398" s="56"/>
    </row>
    <row r="399" ht="12.75" customHeight="1" spans="1:21">
      <c r="A399" s="6">
        <v>392</v>
      </c>
      <c r="B399" s="4" t="s">
        <v>855</v>
      </c>
      <c r="C399" s="4"/>
      <c r="D399" s="4"/>
      <c r="E399" s="4"/>
      <c r="F399" s="7" t="s">
        <v>843</v>
      </c>
      <c r="G399" s="6" t="s">
        <v>43</v>
      </c>
      <c r="H399" s="4" t="s">
        <v>771</v>
      </c>
      <c r="I399" s="6" t="s">
        <v>45</v>
      </c>
      <c r="J399" s="4" t="e">
        <f>VLOOKUP(F399,STATISTIK!$A:$D,5,FALSE)</f>
        <v>#N/A</v>
      </c>
      <c r="K399" s="6" t="s">
        <v>62</v>
      </c>
      <c r="L399" s="4" t="e">
        <f>VLOOKUP(F399,STATISTIK!$A:$D,7,FALSE)</f>
        <v>#N/A</v>
      </c>
      <c r="M399" s="6" t="s">
        <v>47</v>
      </c>
      <c r="N399" s="4" t="e">
        <f>VLOOKUP(F399,STATISTIK!$A:$D,9,FALSE)</f>
        <v>#N/A</v>
      </c>
      <c r="O399" s="4" t="e">
        <f>VLOOKUP(F399,STATISTIK!$A:$D,10,FALSE)</f>
        <v>#N/A</v>
      </c>
      <c r="P399" s="5"/>
      <c r="Q399" s="4" t="e">
        <f>VLOOKUP(F399,STATISTIK!$A:$D,12,FALSE)</f>
        <v>#N/A</v>
      </c>
      <c r="R399" s="4" t="e">
        <f>VLOOKUP(F399,STATISTIK!$A:$D,13,FALSE)</f>
        <v>#N/A</v>
      </c>
      <c r="S399" s="6"/>
      <c r="T399" s="56"/>
      <c r="U399" s="56"/>
    </row>
    <row r="400" ht="12.75" customHeight="1" spans="1:21">
      <c r="A400" s="6">
        <v>393</v>
      </c>
      <c r="B400" s="68" t="s">
        <v>856</v>
      </c>
      <c r="C400" s="4"/>
      <c r="D400" s="4"/>
      <c r="E400" s="4"/>
      <c r="F400" s="7" t="s">
        <v>857</v>
      </c>
      <c r="G400" s="6" t="s">
        <v>43</v>
      </c>
      <c r="H400" s="4" t="s">
        <v>771</v>
      </c>
      <c r="I400" s="6" t="s">
        <v>45</v>
      </c>
      <c r="J400" s="4" t="e">
        <f>VLOOKUP(F400,STATISTIK!$A:$D,5,FALSE)</f>
        <v>#REF!</v>
      </c>
      <c r="K400" s="6" t="s">
        <v>46</v>
      </c>
      <c r="L400" s="4" t="e">
        <f>VLOOKUP(F400,STATISTIK!$A:$D,7,FALSE)</f>
        <v>#REF!</v>
      </c>
      <c r="M400" s="6" t="s">
        <v>47</v>
      </c>
      <c r="N400" s="4" t="e">
        <f>VLOOKUP(F400,STATISTIK!$A:$D,9,FALSE)</f>
        <v>#REF!</v>
      </c>
      <c r="O400" s="4" t="e">
        <f>VLOOKUP(F400,STATISTIK!$A:$D,10,FALSE)</f>
        <v>#REF!</v>
      </c>
      <c r="P400" s="5"/>
      <c r="Q400" s="4" t="e">
        <f>VLOOKUP(F400,STATISTIK!$A:$D,12,FALSE)</f>
        <v>#REF!</v>
      </c>
      <c r="R400" s="57" t="e">
        <f>VLOOKUP(F400,STATISTIK!$A:$D,13,FALSE)</f>
        <v>#REF!</v>
      </c>
      <c r="S400" s="6"/>
      <c r="T400" s="56"/>
      <c r="U400" s="56"/>
    </row>
    <row r="401" ht="12.75" customHeight="1" spans="1:21">
      <c r="A401" s="6">
        <v>394</v>
      </c>
      <c r="B401" s="4" t="s">
        <v>858</v>
      </c>
      <c r="C401" s="4"/>
      <c r="D401" s="4"/>
      <c r="E401" s="4"/>
      <c r="F401" s="7" t="s">
        <v>859</v>
      </c>
      <c r="G401" s="6" t="s">
        <v>43</v>
      </c>
      <c r="H401" s="4" t="s">
        <v>771</v>
      </c>
      <c r="I401" s="6" t="s">
        <v>45</v>
      </c>
      <c r="J401" s="4" t="e">
        <f>VLOOKUP(F401,STATISTIK!$A:$D,5,FALSE)</f>
        <v>#REF!</v>
      </c>
      <c r="K401" s="6" t="s">
        <v>62</v>
      </c>
      <c r="L401" s="4" t="e">
        <f>VLOOKUP(F401,STATISTIK!$A:$D,7,FALSE)</f>
        <v>#REF!</v>
      </c>
      <c r="M401" s="6" t="s">
        <v>47</v>
      </c>
      <c r="N401" s="4" t="e">
        <f>VLOOKUP(F401,STATISTIK!$A:$D,9,FALSE)</f>
        <v>#REF!</v>
      </c>
      <c r="O401" s="4" t="e">
        <f>VLOOKUP(F401,STATISTIK!$A:$D,10,FALSE)</f>
        <v>#REF!</v>
      </c>
      <c r="P401" s="5"/>
      <c r="Q401" s="4" t="e">
        <f>VLOOKUP(F401,STATISTIK!$A:$D,12,FALSE)</f>
        <v>#REF!</v>
      </c>
      <c r="R401" s="57" t="e">
        <f>VLOOKUP(F401,STATISTIK!$A:$D,13,FALSE)</f>
        <v>#REF!</v>
      </c>
      <c r="S401" s="6"/>
      <c r="T401" s="56"/>
      <c r="U401" s="56"/>
    </row>
    <row r="402" ht="12.75" customHeight="1" spans="1:21">
      <c r="A402" s="6">
        <v>395</v>
      </c>
      <c r="B402" s="4" t="s">
        <v>860</v>
      </c>
      <c r="C402" s="4"/>
      <c r="D402" s="4"/>
      <c r="E402" s="4"/>
      <c r="F402" s="7" t="s">
        <v>861</v>
      </c>
      <c r="G402" s="6" t="s">
        <v>43</v>
      </c>
      <c r="H402" s="4" t="s">
        <v>771</v>
      </c>
      <c r="I402" s="6" t="s">
        <v>45</v>
      </c>
      <c r="J402" s="4" t="e">
        <f>VLOOKUP(F402,STATISTIK!$A:$D,5,FALSE)</f>
        <v>#REF!</v>
      </c>
      <c r="K402" s="6" t="s">
        <v>62</v>
      </c>
      <c r="L402" s="4" t="e">
        <f>VLOOKUP(F402,STATISTIK!$A:$D,7,FALSE)</f>
        <v>#REF!</v>
      </c>
      <c r="M402" s="6" t="s">
        <v>47</v>
      </c>
      <c r="N402" s="4" t="e">
        <f>VLOOKUP(F402,STATISTIK!$A:$D,9,FALSE)</f>
        <v>#REF!</v>
      </c>
      <c r="O402" s="4" t="e">
        <f>VLOOKUP(F402,STATISTIK!$A:$D,10,FALSE)</f>
        <v>#REF!</v>
      </c>
      <c r="P402" s="5"/>
      <c r="Q402" s="4" t="e">
        <f>VLOOKUP(F402,STATISTIK!$A:$D,12,FALSE)</f>
        <v>#REF!</v>
      </c>
      <c r="R402" s="57" t="e">
        <f>VLOOKUP(F402,STATISTIK!$A:$D,13,FALSE)</f>
        <v>#REF!</v>
      </c>
      <c r="S402" s="6"/>
      <c r="T402" s="56"/>
      <c r="U402" s="56"/>
    </row>
    <row r="403" ht="12.75" customHeight="1" spans="1:21">
      <c r="A403" s="6">
        <v>396</v>
      </c>
      <c r="B403" s="68" t="s">
        <v>862</v>
      </c>
      <c r="C403" s="4"/>
      <c r="D403" s="4"/>
      <c r="E403" s="4"/>
      <c r="F403" s="7" t="s">
        <v>863</v>
      </c>
      <c r="G403" s="6" t="s">
        <v>43</v>
      </c>
      <c r="H403" s="4" t="s">
        <v>771</v>
      </c>
      <c r="I403" s="6" t="s">
        <v>45</v>
      </c>
      <c r="J403" s="4" t="e">
        <f>VLOOKUP(F403,STATISTIK!$A:$D,5,FALSE)</f>
        <v>#REF!</v>
      </c>
      <c r="K403" s="6" t="s">
        <v>46</v>
      </c>
      <c r="L403" s="4" t="e">
        <f>VLOOKUP(F403,STATISTIK!$A:$D,7,FALSE)</f>
        <v>#REF!</v>
      </c>
      <c r="M403" s="6" t="s">
        <v>47</v>
      </c>
      <c r="N403" s="4" t="e">
        <f>VLOOKUP(F403,STATISTIK!$A:$D,9,FALSE)</f>
        <v>#REF!</v>
      </c>
      <c r="O403" s="4" t="e">
        <f>VLOOKUP(F403,STATISTIK!$A:$D,10,FALSE)</f>
        <v>#REF!</v>
      </c>
      <c r="P403" s="5"/>
      <c r="Q403" s="4" t="e">
        <f>VLOOKUP(F403,STATISTIK!$A:$D,12,FALSE)</f>
        <v>#REF!</v>
      </c>
      <c r="R403" s="57" t="e">
        <f>VLOOKUP(F403,STATISTIK!$A:$D,13,FALSE)</f>
        <v>#REF!</v>
      </c>
      <c r="S403" s="6"/>
      <c r="T403" s="56"/>
      <c r="U403" s="56"/>
    </row>
    <row r="404" ht="12.75" customHeight="1" spans="1:21">
      <c r="A404" s="6">
        <v>397</v>
      </c>
      <c r="B404" s="68" t="s">
        <v>864</v>
      </c>
      <c r="C404" s="4"/>
      <c r="D404" s="4"/>
      <c r="E404" s="4"/>
      <c r="F404" s="7" t="s">
        <v>865</v>
      </c>
      <c r="G404" s="6" t="s">
        <v>43</v>
      </c>
      <c r="H404" s="4" t="s">
        <v>771</v>
      </c>
      <c r="I404" s="6" t="s">
        <v>45</v>
      </c>
      <c r="J404" s="4" t="e">
        <f>VLOOKUP(F404,STATISTIK!$A:$D,5,FALSE)</f>
        <v>#REF!</v>
      </c>
      <c r="K404" s="6" t="s">
        <v>46</v>
      </c>
      <c r="L404" s="4" t="e">
        <f>VLOOKUP(F404,STATISTIK!$A:$D,7,FALSE)</f>
        <v>#REF!</v>
      </c>
      <c r="M404" s="6" t="s">
        <v>47</v>
      </c>
      <c r="N404" s="4" t="e">
        <f>VLOOKUP(F404,STATISTIK!$A:$D,9,FALSE)</f>
        <v>#REF!</v>
      </c>
      <c r="O404" s="4" t="e">
        <f>VLOOKUP(F404,STATISTIK!$A:$D,10,FALSE)</f>
        <v>#REF!</v>
      </c>
      <c r="P404" s="5"/>
      <c r="Q404" s="4" t="e">
        <f>VLOOKUP(F404,STATISTIK!$A:$D,12,FALSE)</f>
        <v>#REF!</v>
      </c>
      <c r="R404" s="57" t="e">
        <f>VLOOKUP(F404,STATISTIK!$A:$D,13,FALSE)</f>
        <v>#REF!</v>
      </c>
      <c r="S404" s="6"/>
      <c r="T404" s="56"/>
      <c r="U404" s="56"/>
    </row>
    <row r="405" ht="12.75" hidden="1" customHeight="1" spans="1:21">
      <c r="A405" s="6"/>
      <c r="B405" s="67" t="s">
        <v>866</v>
      </c>
      <c r="C405" s="34"/>
      <c r="D405" s="34"/>
      <c r="E405" s="34"/>
      <c r="F405" s="3" t="s">
        <v>867</v>
      </c>
      <c r="G405" s="6" t="s">
        <v>43</v>
      </c>
      <c r="H405" s="4"/>
      <c r="I405" s="6" t="s">
        <v>45</v>
      </c>
      <c r="J405" s="4" t="e">
        <f>VLOOKUP(F405,STATISTIK!$A:$D,5,FALSE)</f>
        <v>#REF!</v>
      </c>
      <c r="K405" s="6"/>
      <c r="L405" s="4" t="e">
        <f>VLOOKUP(F405,STATISTIK!$A:$D,7,FALSE)</f>
        <v>#REF!</v>
      </c>
      <c r="M405" s="6"/>
      <c r="N405" s="4" t="e">
        <f>VLOOKUP(F405,STATISTIK!$A:$D,9,FALSE)</f>
        <v>#REF!</v>
      </c>
      <c r="O405" s="4" t="e">
        <f>VLOOKUP(F405,STATISTIK!$A:$D,10,FALSE)</f>
        <v>#REF!</v>
      </c>
      <c r="P405" s="5"/>
      <c r="Q405" s="4" t="e">
        <f>VLOOKUP(F405,STATISTIK!$A:$D,12,FALSE)</f>
        <v>#REF!</v>
      </c>
      <c r="R405" s="4" t="e">
        <f>VLOOKUP(F405,STATISTIK!$A:$D,13,FALSE)</f>
        <v>#REF!</v>
      </c>
      <c r="S405" s="5"/>
      <c r="T405" s="56"/>
      <c r="U405" s="56"/>
    </row>
    <row r="406" ht="12.75" customHeight="1" spans="1:21">
      <c r="A406" s="6">
        <v>398</v>
      </c>
      <c r="B406" s="68" t="s">
        <v>868</v>
      </c>
      <c r="C406" s="4"/>
      <c r="D406" s="4"/>
      <c r="E406" s="4"/>
      <c r="F406" s="7" t="s">
        <v>869</v>
      </c>
      <c r="G406" s="6" t="s">
        <v>43</v>
      </c>
      <c r="H406" s="4" t="s">
        <v>771</v>
      </c>
      <c r="I406" s="6" t="s">
        <v>45</v>
      </c>
      <c r="J406" s="4" t="e">
        <f>VLOOKUP(F406,STATISTIK!$A:$D,5,FALSE)</f>
        <v>#REF!</v>
      </c>
      <c r="K406" s="6" t="s">
        <v>46</v>
      </c>
      <c r="L406" s="4" t="e">
        <f>VLOOKUP(F406,STATISTIK!$A:$D,7,FALSE)</f>
        <v>#REF!</v>
      </c>
      <c r="M406" s="6" t="s">
        <v>47</v>
      </c>
      <c r="N406" s="4" t="e">
        <f>VLOOKUP(F406,STATISTIK!$A:$D,9,FALSE)</f>
        <v>#REF!</v>
      </c>
      <c r="O406" s="4" t="e">
        <f>VLOOKUP(F406,STATISTIK!$A:$D,10,FALSE)</f>
        <v>#REF!</v>
      </c>
      <c r="P406" s="5"/>
      <c r="Q406" s="4" t="e">
        <f>VLOOKUP(F406,STATISTIK!$A:$D,12,FALSE)</f>
        <v>#REF!</v>
      </c>
      <c r="R406" s="57" t="e">
        <f>VLOOKUP(F406,STATISTIK!$A:$D,13,FALSE)</f>
        <v>#REF!</v>
      </c>
      <c r="S406" s="6"/>
      <c r="T406" s="56"/>
      <c r="U406" s="56"/>
    </row>
    <row r="407" ht="12.75" customHeight="1" spans="1:21">
      <c r="A407" s="6">
        <v>399</v>
      </c>
      <c r="B407" s="68" t="s">
        <v>870</v>
      </c>
      <c r="C407" s="4"/>
      <c r="D407" s="4"/>
      <c r="E407" s="4"/>
      <c r="F407" s="7" t="s">
        <v>871</v>
      </c>
      <c r="G407" s="6" t="s">
        <v>43</v>
      </c>
      <c r="H407" s="4" t="s">
        <v>771</v>
      </c>
      <c r="I407" s="6" t="s">
        <v>45</v>
      </c>
      <c r="J407" s="4" t="e">
        <f>VLOOKUP(F407,STATISTIK!$A:$D,5,FALSE)</f>
        <v>#REF!</v>
      </c>
      <c r="K407" s="6" t="s">
        <v>119</v>
      </c>
      <c r="L407" s="4" t="e">
        <f>VLOOKUP(F407,STATISTIK!$A:$D,7,FALSE)</f>
        <v>#REF!</v>
      </c>
      <c r="M407" s="6" t="s">
        <v>47</v>
      </c>
      <c r="N407" s="4" t="e">
        <f>VLOOKUP(F407,STATISTIK!$A:$D,9,FALSE)</f>
        <v>#REF!</v>
      </c>
      <c r="O407" s="4" t="e">
        <f>VLOOKUP(F407,STATISTIK!$A:$D,10,FALSE)</f>
        <v>#REF!</v>
      </c>
      <c r="P407" s="5"/>
      <c r="Q407" s="4" t="e">
        <f>VLOOKUP(F407,STATISTIK!$A:$D,12,FALSE)</f>
        <v>#REF!</v>
      </c>
      <c r="R407" s="57" t="e">
        <f>VLOOKUP(F407,STATISTIK!$A:$D,13,FALSE)</f>
        <v>#REF!</v>
      </c>
      <c r="S407" s="6"/>
      <c r="T407" s="56"/>
      <c r="U407" s="56"/>
    </row>
    <row r="408" ht="12.75" customHeight="1" spans="1:21">
      <c r="A408" s="6">
        <v>400</v>
      </c>
      <c r="B408" s="68" t="s">
        <v>872</v>
      </c>
      <c r="C408" s="4"/>
      <c r="D408" s="4"/>
      <c r="E408" s="4"/>
      <c r="F408" s="7" t="s">
        <v>873</v>
      </c>
      <c r="G408" s="6" t="s">
        <v>43</v>
      </c>
      <c r="H408" s="4" t="s">
        <v>771</v>
      </c>
      <c r="I408" s="6" t="s">
        <v>45</v>
      </c>
      <c r="J408" s="4" t="e">
        <f>VLOOKUP(F408,STATISTIK!$A:$D,5,FALSE)</f>
        <v>#REF!</v>
      </c>
      <c r="K408" s="6" t="s">
        <v>119</v>
      </c>
      <c r="L408" s="4" t="e">
        <f>VLOOKUP(F408,STATISTIK!$A:$D,7,FALSE)</f>
        <v>#REF!</v>
      </c>
      <c r="M408" s="6" t="s">
        <v>47</v>
      </c>
      <c r="N408" s="4" t="e">
        <f>VLOOKUP(F408,STATISTIK!$A:$D,9,FALSE)</f>
        <v>#REF!</v>
      </c>
      <c r="O408" s="4" t="e">
        <f>VLOOKUP(F408,STATISTIK!$A:$D,10,FALSE)</f>
        <v>#REF!</v>
      </c>
      <c r="P408" s="5"/>
      <c r="Q408" s="4" t="e">
        <f>VLOOKUP(F408,STATISTIK!$A:$D,12,FALSE)</f>
        <v>#REF!</v>
      </c>
      <c r="R408" s="57" t="e">
        <f>VLOOKUP(F408,STATISTIK!$A:$D,13,FALSE)</f>
        <v>#REF!</v>
      </c>
      <c r="S408" s="6"/>
      <c r="T408" s="56"/>
      <c r="U408" s="56"/>
    </row>
    <row r="409" ht="12.75" customHeight="1" spans="1:21">
      <c r="A409" s="6">
        <v>401</v>
      </c>
      <c r="B409" s="68" t="s">
        <v>874</v>
      </c>
      <c r="C409" s="4"/>
      <c r="D409" s="4"/>
      <c r="E409" s="4"/>
      <c r="F409" s="7" t="s">
        <v>875</v>
      </c>
      <c r="G409" s="6" t="s">
        <v>43</v>
      </c>
      <c r="H409" s="4" t="s">
        <v>771</v>
      </c>
      <c r="I409" s="6" t="s">
        <v>45</v>
      </c>
      <c r="J409" s="4" t="e">
        <f>VLOOKUP(F409,STATISTIK!$A:$D,5,FALSE)</f>
        <v>#REF!</v>
      </c>
      <c r="K409" s="6" t="s">
        <v>46</v>
      </c>
      <c r="L409" s="4" t="e">
        <f>VLOOKUP(F409,STATISTIK!$A:$D,7,FALSE)</f>
        <v>#REF!</v>
      </c>
      <c r="M409" s="6" t="s">
        <v>47</v>
      </c>
      <c r="N409" s="4" t="e">
        <f>VLOOKUP(F409,STATISTIK!$A:$D,9,FALSE)</f>
        <v>#REF!</v>
      </c>
      <c r="O409" s="4" t="e">
        <f>VLOOKUP(F409,STATISTIK!$A:$D,10,FALSE)</f>
        <v>#REF!</v>
      </c>
      <c r="P409" s="5"/>
      <c r="Q409" s="4" t="e">
        <f>VLOOKUP(F409,STATISTIK!$A:$D,12,FALSE)</f>
        <v>#REF!</v>
      </c>
      <c r="R409" s="57" t="e">
        <f>VLOOKUP(F409,STATISTIK!$A:$D,13,FALSE)</f>
        <v>#REF!</v>
      </c>
      <c r="S409" s="6"/>
      <c r="T409" s="56"/>
      <c r="U409" s="56"/>
    </row>
    <row r="410" ht="12.75" customHeight="1" spans="1:21">
      <c r="A410" s="6">
        <v>402</v>
      </c>
      <c r="B410" s="4" t="s">
        <v>876</v>
      </c>
      <c r="C410" s="4"/>
      <c r="D410" s="4"/>
      <c r="E410" s="4"/>
      <c r="F410" s="7" t="s">
        <v>877</v>
      </c>
      <c r="G410" s="6" t="s">
        <v>43</v>
      </c>
      <c r="H410" s="4" t="s">
        <v>771</v>
      </c>
      <c r="I410" s="6" t="s">
        <v>45</v>
      </c>
      <c r="J410" s="4" t="e">
        <f>VLOOKUP(F410,STATISTIK!$A:$D,5,FALSE)</f>
        <v>#REF!</v>
      </c>
      <c r="K410" s="6" t="s">
        <v>46</v>
      </c>
      <c r="L410" s="4" t="e">
        <f>VLOOKUP(F410,STATISTIK!$A:$D,7,FALSE)</f>
        <v>#REF!</v>
      </c>
      <c r="M410" s="6" t="s">
        <v>47</v>
      </c>
      <c r="N410" s="4" t="e">
        <f>VLOOKUP(F410,STATISTIK!$A:$D,9,FALSE)</f>
        <v>#REF!</v>
      </c>
      <c r="O410" s="4" t="e">
        <f>VLOOKUP(F410,STATISTIK!$A:$D,10,FALSE)</f>
        <v>#REF!</v>
      </c>
      <c r="P410" s="5"/>
      <c r="Q410" s="4" t="e">
        <f>VLOOKUP(F410,STATISTIK!$A:$D,12,FALSE)</f>
        <v>#REF!</v>
      </c>
      <c r="R410" s="57" t="e">
        <f>VLOOKUP(F410,STATISTIK!$A:$D,13,FALSE)</f>
        <v>#REF!</v>
      </c>
      <c r="S410" s="6"/>
      <c r="T410" s="56"/>
      <c r="U410" s="56"/>
    </row>
    <row r="411" ht="12.75" customHeight="1" spans="1:21">
      <c r="A411" s="6">
        <v>403</v>
      </c>
      <c r="B411" s="4" t="s">
        <v>878</v>
      </c>
      <c r="C411" s="4"/>
      <c r="D411" s="4"/>
      <c r="E411" s="4"/>
      <c r="F411" s="7" t="s">
        <v>879</v>
      </c>
      <c r="G411" s="6" t="s">
        <v>43</v>
      </c>
      <c r="H411" s="4" t="s">
        <v>771</v>
      </c>
      <c r="I411" s="6" t="s">
        <v>45</v>
      </c>
      <c r="J411" s="4" t="e">
        <f>VLOOKUP(F411,STATISTIK!$A:$D,5,FALSE)</f>
        <v>#REF!</v>
      </c>
      <c r="K411" s="6" t="s">
        <v>880</v>
      </c>
      <c r="L411" s="4" t="e">
        <f>VLOOKUP(F411,STATISTIK!$A:$D,7,FALSE)</f>
        <v>#REF!</v>
      </c>
      <c r="M411" s="6" t="s">
        <v>881</v>
      </c>
      <c r="N411" s="4" t="e">
        <f>VLOOKUP(F411,STATISTIK!$A:$D,9,FALSE)</f>
        <v>#REF!</v>
      </c>
      <c r="O411" s="4" t="e">
        <f>VLOOKUP(F411,STATISTIK!$A:$D,10,FALSE)</f>
        <v>#REF!</v>
      </c>
      <c r="P411" s="5"/>
      <c r="Q411" s="4" t="e">
        <f>VLOOKUP(F411,STATISTIK!$A:$D,12,FALSE)</f>
        <v>#REF!</v>
      </c>
      <c r="R411" s="57" t="e">
        <f>VLOOKUP(F411,STATISTIK!$A:$D,13,FALSE)</f>
        <v>#REF!</v>
      </c>
      <c r="S411" s="6"/>
      <c r="T411" s="56"/>
      <c r="U411" s="56"/>
    </row>
    <row r="412" ht="12.75" customHeight="1" spans="1:21">
      <c r="A412" s="6">
        <v>404</v>
      </c>
      <c r="B412" s="4" t="s">
        <v>882</v>
      </c>
      <c r="C412" s="4"/>
      <c r="D412" s="4"/>
      <c r="E412" s="4"/>
      <c r="F412" s="7" t="s">
        <v>883</v>
      </c>
      <c r="G412" s="6" t="s">
        <v>43</v>
      </c>
      <c r="H412" s="4" t="s">
        <v>771</v>
      </c>
      <c r="I412" s="6" t="s">
        <v>45</v>
      </c>
      <c r="J412" s="4" t="e">
        <f>VLOOKUP(F412,STATISTIK!$A:$D,5,FALSE)</f>
        <v>#REF!</v>
      </c>
      <c r="K412" s="6" t="s">
        <v>884</v>
      </c>
      <c r="L412" s="4" t="e">
        <f>VLOOKUP(F412,STATISTIK!$A:$D,7,FALSE)</f>
        <v>#REF!</v>
      </c>
      <c r="M412" s="6" t="s">
        <v>881</v>
      </c>
      <c r="N412" s="4" t="e">
        <f>VLOOKUP(F412,STATISTIK!$A:$D,9,FALSE)</f>
        <v>#REF!</v>
      </c>
      <c r="O412" s="4" t="e">
        <f>VLOOKUP(F412,STATISTIK!$A:$D,10,FALSE)</f>
        <v>#REF!</v>
      </c>
      <c r="P412" s="5"/>
      <c r="Q412" s="4" t="e">
        <f>VLOOKUP(F412,STATISTIK!$A:$D,12,FALSE)</f>
        <v>#REF!</v>
      </c>
      <c r="R412" s="57" t="e">
        <f>VLOOKUP(F412,STATISTIK!$A:$D,13,FALSE)</f>
        <v>#REF!</v>
      </c>
      <c r="S412" s="6"/>
      <c r="T412" s="56"/>
      <c r="U412" s="56"/>
    </row>
    <row r="413" ht="12.75" customHeight="1" spans="1:21">
      <c r="A413" s="6">
        <v>405</v>
      </c>
      <c r="B413" s="4" t="s">
        <v>885</v>
      </c>
      <c r="C413" s="4"/>
      <c r="D413" s="4"/>
      <c r="E413" s="4"/>
      <c r="F413" s="7" t="s">
        <v>886</v>
      </c>
      <c r="G413" s="6" t="s">
        <v>43</v>
      </c>
      <c r="H413" s="4" t="s">
        <v>771</v>
      </c>
      <c r="I413" s="6" t="s">
        <v>45</v>
      </c>
      <c r="J413" s="4" t="e">
        <f>VLOOKUP(F413,STATISTIK!$A:$D,5,FALSE)</f>
        <v>#N/A</v>
      </c>
      <c r="K413" s="6" t="s">
        <v>46</v>
      </c>
      <c r="L413" s="4" t="e">
        <f>VLOOKUP(F413,STATISTIK!$A:$D,7,FALSE)</f>
        <v>#N/A</v>
      </c>
      <c r="M413" s="6" t="s">
        <v>47</v>
      </c>
      <c r="N413" s="4" t="e">
        <f>VLOOKUP(F413,STATISTIK!$A:$D,9,FALSE)</f>
        <v>#N/A</v>
      </c>
      <c r="O413" s="4" t="e">
        <f>VLOOKUP(F413,STATISTIK!$A:$D,10,FALSE)</f>
        <v>#N/A</v>
      </c>
      <c r="P413" s="5"/>
      <c r="Q413" s="4" t="e">
        <f>VLOOKUP(F413,STATISTIK!$A:$D,12,FALSE)</f>
        <v>#N/A</v>
      </c>
      <c r="R413" s="4" t="e">
        <f>VLOOKUP(F413,STATISTIK!$A:$D,13,FALSE)</f>
        <v>#N/A</v>
      </c>
      <c r="S413" s="6"/>
      <c r="T413" s="56"/>
      <c r="U413" s="56"/>
    </row>
    <row r="414" ht="12.75" customHeight="1" spans="1:21">
      <c r="A414" s="6">
        <v>406</v>
      </c>
      <c r="B414" s="4" t="s">
        <v>887</v>
      </c>
      <c r="C414" s="4"/>
      <c r="D414" s="4"/>
      <c r="E414" s="4"/>
      <c r="F414" s="7" t="s">
        <v>888</v>
      </c>
      <c r="G414" s="6" t="s">
        <v>43</v>
      </c>
      <c r="H414" s="4" t="s">
        <v>771</v>
      </c>
      <c r="I414" s="6" t="s">
        <v>45</v>
      </c>
      <c r="J414" s="4" t="e">
        <f>VLOOKUP(F414,STATISTIK!$A:$D,5,FALSE)</f>
        <v>#REF!</v>
      </c>
      <c r="K414" s="6" t="s">
        <v>889</v>
      </c>
      <c r="L414" s="4" t="e">
        <f>VLOOKUP(F414,STATISTIK!$A:$D,7,FALSE)</f>
        <v>#REF!</v>
      </c>
      <c r="M414" s="6" t="s">
        <v>47</v>
      </c>
      <c r="N414" s="4" t="e">
        <f>VLOOKUP(F414,STATISTIK!$A:$D,9,FALSE)</f>
        <v>#REF!</v>
      </c>
      <c r="O414" s="4" t="e">
        <f>VLOOKUP(F414,STATISTIK!$A:$D,10,FALSE)</f>
        <v>#REF!</v>
      </c>
      <c r="P414" s="5"/>
      <c r="Q414" s="4" t="e">
        <f>VLOOKUP(F414,STATISTIK!$A:$D,12,FALSE)</f>
        <v>#REF!</v>
      </c>
      <c r="R414" s="57" t="e">
        <f>VLOOKUP(F414,STATISTIK!$A:$D,13,FALSE)</f>
        <v>#REF!</v>
      </c>
      <c r="S414" s="6"/>
      <c r="T414" s="56"/>
      <c r="U414" s="56"/>
    </row>
    <row r="415" ht="12.75" customHeight="1" spans="1:21">
      <c r="A415" s="6">
        <v>407</v>
      </c>
      <c r="B415" s="4" t="s">
        <v>890</v>
      </c>
      <c r="C415" s="4"/>
      <c r="D415" s="4"/>
      <c r="E415" s="4"/>
      <c r="F415" s="7" t="s">
        <v>891</v>
      </c>
      <c r="G415" s="6" t="s">
        <v>43</v>
      </c>
      <c r="H415" s="4" t="s">
        <v>771</v>
      </c>
      <c r="I415" s="6" t="s">
        <v>45</v>
      </c>
      <c r="J415" s="4" t="e">
        <f>VLOOKUP(F415,STATISTIK!$A:$D,5,FALSE)</f>
        <v>#REF!</v>
      </c>
      <c r="K415" s="6" t="s">
        <v>889</v>
      </c>
      <c r="L415" s="4" t="e">
        <f>VLOOKUP(F415,STATISTIK!$A:$D,7,FALSE)</f>
        <v>#REF!</v>
      </c>
      <c r="M415" s="6" t="s">
        <v>47</v>
      </c>
      <c r="N415" s="4" t="e">
        <f>VLOOKUP(F415,STATISTIK!$A:$D,9,FALSE)</f>
        <v>#REF!</v>
      </c>
      <c r="O415" s="4" t="e">
        <f>VLOOKUP(F415,STATISTIK!$A:$D,10,FALSE)</f>
        <v>#REF!</v>
      </c>
      <c r="P415" s="5"/>
      <c r="Q415" s="4" t="e">
        <f>VLOOKUP(F415,STATISTIK!$A:$D,12,FALSE)</f>
        <v>#REF!</v>
      </c>
      <c r="R415" s="57" t="e">
        <f>VLOOKUP(F415,STATISTIK!$A:$D,13,FALSE)</f>
        <v>#REF!</v>
      </c>
      <c r="S415" s="6"/>
      <c r="T415" s="56"/>
      <c r="U415" s="56"/>
    </row>
    <row r="416" ht="12.75" customHeight="1" spans="1:21">
      <c r="A416" s="6">
        <v>408</v>
      </c>
      <c r="B416" s="4" t="s">
        <v>892</v>
      </c>
      <c r="C416" s="4"/>
      <c r="D416" s="4"/>
      <c r="E416" s="4"/>
      <c r="F416" s="7" t="s">
        <v>893</v>
      </c>
      <c r="G416" s="6" t="s">
        <v>43</v>
      </c>
      <c r="H416" s="4" t="s">
        <v>771</v>
      </c>
      <c r="I416" s="6" t="s">
        <v>45</v>
      </c>
      <c r="J416" s="4" t="e">
        <f>VLOOKUP(F416,STATISTIK!$A:$D,5,FALSE)</f>
        <v>#N/A</v>
      </c>
      <c r="K416" s="6" t="s">
        <v>62</v>
      </c>
      <c r="L416" s="4" t="e">
        <f>VLOOKUP(F416,STATISTIK!$A:$D,7,FALSE)</f>
        <v>#N/A</v>
      </c>
      <c r="M416" s="6" t="s">
        <v>47</v>
      </c>
      <c r="N416" s="4" t="e">
        <f>VLOOKUP(F416,STATISTIK!$A:$D,9,FALSE)</f>
        <v>#N/A</v>
      </c>
      <c r="O416" s="4" t="e">
        <f>VLOOKUP(F416,STATISTIK!$A:$D,10,FALSE)</f>
        <v>#N/A</v>
      </c>
      <c r="P416" s="5"/>
      <c r="Q416" s="4" t="e">
        <f>VLOOKUP(F416,STATISTIK!$A:$D,12,FALSE)</f>
        <v>#N/A</v>
      </c>
      <c r="R416" s="4" t="e">
        <f>VLOOKUP(F416,STATISTIK!$A:$D,13,FALSE)</f>
        <v>#N/A</v>
      </c>
      <c r="S416" s="6"/>
      <c r="T416" s="56"/>
      <c r="U416" s="56"/>
    </row>
    <row r="417" ht="12.75" customHeight="1" spans="1:21">
      <c r="A417" s="6">
        <v>409</v>
      </c>
      <c r="B417" s="4" t="s">
        <v>894</v>
      </c>
      <c r="C417" s="4"/>
      <c r="D417" s="4"/>
      <c r="E417" s="4"/>
      <c r="F417" s="7" t="s">
        <v>895</v>
      </c>
      <c r="G417" s="6" t="s">
        <v>43</v>
      </c>
      <c r="H417" s="4" t="s">
        <v>771</v>
      </c>
      <c r="I417" s="6" t="s">
        <v>45</v>
      </c>
      <c r="J417" s="4" t="e">
        <f>VLOOKUP(F417,STATISTIK!$A:$D,5,FALSE)</f>
        <v>#N/A</v>
      </c>
      <c r="K417" s="6" t="s">
        <v>62</v>
      </c>
      <c r="L417" s="4" t="e">
        <f>VLOOKUP(F417,STATISTIK!$A:$D,7,FALSE)</f>
        <v>#N/A</v>
      </c>
      <c r="M417" s="6" t="s">
        <v>47</v>
      </c>
      <c r="N417" s="4" t="e">
        <f>VLOOKUP(F417,STATISTIK!$A:$D,9,FALSE)</f>
        <v>#N/A</v>
      </c>
      <c r="O417" s="4" t="e">
        <f>VLOOKUP(F417,STATISTIK!$A:$D,10,FALSE)</f>
        <v>#N/A</v>
      </c>
      <c r="P417" s="5"/>
      <c r="Q417" s="4" t="e">
        <f>VLOOKUP(F417,STATISTIK!$A:$D,12,FALSE)</f>
        <v>#N/A</v>
      </c>
      <c r="R417" s="4" t="e">
        <f>VLOOKUP(F417,STATISTIK!$A:$D,13,FALSE)</f>
        <v>#N/A</v>
      </c>
      <c r="S417" s="6"/>
      <c r="T417" s="56"/>
      <c r="U417" s="56"/>
    </row>
    <row r="418" ht="12.75" customHeight="1" spans="1:21">
      <c r="A418" s="6">
        <v>410</v>
      </c>
      <c r="B418" s="4" t="s">
        <v>896</v>
      </c>
      <c r="C418" s="4"/>
      <c r="D418" s="4"/>
      <c r="E418" s="4"/>
      <c r="F418" s="7" t="s">
        <v>897</v>
      </c>
      <c r="G418" s="6" t="s">
        <v>43</v>
      </c>
      <c r="H418" s="4" t="s">
        <v>771</v>
      </c>
      <c r="I418" s="6" t="s">
        <v>45</v>
      </c>
      <c r="J418" s="4" t="e">
        <f>VLOOKUP(F418,STATISTIK!$A:$D,5,FALSE)</f>
        <v>#N/A</v>
      </c>
      <c r="K418" s="6" t="s">
        <v>62</v>
      </c>
      <c r="L418" s="4" t="e">
        <f>VLOOKUP(F418,STATISTIK!$A:$D,7,FALSE)</f>
        <v>#N/A</v>
      </c>
      <c r="M418" s="6" t="s">
        <v>47</v>
      </c>
      <c r="N418" s="4" t="e">
        <f>VLOOKUP(F418,STATISTIK!$A:$D,9,FALSE)</f>
        <v>#N/A</v>
      </c>
      <c r="O418" s="4" t="e">
        <f>VLOOKUP(F418,STATISTIK!$A:$D,10,FALSE)</f>
        <v>#N/A</v>
      </c>
      <c r="P418" s="5"/>
      <c r="Q418" s="4" t="e">
        <f>VLOOKUP(F418,STATISTIK!$A:$D,12,FALSE)</f>
        <v>#N/A</v>
      </c>
      <c r="R418" s="4" t="e">
        <f>VLOOKUP(F418,STATISTIK!$A:$D,13,FALSE)</f>
        <v>#N/A</v>
      </c>
      <c r="S418" s="6"/>
      <c r="T418" s="56"/>
      <c r="U418" s="56"/>
    </row>
    <row r="419" ht="12.75" hidden="1" customHeight="1" spans="1:21">
      <c r="A419" s="6"/>
      <c r="B419" s="67" t="s">
        <v>898</v>
      </c>
      <c r="C419" s="34"/>
      <c r="D419" s="34"/>
      <c r="E419" s="34"/>
      <c r="F419" s="43" t="s">
        <v>899</v>
      </c>
      <c r="G419" s="6" t="s">
        <v>43</v>
      </c>
      <c r="H419" s="44"/>
      <c r="I419" s="6" t="s">
        <v>45</v>
      </c>
      <c r="J419" s="4" t="e">
        <f>VLOOKUP(F419,STATISTIK!$A:$D,5,FALSE)</f>
        <v>#REF!</v>
      </c>
      <c r="K419" s="45"/>
      <c r="L419" s="4" t="e">
        <f>VLOOKUP(F419,STATISTIK!$A:$D,7,FALSE)</f>
        <v>#REF!</v>
      </c>
      <c r="M419" s="45"/>
      <c r="N419" s="4" t="e">
        <f>VLOOKUP(F419,STATISTIK!$A:$D,9,FALSE)</f>
        <v>#REF!</v>
      </c>
      <c r="O419" s="4" t="e">
        <f>VLOOKUP(F419,STATISTIK!$A:$D,10,FALSE)</f>
        <v>#REF!</v>
      </c>
      <c r="P419" s="5"/>
      <c r="Q419" s="4" t="e">
        <f>VLOOKUP(F419,STATISTIK!$A:$D,12,FALSE)</f>
        <v>#REF!</v>
      </c>
      <c r="R419" s="4" t="e">
        <f>VLOOKUP(F419,STATISTIK!$A:$D,13,FALSE)</f>
        <v>#REF!</v>
      </c>
      <c r="S419" s="45"/>
      <c r="T419" s="56"/>
      <c r="U419" s="56"/>
    </row>
    <row r="420" ht="12.75" hidden="1" customHeight="1" spans="1:21">
      <c r="A420" s="6">
        <v>411</v>
      </c>
      <c r="B420" s="4" t="s">
        <v>900</v>
      </c>
      <c r="C420" s="4"/>
      <c r="D420" s="4"/>
      <c r="E420" s="4"/>
      <c r="F420" s="7" t="s">
        <v>901</v>
      </c>
      <c r="G420" s="6" t="s">
        <v>43</v>
      </c>
      <c r="H420" s="4" t="s">
        <v>902</v>
      </c>
      <c r="I420" s="6" t="s">
        <v>45</v>
      </c>
      <c r="J420" s="4" t="e">
        <f>VLOOKUP(F420,STATISTIK!$A:$D,5,FALSE)</f>
        <v>#REF!</v>
      </c>
      <c r="K420" s="6" t="s">
        <v>46</v>
      </c>
      <c r="L420" s="4" t="e">
        <f>VLOOKUP(F420,STATISTIK!$A:$D,7,FALSE)</f>
        <v>#REF!</v>
      </c>
      <c r="M420" s="6" t="s">
        <v>47</v>
      </c>
      <c r="N420" s="4" t="e">
        <f>VLOOKUP(F420,STATISTIK!$A:$D,9,FALSE)</f>
        <v>#REF!</v>
      </c>
      <c r="O420" s="4" t="e">
        <f>VLOOKUP(F420,STATISTIK!$A:$D,10,FALSE)</f>
        <v>#REF!</v>
      </c>
      <c r="P420" s="5"/>
      <c r="Q420" s="4" t="e">
        <f>VLOOKUP(F420,STATISTIK!$A:$D,12,FALSE)</f>
        <v>#REF!</v>
      </c>
      <c r="R420" s="57" t="e">
        <f>VLOOKUP(F420,STATISTIK!$A:$D,13,FALSE)</f>
        <v>#REF!</v>
      </c>
      <c r="S420" s="6"/>
      <c r="T420" s="56"/>
      <c r="U420" s="56"/>
    </row>
    <row r="421" ht="12.75" hidden="1" customHeight="1" spans="1:21">
      <c r="A421" s="6">
        <v>412</v>
      </c>
      <c r="B421" s="4" t="s">
        <v>903</v>
      </c>
      <c r="C421" s="4"/>
      <c r="D421" s="4"/>
      <c r="E421" s="4"/>
      <c r="F421" s="7" t="s">
        <v>904</v>
      </c>
      <c r="G421" s="6" t="s">
        <v>43</v>
      </c>
      <c r="H421" s="4" t="s">
        <v>902</v>
      </c>
      <c r="I421" s="6" t="s">
        <v>45</v>
      </c>
      <c r="J421" s="4" t="e">
        <f>VLOOKUP(F421,STATISTIK!$A:$D,5,FALSE)</f>
        <v>#REF!</v>
      </c>
      <c r="K421" s="6" t="s">
        <v>62</v>
      </c>
      <c r="L421" s="4" t="e">
        <f>VLOOKUP(F421,STATISTIK!$A:$D,7,FALSE)</f>
        <v>#REF!</v>
      </c>
      <c r="M421" s="6" t="s">
        <v>47</v>
      </c>
      <c r="N421" s="4" t="e">
        <f>VLOOKUP(F421,STATISTIK!$A:$D,9,FALSE)</f>
        <v>#REF!</v>
      </c>
      <c r="O421" s="4" t="e">
        <f>VLOOKUP(F421,STATISTIK!$A:$D,10,FALSE)</f>
        <v>#REF!</v>
      </c>
      <c r="P421" s="5"/>
      <c r="Q421" s="4" t="e">
        <f>VLOOKUP(F421,STATISTIK!$A:$D,12,FALSE)</f>
        <v>#REF!</v>
      </c>
      <c r="R421" s="57" t="e">
        <f>VLOOKUP(F421,STATISTIK!$A:$D,13,FALSE)</f>
        <v>#REF!</v>
      </c>
      <c r="S421" s="6"/>
      <c r="T421" s="56"/>
      <c r="U421" s="56"/>
    </row>
    <row r="422" ht="12.75" hidden="1" customHeight="1" spans="1:21">
      <c r="A422" s="6">
        <v>413</v>
      </c>
      <c r="B422" s="4" t="s">
        <v>905</v>
      </c>
      <c r="C422" s="4"/>
      <c r="D422" s="4"/>
      <c r="E422" s="4"/>
      <c r="F422" s="7" t="s">
        <v>906</v>
      </c>
      <c r="G422" s="6" t="s">
        <v>43</v>
      </c>
      <c r="H422" s="4" t="s">
        <v>902</v>
      </c>
      <c r="I422" s="6" t="s">
        <v>45</v>
      </c>
      <c r="J422" s="4" t="e">
        <f>VLOOKUP(F422,STATISTIK!$A:$D,5,FALSE)</f>
        <v>#REF!</v>
      </c>
      <c r="K422" s="6" t="s">
        <v>46</v>
      </c>
      <c r="L422" s="4" t="e">
        <f>VLOOKUP(F422,STATISTIK!$A:$D,7,FALSE)</f>
        <v>#REF!</v>
      </c>
      <c r="M422" s="6" t="s">
        <v>47</v>
      </c>
      <c r="N422" s="4" t="e">
        <f>VLOOKUP(F422,STATISTIK!$A:$D,9,FALSE)</f>
        <v>#REF!</v>
      </c>
      <c r="O422" s="4" t="e">
        <f>VLOOKUP(F422,STATISTIK!$A:$D,10,FALSE)</f>
        <v>#REF!</v>
      </c>
      <c r="P422" s="5"/>
      <c r="Q422" s="4" t="e">
        <f>VLOOKUP(F422,STATISTIK!$A:$D,12,FALSE)</f>
        <v>#REF!</v>
      </c>
      <c r="R422" s="57" t="e">
        <f>VLOOKUP(F422,STATISTIK!$A:$D,13,FALSE)</f>
        <v>#REF!</v>
      </c>
      <c r="S422" s="6"/>
      <c r="T422" s="56"/>
      <c r="U422" s="56"/>
    </row>
    <row r="423" ht="12.75" hidden="1" customHeight="1" spans="1:21">
      <c r="A423" s="6">
        <v>414</v>
      </c>
      <c r="B423" s="4" t="s">
        <v>907</v>
      </c>
      <c r="C423" s="4"/>
      <c r="D423" s="4"/>
      <c r="E423" s="4"/>
      <c r="F423" s="7" t="s">
        <v>908</v>
      </c>
      <c r="G423" s="6" t="s">
        <v>43</v>
      </c>
      <c r="H423" s="4" t="s">
        <v>902</v>
      </c>
      <c r="I423" s="6" t="s">
        <v>45</v>
      </c>
      <c r="J423" s="4" t="e">
        <f>VLOOKUP(F423,STATISTIK!$A:$D,5,FALSE)</f>
        <v>#REF!</v>
      </c>
      <c r="K423" s="6" t="s">
        <v>62</v>
      </c>
      <c r="L423" s="4" t="e">
        <f>VLOOKUP(F423,STATISTIK!$A:$D,7,FALSE)</f>
        <v>#REF!</v>
      </c>
      <c r="M423" s="6" t="s">
        <v>47</v>
      </c>
      <c r="N423" s="4" t="e">
        <f>VLOOKUP(F423,STATISTIK!$A:$D,9,FALSE)</f>
        <v>#REF!</v>
      </c>
      <c r="O423" s="4" t="e">
        <f>VLOOKUP(F423,STATISTIK!$A:$D,10,FALSE)</f>
        <v>#REF!</v>
      </c>
      <c r="P423" s="5"/>
      <c r="Q423" s="4" t="e">
        <f>VLOOKUP(F423,STATISTIK!$A:$D,12,FALSE)</f>
        <v>#REF!</v>
      </c>
      <c r="R423" s="57" t="e">
        <f>VLOOKUP(F423,STATISTIK!$A:$D,13,FALSE)</f>
        <v>#REF!</v>
      </c>
      <c r="S423" s="6"/>
      <c r="T423" s="56"/>
      <c r="U423" s="56"/>
    </row>
    <row r="424" ht="12.75" hidden="1" customHeight="1" spans="1:21">
      <c r="A424" s="6">
        <v>415</v>
      </c>
      <c r="B424" s="4" t="s">
        <v>909</v>
      </c>
      <c r="C424" s="4"/>
      <c r="D424" s="4"/>
      <c r="E424" s="4"/>
      <c r="F424" s="7" t="s">
        <v>910</v>
      </c>
      <c r="G424" s="6" t="s">
        <v>43</v>
      </c>
      <c r="H424" s="4" t="s">
        <v>902</v>
      </c>
      <c r="I424" s="6" t="s">
        <v>45</v>
      </c>
      <c r="J424" s="4" t="e">
        <f>VLOOKUP(F424,STATISTIK!$A:$D,5,FALSE)</f>
        <v>#REF!</v>
      </c>
      <c r="K424" s="6" t="s">
        <v>46</v>
      </c>
      <c r="L424" s="4" t="e">
        <f>VLOOKUP(F424,STATISTIK!$A:$D,7,FALSE)</f>
        <v>#REF!</v>
      </c>
      <c r="M424" s="6" t="s">
        <v>47</v>
      </c>
      <c r="N424" s="4" t="e">
        <f>VLOOKUP(F424,STATISTIK!$A:$D,9,FALSE)</f>
        <v>#REF!</v>
      </c>
      <c r="O424" s="4" t="e">
        <f>VLOOKUP(F424,STATISTIK!$A:$D,10,FALSE)</f>
        <v>#REF!</v>
      </c>
      <c r="P424" s="5"/>
      <c r="Q424" s="4" t="e">
        <f>VLOOKUP(F424,STATISTIK!$A:$D,12,FALSE)</f>
        <v>#REF!</v>
      </c>
      <c r="R424" s="57" t="e">
        <f>VLOOKUP(F424,STATISTIK!$A:$D,13,FALSE)</f>
        <v>#REF!</v>
      </c>
      <c r="S424" s="6"/>
      <c r="T424" s="56"/>
      <c r="U424" s="56"/>
    </row>
    <row r="425" ht="12.75" hidden="1" customHeight="1" spans="1:21">
      <c r="A425" s="6">
        <v>416</v>
      </c>
      <c r="B425" s="4" t="s">
        <v>911</v>
      </c>
      <c r="C425" s="4"/>
      <c r="D425" s="4"/>
      <c r="E425" s="4"/>
      <c r="F425" s="7" t="s">
        <v>912</v>
      </c>
      <c r="G425" s="6" t="s">
        <v>43</v>
      </c>
      <c r="H425" s="4" t="s">
        <v>902</v>
      </c>
      <c r="I425" s="6" t="s">
        <v>45</v>
      </c>
      <c r="J425" s="4" t="e">
        <f>VLOOKUP(F425,STATISTIK!$A:$D,5,FALSE)</f>
        <v>#REF!</v>
      </c>
      <c r="K425" s="6" t="s">
        <v>776</v>
      </c>
      <c r="L425" s="4" t="e">
        <f>VLOOKUP(F425,STATISTIK!$A:$D,7,FALSE)</f>
        <v>#REF!</v>
      </c>
      <c r="M425" s="6" t="s">
        <v>47</v>
      </c>
      <c r="N425" s="4" t="e">
        <f>VLOOKUP(F425,STATISTIK!$A:$D,9,FALSE)</f>
        <v>#REF!</v>
      </c>
      <c r="O425" s="4" t="e">
        <f>VLOOKUP(F425,STATISTIK!$A:$D,10,FALSE)</f>
        <v>#REF!</v>
      </c>
      <c r="P425" s="5"/>
      <c r="Q425" s="4" t="e">
        <f>VLOOKUP(F425,STATISTIK!$A:$D,12,FALSE)</f>
        <v>#REF!</v>
      </c>
      <c r="R425" s="57" t="e">
        <f>VLOOKUP(F425,STATISTIK!$A:$D,13,FALSE)</f>
        <v>#REF!</v>
      </c>
      <c r="S425" s="6"/>
      <c r="T425" s="56"/>
      <c r="U425" s="56"/>
    </row>
    <row r="426" ht="12.75" hidden="1" customHeight="1" spans="1:21">
      <c r="A426" s="6">
        <v>417</v>
      </c>
      <c r="B426" s="4" t="s">
        <v>913</v>
      </c>
      <c r="C426" s="4"/>
      <c r="D426" s="4"/>
      <c r="E426" s="4"/>
      <c r="F426" s="7" t="s">
        <v>914</v>
      </c>
      <c r="G426" s="6" t="s">
        <v>43</v>
      </c>
      <c r="H426" s="4" t="s">
        <v>902</v>
      </c>
      <c r="I426" s="6" t="s">
        <v>45</v>
      </c>
      <c r="J426" s="4" t="e">
        <f>VLOOKUP(F426,STATISTIK!$A:$D,5,FALSE)</f>
        <v>#REF!</v>
      </c>
      <c r="K426" s="6" t="s">
        <v>776</v>
      </c>
      <c r="L426" s="4" t="e">
        <f>VLOOKUP(F426,STATISTIK!$A:$D,7,FALSE)</f>
        <v>#REF!</v>
      </c>
      <c r="M426" s="6" t="s">
        <v>47</v>
      </c>
      <c r="N426" s="4" t="e">
        <f>VLOOKUP(F426,STATISTIK!$A:$D,9,FALSE)</f>
        <v>#REF!</v>
      </c>
      <c r="O426" s="4" t="e">
        <f>VLOOKUP(F426,STATISTIK!$A:$D,10,FALSE)</f>
        <v>#REF!</v>
      </c>
      <c r="P426" s="5"/>
      <c r="Q426" s="4" t="e">
        <f>VLOOKUP(F426,STATISTIK!$A:$D,12,FALSE)</f>
        <v>#REF!</v>
      </c>
      <c r="R426" s="57" t="e">
        <f>VLOOKUP(F426,STATISTIK!$A:$D,13,FALSE)</f>
        <v>#REF!</v>
      </c>
      <c r="S426" s="6"/>
      <c r="T426" s="56"/>
      <c r="U426" s="56"/>
    </row>
    <row r="427" ht="12.75" hidden="1" customHeight="1" spans="1:21">
      <c r="A427" s="6">
        <v>418</v>
      </c>
      <c r="B427" s="4" t="s">
        <v>915</v>
      </c>
      <c r="C427" s="4"/>
      <c r="D427" s="4"/>
      <c r="E427" s="4"/>
      <c r="F427" s="7" t="s">
        <v>916</v>
      </c>
      <c r="G427" s="6" t="s">
        <v>43</v>
      </c>
      <c r="H427" s="4" t="s">
        <v>902</v>
      </c>
      <c r="I427" s="6" t="s">
        <v>45</v>
      </c>
      <c r="J427" s="4" t="e">
        <f>VLOOKUP(F427,STATISTIK!$A:$D,5,FALSE)</f>
        <v>#REF!</v>
      </c>
      <c r="K427" s="6" t="s">
        <v>46</v>
      </c>
      <c r="L427" s="4" t="e">
        <f>VLOOKUP(F427,STATISTIK!$A:$D,7,FALSE)</f>
        <v>#REF!</v>
      </c>
      <c r="M427" s="6" t="s">
        <v>47</v>
      </c>
      <c r="N427" s="4" t="e">
        <f>VLOOKUP(F427,STATISTIK!$A:$D,9,FALSE)</f>
        <v>#REF!</v>
      </c>
      <c r="O427" s="4" t="e">
        <f>VLOOKUP(F427,STATISTIK!$A:$D,10,FALSE)</f>
        <v>#REF!</v>
      </c>
      <c r="P427" s="5"/>
      <c r="Q427" s="4" t="e">
        <f>VLOOKUP(F427,STATISTIK!$A:$D,12,FALSE)</f>
        <v>#REF!</v>
      </c>
      <c r="R427" s="57" t="e">
        <f>VLOOKUP(F427,STATISTIK!$A:$D,13,FALSE)</f>
        <v>#REF!</v>
      </c>
      <c r="S427" s="6"/>
      <c r="T427" s="56"/>
      <c r="U427" s="56"/>
    </row>
    <row r="428" ht="12.75" hidden="1" customHeight="1" spans="1:21">
      <c r="A428" s="6">
        <v>419</v>
      </c>
      <c r="B428" s="4" t="s">
        <v>917</v>
      </c>
      <c r="C428" s="4"/>
      <c r="D428" s="4"/>
      <c r="E428" s="4"/>
      <c r="F428" s="7" t="s">
        <v>918</v>
      </c>
      <c r="G428" s="6" t="s">
        <v>43</v>
      </c>
      <c r="H428" s="4" t="s">
        <v>902</v>
      </c>
      <c r="I428" s="6" t="s">
        <v>45</v>
      </c>
      <c r="J428" s="4" t="e">
        <f>VLOOKUP(F428,STATISTIK!$A:$D,5,FALSE)</f>
        <v>#REF!</v>
      </c>
      <c r="K428" s="6" t="s">
        <v>62</v>
      </c>
      <c r="L428" s="4" t="e">
        <f>VLOOKUP(F428,STATISTIK!$A:$D,7,FALSE)</f>
        <v>#REF!</v>
      </c>
      <c r="M428" s="6" t="s">
        <v>47</v>
      </c>
      <c r="N428" s="4" t="e">
        <f>VLOOKUP(F428,STATISTIK!$A:$D,9,FALSE)</f>
        <v>#REF!</v>
      </c>
      <c r="O428" s="4" t="e">
        <f>VLOOKUP(F428,STATISTIK!$A:$D,10,FALSE)</f>
        <v>#REF!</v>
      </c>
      <c r="P428" s="5"/>
      <c r="Q428" s="4" t="e">
        <f>VLOOKUP(F428,STATISTIK!$A:$D,12,FALSE)</f>
        <v>#REF!</v>
      </c>
      <c r="R428" s="57" t="e">
        <f>VLOOKUP(F428,STATISTIK!$A:$D,13,FALSE)</f>
        <v>#REF!</v>
      </c>
      <c r="S428" s="6"/>
      <c r="T428" s="56"/>
      <c r="U428" s="56"/>
    </row>
    <row r="429" ht="12.75" hidden="1" customHeight="1" spans="1:21">
      <c r="A429" s="6">
        <v>420</v>
      </c>
      <c r="B429" s="4" t="s">
        <v>919</v>
      </c>
      <c r="C429" s="4"/>
      <c r="D429" s="4"/>
      <c r="E429" s="4"/>
      <c r="F429" s="7" t="s">
        <v>904</v>
      </c>
      <c r="G429" s="6" t="s">
        <v>43</v>
      </c>
      <c r="H429" s="4" t="s">
        <v>902</v>
      </c>
      <c r="I429" s="6" t="s">
        <v>45</v>
      </c>
      <c r="J429" s="4" t="e">
        <f>VLOOKUP(F429,STATISTIK!$A:$D,5,FALSE)</f>
        <v>#REF!</v>
      </c>
      <c r="K429" s="6" t="s">
        <v>62</v>
      </c>
      <c r="L429" s="4" t="e">
        <f>VLOOKUP(F429,STATISTIK!$A:$D,7,FALSE)</f>
        <v>#REF!</v>
      </c>
      <c r="M429" s="6" t="s">
        <v>47</v>
      </c>
      <c r="N429" s="4" t="e">
        <f>VLOOKUP(F429,STATISTIK!$A:$D,9,FALSE)</f>
        <v>#REF!</v>
      </c>
      <c r="O429" s="4" t="e">
        <f>VLOOKUP(F429,STATISTIK!$A:$D,10,FALSE)</f>
        <v>#REF!</v>
      </c>
      <c r="P429" s="5"/>
      <c r="Q429" s="4" t="e">
        <f>VLOOKUP(F429,STATISTIK!$A:$D,12,FALSE)</f>
        <v>#REF!</v>
      </c>
      <c r="R429" s="57" t="e">
        <f>VLOOKUP(F429,STATISTIK!$A:$D,13,FALSE)</f>
        <v>#REF!</v>
      </c>
      <c r="S429" s="6"/>
      <c r="T429" s="56"/>
      <c r="U429" s="56"/>
    </row>
    <row r="430" ht="12.75" hidden="1" customHeight="1" spans="1:21">
      <c r="A430" s="6">
        <v>421</v>
      </c>
      <c r="B430" s="4" t="s">
        <v>920</v>
      </c>
      <c r="C430" s="4"/>
      <c r="D430" s="4"/>
      <c r="E430" s="4"/>
      <c r="F430" s="7" t="s">
        <v>921</v>
      </c>
      <c r="G430" s="6" t="s">
        <v>43</v>
      </c>
      <c r="H430" s="4" t="s">
        <v>902</v>
      </c>
      <c r="I430" s="6" t="s">
        <v>45</v>
      </c>
      <c r="J430" s="4" t="e">
        <f>VLOOKUP(F430,STATISTIK!$A:$D,5,FALSE)</f>
        <v>#REF!</v>
      </c>
      <c r="K430" s="6" t="s">
        <v>46</v>
      </c>
      <c r="L430" s="4" t="e">
        <f>VLOOKUP(F430,STATISTIK!$A:$D,7,FALSE)</f>
        <v>#REF!</v>
      </c>
      <c r="M430" s="6" t="s">
        <v>47</v>
      </c>
      <c r="N430" s="4" t="e">
        <f>VLOOKUP(F430,STATISTIK!$A:$D,9,FALSE)</f>
        <v>#REF!</v>
      </c>
      <c r="O430" s="4" t="e">
        <f>VLOOKUP(F430,STATISTIK!$A:$D,10,FALSE)</f>
        <v>#REF!</v>
      </c>
      <c r="P430" s="5"/>
      <c r="Q430" s="4" t="e">
        <f>VLOOKUP(F430,STATISTIK!$A:$D,12,FALSE)</f>
        <v>#REF!</v>
      </c>
      <c r="R430" s="57" t="e">
        <f>VLOOKUP(F430,STATISTIK!$A:$D,13,FALSE)</f>
        <v>#REF!</v>
      </c>
      <c r="S430" s="6"/>
      <c r="T430" s="56"/>
      <c r="U430" s="56"/>
    </row>
    <row r="431" ht="12.75" hidden="1" customHeight="1" spans="1:21">
      <c r="A431" s="6">
        <v>422</v>
      </c>
      <c r="B431" s="4" t="s">
        <v>922</v>
      </c>
      <c r="C431" s="4"/>
      <c r="D431" s="4"/>
      <c r="E431" s="4"/>
      <c r="F431" s="7" t="s">
        <v>923</v>
      </c>
      <c r="G431" s="6" t="s">
        <v>43</v>
      </c>
      <c r="H431" s="4" t="s">
        <v>902</v>
      </c>
      <c r="I431" s="6" t="s">
        <v>45</v>
      </c>
      <c r="J431" s="4" t="e">
        <f>VLOOKUP(F431,STATISTIK!$A:$D,5,FALSE)</f>
        <v>#REF!</v>
      </c>
      <c r="K431" s="6" t="s">
        <v>62</v>
      </c>
      <c r="L431" s="4" t="e">
        <f>VLOOKUP(F431,STATISTIK!$A:$D,7,FALSE)</f>
        <v>#REF!</v>
      </c>
      <c r="M431" s="6" t="s">
        <v>47</v>
      </c>
      <c r="N431" s="4" t="e">
        <f>VLOOKUP(F431,STATISTIK!$A:$D,9,FALSE)</f>
        <v>#REF!</v>
      </c>
      <c r="O431" s="4" t="e">
        <f>VLOOKUP(F431,STATISTIK!$A:$D,10,FALSE)</f>
        <v>#REF!</v>
      </c>
      <c r="P431" s="5"/>
      <c r="Q431" s="4" t="e">
        <f>VLOOKUP(F431,STATISTIK!$A:$D,12,FALSE)</f>
        <v>#REF!</v>
      </c>
      <c r="R431" s="57" t="e">
        <f>VLOOKUP(F431,STATISTIK!$A:$D,13,FALSE)</f>
        <v>#REF!</v>
      </c>
      <c r="S431" s="6"/>
      <c r="T431" s="56"/>
      <c r="U431" s="56"/>
    </row>
    <row r="432" ht="12.75" hidden="1" customHeight="1" spans="1:21">
      <c r="A432" s="6">
        <v>423</v>
      </c>
      <c r="B432" s="4" t="s">
        <v>924</v>
      </c>
      <c r="C432" s="4"/>
      <c r="D432" s="4"/>
      <c r="E432" s="4"/>
      <c r="F432" s="7" t="s">
        <v>925</v>
      </c>
      <c r="G432" s="6" t="s">
        <v>43</v>
      </c>
      <c r="H432" s="4" t="s">
        <v>902</v>
      </c>
      <c r="I432" s="6" t="s">
        <v>45</v>
      </c>
      <c r="J432" s="4" t="e">
        <f>VLOOKUP(F432,STATISTIK!$A:$D,5,FALSE)</f>
        <v>#N/A</v>
      </c>
      <c r="K432" s="6" t="s">
        <v>62</v>
      </c>
      <c r="L432" s="4" t="e">
        <f>VLOOKUP(F432,STATISTIK!$A:$D,7,FALSE)</f>
        <v>#N/A</v>
      </c>
      <c r="M432" s="6" t="s">
        <v>47</v>
      </c>
      <c r="N432" s="4" t="e">
        <f>VLOOKUP(F432,STATISTIK!$A:$D,9,FALSE)</f>
        <v>#N/A</v>
      </c>
      <c r="O432" s="4" t="e">
        <f>VLOOKUP(F432,STATISTIK!$A:$D,10,FALSE)</f>
        <v>#N/A</v>
      </c>
      <c r="P432" s="5"/>
      <c r="Q432" s="4" t="e">
        <f>VLOOKUP(F432,STATISTIK!$A:$D,12,FALSE)</f>
        <v>#N/A</v>
      </c>
      <c r="R432" s="4" t="e">
        <f>VLOOKUP(F432,STATISTIK!$A:$D,13,FALSE)</f>
        <v>#N/A</v>
      </c>
      <c r="S432" s="6"/>
      <c r="T432" s="56"/>
      <c r="U432" s="56"/>
    </row>
    <row r="433" ht="12.75" hidden="1" customHeight="1" spans="1:21">
      <c r="A433" s="6">
        <v>424</v>
      </c>
      <c r="B433" s="4" t="s">
        <v>926</v>
      </c>
      <c r="C433" s="4"/>
      <c r="D433" s="4"/>
      <c r="E433" s="4"/>
      <c r="F433" s="7" t="s">
        <v>927</v>
      </c>
      <c r="G433" s="6" t="s">
        <v>43</v>
      </c>
      <c r="H433" s="4" t="s">
        <v>902</v>
      </c>
      <c r="I433" s="6" t="s">
        <v>45</v>
      </c>
      <c r="J433" s="4" t="e">
        <f>VLOOKUP(F433,STATISTIK!$A:$D,5,FALSE)</f>
        <v>#REF!</v>
      </c>
      <c r="K433" s="6" t="s">
        <v>928</v>
      </c>
      <c r="L433" s="4" t="e">
        <f>VLOOKUP(F433,STATISTIK!$A:$D,7,FALSE)</f>
        <v>#REF!</v>
      </c>
      <c r="M433" s="6" t="s">
        <v>47</v>
      </c>
      <c r="N433" s="4" t="e">
        <f>VLOOKUP(F433,STATISTIK!$A:$D,9,FALSE)</f>
        <v>#REF!</v>
      </c>
      <c r="O433" s="4" t="e">
        <f>VLOOKUP(F433,STATISTIK!$A:$D,10,FALSE)</f>
        <v>#REF!</v>
      </c>
      <c r="P433" s="5"/>
      <c r="Q433" s="4" t="e">
        <f>VLOOKUP(F433,STATISTIK!$A:$D,12,FALSE)</f>
        <v>#REF!</v>
      </c>
      <c r="R433" s="57" t="e">
        <f>VLOOKUP(F433,STATISTIK!$A:$D,13,FALSE)</f>
        <v>#REF!</v>
      </c>
      <c r="S433" s="6"/>
      <c r="T433" s="56"/>
      <c r="U433" s="56"/>
    </row>
    <row r="434" ht="12.75" hidden="1" customHeight="1" spans="1:21">
      <c r="A434" s="6">
        <v>425</v>
      </c>
      <c r="B434" s="4" t="s">
        <v>929</v>
      </c>
      <c r="C434" s="4"/>
      <c r="D434" s="4"/>
      <c r="E434" s="4"/>
      <c r="F434" s="7" t="s">
        <v>930</v>
      </c>
      <c r="G434" s="6" t="s">
        <v>43</v>
      </c>
      <c r="H434" s="4" t="s">
        <v>902</v>
      </c>
      <c r="I434" s="6" t="s">
        <v>45</v>
      </c>
      <c r="J434" s="4" t="e">
        <f>VLOOKUP(F434,STATISTIK!$A:$D,5,FALSE)</f>
        <v>#REF!</v>
      </c>
      <c r="K434" s="6" t="s">
        <v>931</v>
      </c>
      <c r="L434" s="4" t="e">
        <f>VLOOKUP(F434,STATISTIK!$A:$D,7,FALSE)</f>
        <v>#REF!</v>
      </c>
      <c r="M434" s="6" t="s">
        <v>47</v>
      </c>
      <c r="N434" s="4" t="e">
        <f>VLOOKUP(F434,STATISTIK!$A:$D,9,FALSE)</f>
        <v>#REF!</v>
      </c>
      <c r="O434" s="4" t="e">
        <f>VLOOKUP(F434,STATISTIK!$A:$D,10,FALSE)</f>
        <v>#REF!</v>
      </c>
      <c r="P434" s="5"/>
      <c r="Q434" s="4" t="e">
        <f>VLOOKUP(F434,STATISTIK!$A:$D,12,FALSE)</f>
        <v>#REF!</v>
      </c>
      <c r="R434" s="57" t="e">
        <f>VLOOKUP(F434,STATISTIK!$A:$D,13,FALSE)</f>
        <v>#REF!</v>
      </c>
      <c r="S434" s="6"/>
      <c r="T434" s="56"/>
      <c r="U434" s="56"/>
    </row>
    <row r="435" ht="12.75" hidden="1" customHeight="1" spans="1:21">
      <c r="A435" s="6">
        <v>426</v>
      </c>
      <c r="B435" s="4" t="s">
        <v>932</v>
      </c>
      <c r="C435" s="4"/>
      <c r="D435" s="4"/>
      <c r="E435" s="4"/>
      <c r="F435" s="7" t="s">
        <v>933</v>
      </c>
      <c r="G435" s="6" t="s">
        <v>43</v>
      </c>
      <c r="H435" s="4" t="s">
        <v>902</v>
      </c>
      <c r="I435" s="6" t="s">
        <v>45</v>
      </c>
      <c r="J435" s="4" t="e">
        <f>VLOOKUP(F435,STATISTIK!$A:$D,5,FALSE)</f>
        <v>#REF!</v>
      </c>
      <c r="K435" s="6" t="s">
        <v>574</v>
      </c>
      <c r="L435" s="4" t="e">
        <f>VLOOKUP(F435,STATISTIK!$A:$D,7,FALSE)</f>
        <v>#REF!</v>
      </c>
      <c r="M435" s="6" t="s">
        <v>47</v>
      </c>
      <c r="N435" s="4" t="e">
        <f>VLOOKUP(F435,STATISTIK!$A:$D,9,FALSE)</f>
        <v>#REF!</v>
      </c>
      <c r="O435" s="4" t="e">
        <f>VLOOKUP(F435,STATISTIK!$A:$D,10,FALSE)</f>
        <v>#REF!</v>
      </c>
      <c r="P435" s="5"/>
      <c r="Q435" s="4" t="e">
        <f>VLOOKUP(F435,STATISTIK!$A:$D,12,FALSE)</f>
        <v>#REF!</v>
      </c>
      <c r="R435" s="57" t="e">
        <f>VLOOKUP(F435,STATISTIK!$A:$D,13,FALSE)</f>
        <v>#REF!</v>
      </c>
      <c r="S435" s="6"/>
      <c r="T435" s="56"/>
      <c r="U435" s="56"/>
    </row>
    <row r="436" ht="12.75" hidden="1" customHeight="1" spans="1:21">
      <c r="A436" s="6">
        <v>427</v>
      </c>
      <c r="B436" s="4" t="s">
        <v>934</v>
      </c>
      <c r="C436" s="4"/>
      <c r="D436" s="4"/>
      <c r="E436" s="4"/>
      <c r="F436" s="7" t="s">
        <v>576</v>
      </c>
      <c r="G436" s="6" t="s">
        <v>43</v>
      </c>
      <c r="H436" s="4" t="s">
        <v>902</v>
      </c>
      <c r="I436" s="6" t="s">
        <v>45</v>
      </c>
      <c r="J436" s="4" t="e">
        <f>VLOOKUP(F436,STATISTIK!$A:$D,5,FALSE)</f>
        <v>#REF!</v>
      </c>
      <c r="K436" s="6" t="s">
        <v>46</v>
      </c>
      <c r="L436" s="4" t="e">
        <f>VLOOKUP(F436,STATISTIK!$A:$D,7,FALSE)</f>
        <v>#REF!</v>
      </c>
      <c r="M436" s="6" t="s">
        <v>47</v>
      </c>
      <c r="N436" s="4" t="e">
        <f>VLOOKUP(F436,STATISTIK!$A:$D,9,FALSE)</f>
        <v>#REF!</v>
      </c>
      <c r="O436" s="4" t="e">
        <f>VLOOKUP(F436,STATISTIK!$A:$D,10,FALSE)</f>
        <v>#REF!</v>
      </c>
      <c r="P436" s="5"/>
      <c r="Q436" s="4" t="e">
        <f>VLOOKUP(F436,STATISTIK!$A:$D,12,FALSE)</f>
        <v>#REF!</v>
      </c>
      <c r="R436" s="57" t="e">
        <f>VLOOKUP(F436,STATISTIK!$A:$D,13,FALSE)</f>
        <v>#REF!</v>
      </c>
      <c r="S436" s="6"/>
      <c r="T436" s="56"/>
      <c r="U436" s="56"/>
    </row>
    <row r="437" ht="12.75" hidden="1" customHeight="1" spans="1:21">
      <c r="A437" s="6">
        <v>428</v>
      </c>
      <c r="B437" s="4" t="s">
        <v>935</v>
      </c>
      <c r="C437" s="4"/>
      <c r="D437" s="4"/>
      <c r="E437" s="4"/>
      <c r="F437" s="7" t="s">
        <v>936</v>
      </c>
      <c r="G437" s="6" t="s">
        <v>43</v>
      </c>
      <c r="H437" s="4" t="s">
        <v>902</v>
      </c>
      <c r="I437" s="6" t="s">
        <v>45</v>
      </c>
      <c r="J437" s="4" t="e">
        <f>VLOOKUP(F437,STATISTIK!$A:$D,5,FALSE)</f>
        <v>#REF!</v>
      </c>
      <c r="K437" s="6"/>
      <c r="L437" s="4" t="e">
        <f>VLOOKUP(F437,STATISTIK!$A:$D,7,FALSE)</f>
        <v>#REF!</v>
      </c>
      <c r="M437" s="6" t="s">
        <v>47</v>
      </c>
      <c r="N437" s="4" t="e">
        <f>VLOOKUP(F437,STATISTIK!$A:$D,9,FALSE)</f>
        <v>#REF!</v>
      </c>
      <c r="O437" s="4" t="e">
        <f>VLOOKUP(F437,STATISTIK!$A:$D,10,FALSE)</f>
        <v>#REF!</v>
      </c>
      <c r="P437" s="5"/>
      <c r="Q437" s="4" t="e">
        <f>VLOOKUP(F437,STATISTIK!$A:$D,12,FALSE)</f>
        <v>#REF!</v>
      </c>
      <c r="R437" s="57" t="e">
        <f>VLOOKUP(F437,STATISTIK!$A:$D,13,FALSE)</f>
        <v>#REF!</v>
      </c>
      <c r="S437" s="6"/>
      <c r="T437" s="56"/>
      <c r="U437" s="56"/>
    </row>
    <row r="438" ht="12.75" hidden="1" customHeight="1" spans="1:21">
      <c r="A438" s="6">
        <v>429</v>
      </c>
      <c r="B438" s="4" t="s">
        <v>937</v>
      </c>
      <c r="C438" s="4"/>
      <c r="D438" s="4"/>
      <c r="E438" s="4"/>
      <c r="F438" s="7" t="s">
        <v>938</v>
      </c>
      <c r="G438" s="6" t="s">
        <v>43</v>
      </c>
      <c r="H438" s="4" t="s">
        <v>902</v>
      </c>
      <c r="I438" s="6" t="s">
        <v>45</v>
      </c>
      <c r="J438" s="4" t="e">
        <f>VLOOKUP(F438,STATISTIK!$A:$D,5,FALSE)</f>
        <v>#REF!</v>
      </c>
      <c r="K438" s="6"/>
      <c r="L438" s="4" t="e">
        <f>VLOOKUP(F438,STATISTIK!$A:$D,7,FALSE)</f>
        <v>#REF!</v>
      </c>
      <c r="M438" s="6" t="s">
        <v>47</v>
      </c>
      <c r="N438" s="4" t="e">
        <f>VLOOKUP(F438,STATISTIK!$A:$D,9,FALSE)</f>
        <v>#REF!</v>
      </c>
      <c r="O438" s="4" t="e">
        <f>VLOOKUP(F438,STATISTIK!$A:$D,10,FALSE)</f>
        <v>#REF!</v>
      </c>
      <c r="P438" s="5"/>
      <c r="Q438" s="4" t="e">
        <f>VLOOKUP(F438,STATISTIK!$A:$D,12,FALSE)</f>
        <v>#REF!</v>
      </c>
      <c r="R438" s="57" t="e">
        <f>VLOOKUP(F438,STATISTIK!$A:$D,13,FALSE)</f>
        <v>#REF!</v>
      </c>
      <c r="S438" s="6"/>
      <c r="T438" s="56"/>
      <c r="U438" s="56"/>
    </row>
    <row r="439" ht="12.75" hidden="1" customHeight="1" spans="1:21">
      <c r="A439" s="6">
        <v>430</v>
      </c>
      <c r="B439" s="4" t="s">
        <v>939</v>
      </c>
      <c r="C439" s="4"/>
      <c r="D439" s="4"/>
      <c r="E439" s="4"/>
      <c r="F439" s="7" t="s">
        <v>940</v>
      </c>
      <c r="G439" s="6" t="s">
        <v>43</v>
      </c>
      <c r="H439" s="4" t="s">
        <v>902</v>
      </c>
      <c r="I439" s="6" t="s">
        <v>45</v>
      </c>
      <c r="J439" s="4" t="e">
        <f>VLOOKUP(F439,STATISTIK!$A:$D,5,FALSE)</f>
        <v>#REF!</v>
      </c>
      <c r="K439" s="6" t="s">
        <v>941</v>
      </c>
      <c r="L439" s="4" t="e">
        <f>VLOOKUP(F439,STATISTIK!$A:$D,7,FALSE)</f>
        <v>#REF!</v>
      </c>
      <c r="M439" s="6" t="s">
        <v>47</v>
      </c>
      <c r="N439" s="4" t="e">
        <f>VLOOKUP(F439,STATISTIK!$A:$D,9,FALSE)</f>
        <v>#REF!</v>
      </c>
      <c r="O439" s="4" t="e">
        <f>VLOOKUP(F439,STATISTIK!$A:$D,10,FALSE)</f>
        <v>#REF!</v>
      </c>
      <c r="P439" s="5"/>
      <c r="Q439" s="4" t="e">
        <f>VLOOKUP(F439,STATISTIK!$A:$D,12,FALSE)</f>
        <v>#REF!</v>
      </c>
      <c r="R439" s="57" t="e">
        <f>VLOOKUP(F439,STATISTIK!$A:$D,13,FALSE)</f>
        <v>#REF!</v>
      </c>
      <c r="S439" s="6"/>
      <c r="T439" s="56"/>
      <c r="U439" s="56"/>
    </row>
    <row r="440" ht="12.75" hidden="1" customHeight="1" spans="1:21">
      <c r="A440" s="6">
        <v>431</v>
      </c>
      <c r="B440" s="4" t="s">
        <v>942</v>
      </c>
      <c r="C440" s="4"/>
      <c r="D440" s="4"/>
      <c r="E440" s="4"/>
      <c r="F440" s="7" t="s">
        <v>943</v>
      </c>
      <c r="G440" s="6" t="s">
        <v>43</v>
      </c>
      <c r="H440" s="4" t="s">
        <v>902</v>
      </c>
      <c r="I440" s="6" t="s">
        <v>45</v>
      </c>
      <c r="J440" s="4" t="e">
        <f>VLOOKUP(F440,STATISTIK!$A:$D,5,FALSE)</f>
        <v>#REF!</v>
      </c>
      <c r="K440" s="6" t="s">
        <v>46</v>
      </c>
      <c r="L440" s="4" t="e">
        <f>VLOOKUP(F440,STATISTIK!$A:$D,7,FALSE)</f>
        <v>#REF!</v>
      </c>
      <c r="M440" s="6" t="s">
        <v>47</v>
      </c>
      <c r="N440" s="4" t="e">
        <f>VLOOKUP(F440,STATISTIK!$A:$D,9,FALSE)</f>
        <v>#REF!</v>
      </c>
      <c r="O440" s="4" t="e">
        <f>VLOOKUP(F440,STATISTIK!$A:$D,10,FALSE)</f>
        <v>#REF!</v>
      </c>
      <c r="P440" s="5"/>
      <c r="Q440" s="4" t="e">
        <f>VLOOKUP(F440,STATISTIK!$A:$D,12,FALSE)</f>
        <v>#REF!</v>
      </c>
      <c r="R440" s="57" t="e">
        <f>VLOOKUP(F440,STATISTIK!$A:$D,13,FALSE)</f>
        <v>#REF!</v>
      </c>
      <c r="S440" s="6"/>
      <c r="T440" s="56"/>
      <c r="U440" s="56"/>
    </row>
    <row r="441" ht="12.75" hidden="1" customHeight="1" spans="1:21">
      <c r="A441" s="6">
        <v>432</v>
      </c>
      <c r="B441" s="4" t="s">
        <v>944</v>
      </c>
      <c r="C441" s="4"/>
      <c r="D441" s="4"/>
      <c r="E441" s="4"/>
      <c r="F441" s="7" t="s">
        <v>945</v>
      </c>
      <c r="G441" s="6" t="s">
        <v>43</v>
      </c>
      <c r="H441" s="4" t="s">
        <v>902</v>
      </c>
      <c r="I441" s="6" t="s">
        <v>45</v>
      </c>
      <c r="J441" s="4" t="e">
        <f>VLOOKUP(F441,STATISTIK!$A:$D,5,FALSE)</f>
        <v>#REF!</v>
      </c>
      <c r="K441" s="6" t="s">
        <v>46</v>
      </c>
      <c r="L441" s="4" t="e">
        <f>VLOOKUP(F441,STATISTIK!$A:$D,7,FALSE)</f>
        <v>#REF!</v>
      </c>
      <c r="M441" s="6" t="s">
        <v>47</v>
      </c>
      <c r="N441" s="4" t="e">
        <f>VLOOKUP(F441,STATISTIK!$A:$D,9,FALSE)</f>
        <v>#REF!</v>
      </c>
      <c r="O441" s="4" t="e">
        <f>VLOOKUP(F441,STATISTIK!$A:$D,10,FALSE)</f>
        <v>#REF!</v>
      </c>
      <c r="P441" s="5"/>
      <c r="Q441" s="4" t="e">
        <f>VLOOKUP(F441,STATISTIK!$A:$D,12,FALSE)</f>
        <v>#REF!</v>
      </c>
      <c r="R441" s="57" t="e">
        <f>VLOOKUP(F441,STATISTIK!$A:$D,13,FALSE)</f>
        <v>#REF!</v>
      </c>
      <c r="S441" s="6"/>
      <c r="T441" s="56"/>
      <c r="U441" s="56"/>
    </row>
    <row r="442" ht="12.75" hidden="1" customHeight="1" spans="1:21">
      <c r="A442" s="6">
        <v>433</v>
      </c>
      <c r="B442" s="4" t="s">
        <v>946</v>
      </c>
      <c r="C442" s="4"/>
      <c r="D442" s="4"/>
      <c r="E442" s="4"/>
      <c r="F442" s="7" t="s">
        <v>947</v>
      </c>
      <c r="G442" s="6" t="s">
        <v>43</v>
      </c>
      <c r="H442" s="4" t="s">
        <v>902</v>
      </c>
      <c r="I442" s="6" t="s">
        <v>45</v>
      </c>
      <c r="J442" s="4" t="e">
        <f>VLOOKUP(F442,STATISTIK!$A:$D,5,FALSE)</f>
        <v>#REF!</v>
      </c>
      <c r="K442" s="6" t="s">
        <v>119</v>
      </c>
      <c r="L442" s="4" t="e">
        <f>VLOOKUP(F442,STATISTIK!$A:$D,7,FALSE)</f>
        <v>#REF!</v>
      </c>
      <c r="M442" s="6" t="s">
        <v>47</v>
      </c>
      <c r="N442" s="4" t="e">
        <f>VLOOKUP(F442,STATISTIK!$A:$D,9,FALSE)</f>
        <v>#REF!</v>
      </c>
      <c r="O442" s="4" t="e">
        <f>VLOOKUP(F442,STATISTIK!$A:$D,10,FALSE)</f>
        <v>#REF!</v>
      </c>
      <c r="P442" s="5"/>
      <c r="Q442" s="4" t="e">
        <f>VLOOKUP(F442,STATISTIK!$A:$D,12,FALSE)</f>
        <v>#REF!</v>
      </c>
      <c r="R442" s="57" t="e">
        <f>VLOOKUP(F442,STATISTIK!$A:$D,13,FALSE)</f>
        <v>#REF!</v>
      </c>
      <c r="S442" s="6"/>
      <c r="T442" s="56"/>
      <c r="U442" s="56"/>
    </row>
    <row r="443" ht="12.75" hidden="1" customHeight="1" spans="1:21">
      <c r="A443" s="6">
        <v>434</v>
      </c>
      <c r="B443" s="4" t="s">
        <v>948</v>
      </c>
      <c r="C443" s="4"/>
      <c r="D443" s="4"/>
      <c r="E443" s="4"/>
      <c r="F443" s="7" t="s">
        <v>949</v>
      </c>
      <c r="G443" s="6" t="s">
        <v>43</v>
      </c>
      <c r="H443" s="4" t="s">
        <v>902</v>
      </c>
      <c r="I443" s="6" t="s">
        <v>45</v>
      </c>
      <c r="J443" s="4" t="e">
        <f>VLOOKUP(F443,STATISTIK!$A:$D,5,FALSE)</f>
        <v>#REF!</v>
      </c>
      <c r="K443" s="6" t="s">
        <v>119</v>
      </c>
      <c r="L443" s="4" t="e">
        <f>VLOOKUP(F443,STATISTIK!$A:$D,7,FALSE)</f>
        <v>#REF!</v>
      </c>
      <c r="M443" s="6" t="s">
        <v>47</v>
      </c>
      <c r="N443" s="4" t="e">
        <f>VLOOKUP(F443,STATISTIK!$A:$D,9,FALSE)</f>
        <v>#REF!</v>
      </c>
      <c r="O443" s="4" t="e">
        <f>VLOOKUP(F443,STATISTIK!$A:$D,10,FALSE)</f>
        <v>#REF!</v>
      </c>
      <c r="P443" s="5"/>
      <c r="Q443" s="4" t="e">
        <f>VLOOKUP(F443,STATISTIK!$A:$D,12,FALSE)</f>
        <v>#REF!</v>
      </c>
      <c r="R443" s="57" t="e">
        <f>VLOOKUP(F443,STATISTIK!$A:$D,13,FALSE)</f>
        <v>#REF!</v>
      </c>
      <c r="S443" s="6"/>
      <c r="T443" s="56"/>
      <c r="U443" s="56"/>
    </row>
    <row r="444" ht="12.75" hidden="1" customHeight="1" spans="1:21">
      <c r="A444" s="6">
        <v>435</v>
      </c>
      <c r="B444" s="4" t="s">
        <v>950</v>
      </c>
      <c r="C444" s="4"/>
      <c r="D444" s="4"/>
      <c r="E444" s="4"/>
      <c r="F444" s="7" t="s">
        <v>951</v>
      </c>
      <c r="G444" s="6" t="s">
        <v>43</v>
      </c>
      <c r="H444" s="4" t="s">
        <v>902</v>
      </c>
      <c r="I444" s="6" t="s">
        <v>45</v>
      </c>
      <c r="J444" s="4" t="e">
        <f>VLOOKUP(F444,STATISTIK!$A:$D,5,FALSE)</f>
        <v>#REF!</v>
      </c>
      <c r="K444" s="6" t="s">
        <v>46</v>
      </c>
      <c r="L444" s="4" t="e">
        <f>VLOOKUP(F444,STATISTIK!$A:$D,7,FALSE)</f>
        <v>#REF!</v>
      </c>
      <c r="M444" s="6" t="s">
        <v>47</v>
      </c>
      <c r="N444" s="4" t="e">
        <f>VLOOKUP(F444,STATISTIK!$A:$D,9,FALSE)</f>
        <v>#REF!</v>
      </c>
      <c r="O444" s="4" t="e">
        <f>VLOOKUP(F444,STATISTIK!$A:$D,10,FALSE)</f>
        <v>#REF!</v>
      </c>
      <c r="P444" s="5"/>
      <c r="Q444" s="4" t="e">
        <f>VLOOKUP(F444,STATISTIK!$A:$D,12,FALSE)</f>
        <v>#REF!</v>
      </c>
      <c r="R444" s="57" t="e">
        <f>VLOOKUP(F444,STATISTIK!$A:$D,13,FALSE)</f>
        <v>#REF!</v>
      </c>
      <c r="S444" s="6"/>
      <c r="T444" s="56"/>
      <c r="U444" s="56"/>
    </row>
    <row r="445" ht="12.75" hidden="1" customHeight="1" spans="1:21">
      <c r="A445" s="6">
        <v>436</v>
      </c>
      <c r="B445" s="4" t="s">
        <v>952</v>
      </c>
      <c r="C445" s="4"/>
      <c r="D445" s="4"/>
      <c r="E445" s="4"/>
      <c r="F445" s="7" t="s">
        <v>953</v>
      </c>
      <c r="G445" s="6" t="s">
        <v>43</v>
      </c>
      <c r="H445" s="4" t="s">
        <v>902</v>
      </c>
      <c r="I445" s="6" t="s">
        <v>45</v>
      </c>
      <c r="J445" s="4" t="e">
        <f>VLOOKUP(F445,STATISTIK!$A:$D,5,FALSE)</f>
        <v>#REF!</v>
      </c>
      <c r="K445" s="6" t="s">
        <v>776</v>
      </c>
      <c r="L445" s="4" t="e">
        <f>VLOOKUP(F445,STATISTIK!$A:$D,7,FALSE)</f>
        <v>#REF!</v>
      </c>
      <c r="M445" s="6" t="s">
        <v>47</v>
      </c>
      <c r="N445" s="4" t="e">
        <f>VLOOKUP(F445,STATISTIK!$A:$D,9,FALSE)</f>
        <v>#REF!</v>
      </c>
      <c r="O445" s="4" t="e">
        <f>VLOOKUP(F445,STATISTIK!$A:$D,10,FALSE)</f>
        <v>#REF!</v>
      </c>
      <c r="P445" s="5"/>
      <c r="Q445" s="4" t="e">
        <f>VLOOKUP(F445,STATISTIK!$A:$D,12,FALSE)</f>
        <v>#REF!</v>
      </c>
      <c r="R445" s="57" t="e">
        <f>VLOOKUP(F445,STATISTIK!$A:$D,13,FALSE)</f>
        <v>#REF!</v>
      </c>
      <c r="S445" s="6"/>
      <c r="T445" s="56"/>
      <c r="U445" s="56"/>
    </row>
    <row r="446" ht="12.75" hidden="1" customHeight="1" spans="1:21">
      <c r="A446" s="6">
        <v>437</v>
      </c>
      <c r="B446" s="4" t="s">
        <v>954</v>
      </c>
      <c r="C446" s="4"/>
      <c r="D446" s="4"/>
      <c r="E446" s="4"/>
      <c r="F446" s="7" t="s">
        <v>955</v>
      </c>
      <c r="G446" s="6" t="s">
        <v>43</v>
      </c>
      <c r="H446" s="4" t="s">
        <v>902</v>
      </c>
      <c r="I446" s="6" t="s">
        <v>45</v>
      </c>
      <c r="J446" s="4" t="e">
        <f>VLOOKUP(F446,STATISTIK!$A:$D,5,FALSE)</f>
        <v>#REF!</v>
      </c>
      <c r="K446" s="6" t="s">
        <v>776</v>
      </c>
      <c r="L446" s="4" t="e">
        <f>VLOOKUP(F446,STATISTIK!$A:$D,7,FALSE)</f>
        <v>#REF!</v>
      </c>
      <c r="M446" s="6" t="s">
        <v>47</v>
      </c>
      <c r="N446" s="4" t="e">
        <f>VLOOKUP(F446,STATISTIK!$A:$D,9,FALSE)</f>
        <v>#REF!</v>
      </c>
      <c r="O446" s="4" t="e">
        <f>VLOOKUP(F446,STATISTIK!$A:$D,10,FALSE)</f>
        <v>#REF!</v>
      </c>
      <c r="P446" s="5"/>
      <c r="Q446" s="4" t="e">
        <f>VLOOKUP(F446,STATISTIK!$A:$D,12,FALSE)</f>
        <v>#REF!</v>
      </c>
      <c r="R446" s="57" t="e">
        <f>VLOOKUP(F446,STATISTIK!$A:$D,13,FALSE)</f>
        <v>#REF!</v>
      </c>
      <c r="S446" s="6"/>
      <c r="T446" s="56"/>
      <c r="U446" s="56"/>
    </row>
    <row r="447" ht="12.75" hidden="1" customHeight="1" spans="1:21">
      <c r="A447" s="6">
        <v>438</v>
      </c>
      <c r="B447" s="4" t="s">
        <v>956</v>
      </c>
      <c r="C447" s="4"/>
      <c r="D447" s="4"/>
      <c r="E447" s="4"/>
      <c r="F447" s="7" t="s">
        <v>957</v>
      </c>
      <c r="G447" s="6" t="s">
        <v>43</v>
      </c>
      <c r="H447" s="4" t="s">
        <v>902</v>
      </c>
      <c r="I447" s="6" t="s">
        <v>45</v>
      </c>
      <c r="J447" s="4" t="e">
        <f>VLOOKUP(F447,STATISTIK!$A:$D,5,FALSE)</f>
        <v>#REF!</v>
      </c>
      <c r="K447" s="6" t="s">
        <v>65</v>
      </c>
      <c r="L447" s="4" t="e">
        <f>VLOOKUP(F447,STATISTIK!$A:$D,7,FALSE)</f>
        <v>#REF!</v>
      </c>
      <c r="M447" s="6" t="s">
        <v>47</v>
      </c>
      <c r="N447" s="4" t="e">
        <f>VLOOKUP(F447,STATISTIK!$A:$D,9,FALSE)</f>
        <v>#REF!</v>
      </c>
      <c r="O447" s="4" t="e">
        <f>VLOOKUP(F447,STATISTIK!$A:$D,10,FALSE)</f>
        <v>#REF!</v>
      </c>
      <c r="P447" s="5"/>
      <c r="Q447" s="4" t="e">
        <f>VLOOKUP(F447,STATISTIK!$A:$D,12,FALSE)</f>
        <v>#REF!</v>
      </c>
      <c r="R447" s="57" t="e">
        <f>VLOOKUP(F447,STATISTIK!$A:$D,13,FALSE)</f>
        <v>#REF!</v>
      </c>
      <c r="S447" s="6"/>
      <c r="T447" s="56"/>
      <c r="U447" s="56"/>
    </row>
    <row r="448" ht="12.75" hidden="1" customHeight="1" spans="1:21">
      <c r="A448" s="5"/>
      <c r="B448" s="67" t="s">
        <v>958</v>
      </c>
      <c r="C448" s="34"/>
      <c r="D448" s="34"/>
      <c r="E448" s="34"/>
      <c r="F448" s="3"/>
      <c r="G448" s="5"/>
      <c r="H448" s="34"/>
      <c r="I448" s="5"/>
      <c r="J448" s="34"/>
      <c r="K448" s="5"/>
      <c r="L448" s="34"/>
      <c r="M448" s="5"/>
      <c r="N448" s="34"/>
      <c r="O448" s="34"/>
      <c r="P448" s="5"/>
      <c r="Q448" s="34"/>
      <c r="R448" s="34"/>
      <c r="S448" s="5"/>
      <c r="T448" s="59"/>
      <c r="U448" s="59"/>
    </row>
    <row r="449" ht="12.75" hidden="1" customHeight="1" spans="1:21">
      <c r="A449" s="6">
        <v>439</v>
      </c>
      <c r="B449" s="68" t="s">
        <v>959</v>
      </c>
      <c r="C449" s="4"/>
      <c r="D449" s="4"/>
      <c r="E449" s="4"/>
      <c r="F449" s="7" t="s">
        <v>960</v>
      </c>
      <c r="G449" s="6" t="s">
        <v>43</v>
      </c>
      <c r="H449" s="4" t="s">
        <v>961</v>
      </c>
      <c r="I449" s="6" t="s">
        <v>45</v>
      </c>
      <c r="J449" s="4" t="e">
        <f>VLOOKUP(F449,STATISTIK!$A:$D,5,FALSE)</f>
        <v>#REF!</v>
      </c>
      <c r="K449" s="6" t="s">
        <v>574</v>
      </c>
      <c r="L449" s="4" t="e">
        <f>VLOOKUP(F449,STATISTIK!$A:$D,7,FALSE)</f>
        <v>#REF!</v>
      </c>
      <c r="M449" s="6" t="s">
        <v>47</v>
      </c>
      <c r="N449" s="4" t="e">
        <f>VLOOKUP(F449,STATISTIK!$A:$D,9,FALSE)</f>
        <v>#REF!</v>
      </c>
      <c r="O449" s="4" t="e">
        <f>VLOOKUP(F449,STATISTIK!$A:$D,10,FALSE)</f>
        <v>#REF!</v>
      </c>
      <c r="P449" s="5"/>
      <c r="Q449" s="4" t="e">
        <f>VLOOKUP(F449,STATISTIK!$A:$D,12,FALSE)</f>
        <v>#REF!</v>
      </c>
      <c r="R449" s="57" t="e">
        <f>VLOOKUP(F449,STATISTIK!$A:$D,13,FALSE)</f>
        <v>#REF!</v>
      </c>
      <c r="S449" s="6"/>
      <c r="T449" s="56"/>
      <c r="U449" s="56"/>
    </row>
    <row r="450" ht="12.75" hidden="1" customHeight="1" spans="1:21">
      <c r="A450" s="6">
        <v>440</v>
      </c>
      <c r="B450" s="4" t="s">
        <v>962</v>
      </c>
      <c r="C450" s="4"/>
      <c r="D450" s="4"/>
      <c r="E450" s="4"/>
      <c r="F450" s="7" t="s">
        <v>963</v>
      </c>
      <c r="G450" s="6" t="s">
        <v>43</v>
      </c>
      <c r="H450" s="4" t="s">
        <v>961</v>
      </c>
      <c r="I450" s="6" t="s">
        <v>45</v>
      </c>
      <c r="J450" s="4" t="e">
        <f>VLOOKUP(F450,STATISTIK!$A:$D,5,FALSE)</f>
        <v>#REF!</v>
      </c>
      <c r="K450" s="6" t="s">
        <v>574</v>
      </c>
      <c r="L450" s="4" t="e">
        <f>VLOOKUP(F450,STATISTIK!$A:$D,7,FALSE)</f>
        <v>#REF!</v>
      </c>
      <c r="M450" s="6" t="s">
        <v>47</v>
      </c>
      <c r="N450" s="4" t="e">
        <f>VLOOKUP(F450,STATISTIK!$A:$D,9,FALSE)</f>
        <v>#REF!</v>
      </c>
      <c r="O450" s="4" t="e">
        <f>VLOOKUP(F450,STATISTIK!$A:$D,10,FALSE)</f>
        <v>#REF!</v>
      </c>
      <c r="P450" s="5"/>
      <c r="Q450" s="4" t="e">
        <f>VLOOKUP(F450,STATISTIK!$A:$D,12,FALSE)</f>
        <v>#REF!</v>
      </c>
      <c r="R450" s="57" t="e">
        <f>VLOOKUP(F450,STATISTIK!$A:$D,13,FALSE)</f>
        <v>#REF!</v>
      </c>
      <c r="S450" s="6"/>
      <c r="T450" s="56"/>
      <c r="U450" s="56"/>
    </row>
    <row r="451" ht="12.75" hidden="1" customHeight="1" spans="1:21">
      <c r="A451" s="6">
        <v>441</v>
      </c>
      <c r="B451" s="4" t="s">
        <v>964</v>
      </c>
      <c r="C451" s="4"/>
      <c r="D451" s="4"/>
      <c r="E451" s="4"/>
      <c r="F451" s="7" t="s">
        <v>965</v>
      </c>
      <c r="G451" s="6" t="s">
        <v>43</v>
      </c>
      <c r="H451" s="4" t="s">
        <v>961</v>
      </c>
      <c r="I451" s="6" t="s">
        <v>45</v>
      </c>
      <c r="J451" s="4" t="e">
        <f>VLOOKUP(F451,STATISTIK!$A:$D,5,FALSE)</f>
        <v>#REF!</v>
      </c>
      <c r="K451" s="6" t="s">
        <v>574</v>
      </c>
      <c r="L451" s="4" t="e">
        <f>VLOOKUP(F451,STATISTIK!$A:$D,7,FALSE)</f>
        <v>#REF!</v>
      </c>
      <c r="M451" s="6" t="s">
        <v>47</v>
      </c>
      <c r="N451" s="4" t="e">
        <f>VLOOKUP(F451,STATISTIK!$A:$D,9,FALSE)</f>
        <v>#REF!</v>
      </c>
      <c r="O451" s="4" t="e">
        <f>VLOOKUP(F451,STATISTIK!$A:$D,10,FALSE)</f>
        <v>#REF!</v>
      </c>
      <c r="P451" s="5"/>
      <c r="Q451" s="4" t="e">
        <f>VLOOKUP(F451,STATISTIK!$A:$D,12,FALSE)</f>
        <v>#REF!</v>
      </c>
      <c r="R451" s="57" t="e">
        <f>VLOOKUP(F451,STATISTIK!$A:$D,13,FALSE)</f>
        <v>#REF!</v>
      </c>
      <c r="S451" s="6"/>
      <c r="T451" s="56"/>
      <c r="U451" s="56"/>
    </row>
    <row r="452" ht="12.75" hidden="1" customHeight="1" spans="1:21">
      <c r="A452" s="6">
        <v>442</v>
      </c>
      <c r="B452" s="4" t="s">
        <v>966</v>
      </c>
      <c r="C452" s="4"/>
      <c r="D452" s="4"/>
      <c r="E452" s="4"/>
      <c r="F452" s="7" t="s">
        <v>967</v>
      </c>
      <c r="G452" s="6" t="s">
        <v>43</v>
      </c>
      <c r="H452" s="4" t="s">
        <v>961</v>
      </c>
      <c r="I452" s="6" t="s">
        <v>45</v>
      </c>
      <c r="J452" s="4" t="e">
        <f>VLOOKUP(F452,STATISTIK!$A:$D,5,FALSE)</f>
        <v>#REF!</v>
      </c>
      <c r="K452" s="6" t="s">
        <v>574</v>
      </c>
      <c r="L452" s="4" t="e">
        <f>VLOOKUP(F452,STATISTIK!$A:$D,7,FALSE)</f>
        <v>#REF!</v>
      </c>
      <c r="M452" s="6" t="s">
        <v>47</v>
      </c>
      <c r="N452" s="4" t="e">
        <f>VLOOKUP(F452,STATISTIK!$A:$D,9,FALSE)</f>
        <v>#REF!</v>
      </c>
      <c r="O452" s="4" t="e">
        <f>VLOOKUP(F452,STATISTIK!$A:$D,10,FALSE)</f>
        <v>#REF!</v>
      </c>
      <c r="P452" s="5"/>
      <c r="Q452" s="4" t="e">
        <f>VLOOKUP(F452,STATISTIK!$A:$D,12,FALSE)</f>
        <v>#REF!</v>
      </c>
      <c r="R452" s="57" t="e">
        <f>VLOOKUP(F452,STATISTIK!$A:$D,13,FALSE)</f>
        <v>#REF!</v>
      </c>
      <c r="S452" s="6"/>
      <c r="T452" s="56"/>
      <c r="U452" s="56"/>
    </row>
    <row r="453" ht="12.75" hidden="1" customHeight="1" spans="1:21">
      <c r="A453" s="6">
        <v>443</v>
      </c>
      <c r="B453" s="4" t="s">
        <v>968</v>
      </c>
      <c r="C453" s="4"/>
      <c r="D453" s="4"/>
      <c r="E453" s="4"/>
      <c r="F453" s="7" t="s">
        <v>969</v>
      </c>
      <c r="G453" s="6" t="s">
        <v>43</v>
      </c>
      <c r="H453" s="4" t="s">
        <v>961</v>
      </c>
      <c r="I453" s="6" t="s">
        <v>45</v>
      </c>
      <c r="J453" s="4" t="e">
        <f>VLOOKUP(F453,STATISTIK!$A:$D,5,FALSE)</f>
        <v>#REF!</v>
      </c>
      <c r="K453" s="6" t="s">
        <v>574</v>
      </c>
      <c r="L453" s="4" t="e">
        <f>VLOOKUP(F453,STATISTIK!$A:$D,7,FALSE)</f>
        <v>#REF!</v>
      </c>
      <c r="M453" s="6" t="s">
        <v>47</v>
      </c>
      <c r="N453" s="4" t="e">
        <f>VLOOKUP(F453,STATISTIK!$A:$D,9,FALSE)</f>
        <v>#REF!</v>
      </c>
      <c r="O453" s="4" t="e">
        <f>VLOOKUP(F453,STATISTIK!$A:$D,10,FALSE)</f>
        <v>#REF!</v>
      </c>
      <c r="P453" s="5"/>
      <c r="Q453" s="4" t="e">
        <f>VLOOKUP(F453,STATISTIK!$A:$D,12,FALSE)</f>
        <v>#REF!</v>
      </c>
      <c r="R453" s="57" t="e">
        <f>VLOOKUP(F453,STATISTIK!$A:$D,13,FALSE)</f>
        <v>#REF!</v>
      </c>
      <c r="S453" s="6"/>
      <c r="T453" s="56"/>
      <c r="U453" s="56"/>
    </row>
    <row r="454" ht="12.75" hidden="1" customHeight="1" spans="1:21">
      <c r="A454" s="6">
        <v>444</v>
      </c>
      <c r="B454" s="4" t="s">
        <v>970</v>
      </c>
      <c r="C454" s="4"/>
      <c r="D454" s="4"/>
      <c r="E454" s="4"/>
      <c r="F454" s="7" t="s">
        <v>971</v>
      </c>
      <c r="G454" s="6" t="s">
        <v>43</v>
      </c>
      <c r="H454" s="4" t="s">
        <v>961</v>
      </c>
      <c r="I454" s="6" t="s">
        <v>45</v>
      </c>
      <c r="J454" s="4" t="e">
        <f>VLOOKUP(F454,STATISTIK!$A:$D,5,FALSE)</f>
        <v>#REF!</v>
      </c>
      <c r="K454" s="6" t="s">
        <v>574</v>
      </c>
      <c r="L454" s="4" t="e">
        <f>VLOOKUP(F454,STATISTIK!$A:$D,7,FALSE)</f>
        <v>#REF!</v>
      </c>
      <c r="M454" s="6" t="s">
        <v>47</v>
      </c>
      <c r="N454" s="4" t="e">
        <f>VLOOKUP(F454,STATISTIK!$A:$D,9,FALSE)</f>
        <v>#REF!</v>
      </c>
      <c r="O454" s="4" t="e">
        <f>VLOOKUP(F454,STATISTIK!$A:$D,10,FALSE)</f>
        <v>#REF!</v>
      </c>
      <c r="P454" s="5"/>
      <c r="Q454" s="4" t="e">
        <f>VLOOKUP(F454,STATISTIK!$A:$D,12,FALSE)</f>
        <v>#REF!</v>
      </c>
      <c r="R454" s="57" t="e">
        <f>VLOOKUP(F454,STATISTIK!$A:$D,13,FALSE)</f>
        <v>#REF!</v>
      </c>
      <c r="S454" s="6"/>
      <c r="T454" s="56"/>
      <c r="U454" s="56"/>
    </row>
    <row r="455" ht="12.75" hidden="1" customHeight="1" spans="1:21">
      <c r="A455" s="6">
        <v>445</v>
      </c>
      <c r="B455" s="4" t="s">
        <v>972</v>
      </c>
      <c r="C455" s="4"/>
      <c r="D455" s="4"/>
      <c r="E455" s="4"/>
      <c r="F455" s="7" t="s">
        <v>973</v>
      </c>
      <c r="G455" s="6" t="s">
        <v>43</v>
      </c>
      <c r="H455" s="4" t="s">
        <v>961</v>
      </c>
      <c r="I455" s="6" t="s">
        <v>45</v>
      </c>
      <c r="J455" s="4" t="e">
        <f>VLOOKUP(F455,STATISTIK!$A:$D,5,FALSE)</f>
        <v>#REF!</v>
      </c>
      <c r="K455" s="6" t="s">
        <v>574</v>
      </c>
      <c r="L455" s="4" t="e">
        <f>VLOOKUP(F455,STATISTIK!$A:$D,7,FALSE)</f>
        <v>#REF!</v>
      </c>
      <c r="M455" s="6" t="s">
        <v>47</v>
      </c>
      <c r="N455" s="4" t="e">
        <f>VLOOKUP(F455,STATISTIK!$A:$D,9,FALSE)</f>
        <v>#REF!</v>
      </c>
      <c r="O455" s="4" t="e">
        <f>VLOOKUP(F455,STATISTIK!$A:$D,10,FALSE)</f>
        <v>#REF!</v>
      </c>
      <c r="P455" s="5"/>
      <c r="Q455" s="4" t="e">
        <f>VLOOKUP(F455,STATISTIK!$A:$D,12,FALSE)</f>
        <v>#REF!</v>
      </c>
      <c r="R455" s="57" t="e">
        <f>VLOOKUP(F455,STATISTIK!$A:$D,13,FALSE)</f>
        <v>#REF!</v>
      </c>
      <c r="S455" s="6"/>
      <c r="T455" s="56"/>
      <c r="U455" s="56"/>
    </row>
    <row r="456" ht="12.75" hidden="1" customHeight="1" spans="1:21">
      <c r="A456" s="6">
        <v>446</v>
      </c>
      <c r="B456" s="4" t="s">
        <v>974</v>
      </c>
      <c r="C456" s="4"/>
      <c r="D456" s="4"/>
      <c r="E456" s="4"/>
      <c r="F456" s="7" t="s">
        <v>975</v>
      </c>
      <c r="G456" s="6" t="s">
        <v>43</v>
      </c>
      <c r="H456" s="4" t="s">
        <v>961</v>
      </c>
      <c r="I456" s="6" t="s">
        <v>45</v>
      </c>
      <c r="J456" s="4" t="e">
        <f>VLOOKUP(F456,STATISTIK!$A:$D,5,FALSE)</f>
        <v>#REF!</v>
      </c>
      <c r="K456" s="6" t="s">
        <v>574</v>
      </c>
      <c r="L456" s="4" t="e">
        <f>VLOOKUP(F456,STATISTIK!$A:$D,7,FALSE)</f>
        <v>#REF!</v>
      </c>
      <c r="M456" s="6" t="s">
        <v>47</v>
      </c>
      <c r="N456" s="4" t="e">
        <f>VLOOKUP(F456,STATISTIK!$A:$D,9,FALSE)</f>
        <v>#REF!</v>
      </c>
      <c r="O456" s="4" t="e">
        <f>VLOOKUP(F456,STATISTIK!$A:$D,10,FALSE)</f>
        <v>#REF!</v>
      </c>
      <c r="P456" s="5"/>
      <c r="Q456" s="4" t="e">
        <f>VLOOKUP(F456,STATISTIK!$A:$D,12,FALSE)</f>
        <v>#REF!</v>
      </c>
      <c r="R456" s="57" t="e">
        <f>VLOOKUP(F456,STATISTIK!$A:$D,13,FALSE)</f>
        <v>#REF!</v>
      </c>
      <c r="S456" s="6"/>
      <c r="T456" s="56"/>
      <c r="U456" s="56"/>
    </row>
    <row r="457" ht="12.75" hidden="1" customHeight="1" spans="1:21">
      <c r="A457" s="6">
        <v>447</v>
      </c>
      <c r="B457" s="4" t="s">
        <v>976</v>
      </c>
      <c r="C457" s="4"/>
      <c r="D457" s="4"/>
      <c r="E457" s="4"/>
      <c r="F457" s="7" t="s">
        <v>977</v>
      </c>
      <c r="G457" s="6" t="s">
        <v>43</v>
      </c>
      <c r="H457" s="4" t="s">
        <v>961</v>
      </c>
      <c r="I457" s="6" t="s">
        <v>45</v>
      </c>
      <c r="J457" s="4" t="e">
        <f>VLOOKUP(F457,STATISTIK!$A:$D,5,FALSE)</f>
        <v>#REF!</v>
      </c>
      <c r="K457" s="6" t="s">
        <v>574</v>
      </c>
      <c r="L457" s="4" t="e">
        <f>VLOOKUP(F457,STATISTIK!$A:$D,7,FALSE)</f>
        <v>#REF!</v>
      </c>
      <c r="M457" s="6" t="s">
        <v>47</v>
      </c>
      <c r="N457" s="4" t="e">
        <f>VLOOKUP(F457,STATISTIK!$A:$D,9,FALSE)</f>
        <v>#REF!</v>
      </c>
      <c r="O457" s="4" t="e">
        <f>VLOOKUP(F457,STATISTIK!$A:$D,10,FALSE)</f>
        <v>#REF!</v>
      </c>
      <c r="P457" s="5"/>
      <c r="Q457" s="4" t="e">
        <f>VLOOKUP(F457,STATISTIK!$A:$D,12,FALSE)</f>
        <v>#REF!</v>
      </c>
      <c r="R457" s="57" t="e">
        <f>VLOOKUP(F457,STATISTIK!$A:$D,13,FALSE)</f>
        <v>#REF!</v>
      </c>
      <c r="S457" s="6"/>
      <c r="T457" s="56"/>
      <c r="U457" s="56"/>
    </row>
    <row r="458" ht="12.75" hidden="1" customHeight="1" spans="1:21">
      <c r="A458" s="6">
        <v>448</v>
      </c>
      <c r="B458" s="4" t="s">
        <v>978</v>
      </c>
      <c r="C458" s="4"/>
      <c r="D458" s="4"/>
      <c r="E458" s="4"/>
      <c r="F458" s="7" t="s">
        <v>979</v>
      </c>
      <c r="G458" s="6" t="s">
        <v>43</v>
      </c>
      <c r="H458" s="4" t="s">
        <v>961</v>
      </c>
      <c r="I458" s="6" t="s">
        <v>45</v>
      </c>
      <c r="J458" s="4" t="e">
        <f>VLOOKUP(F458,STATISTIK!$A:$D,5,FALSE)</f>
        <v>#REF!</v>
      </c>
      <c r="K458" s="6" t="s">
        <v>574</v>
      </c>
      <c r="L458" s="4" t="e">
        <f>VLOOKUP(F458,STATISTIK!$A:$D,7,FALSE)</f>
        <v>#REF!</v>
      </c>
      <c r="M458" s="6" t="s">
        <v>47</v>
      </c>
      <c r="N458" s="4" t="e">
        <f>VLOOKUP(F458,STATISTIK!$A:$D,9,FALSE)</f>
        <v>#REF!</v>
      </c>
      <c r="O458" s="4" t="e">
        <f>VLOOKUP(F458,STATISTIK!$A:$D,10,FALSE)</f>
        <v>#REF!</v>
      </c>
      <c r="P458" s="5"/>
      <c r="Q458" s="4" t="e">
        <f>VLOOKUP(F458,STATISTIK!$A:$D,12,FALSE)</f>
        <v>#REF!</v>
      </c>
      <c r="R458" s="57" t="e">
        <f>VLOOKUP(F458,STATISTIK!$A:$D,13,FALSE)</f>
        <v>#REF!</v>
      </c>
      <c r="S458" s="6"/>
      <c r="T458" s="56"/>
      <c r="U458" s="56"/>
    </row>
    <row r="459" ht="12.75" hidden="1" customHeight="1" spans="1:21">
      <c r="A459" s="6">
        <v>449</v>
      </c>
      <c r="B459" s="68" t="s">
        <v>980</v>
      </c>
      <c r="C459" s="4"/>
      <c r="D459" s="4"/>
      <c r="E459" s="4"/>
      <c r="F459" s="7" t="s">
        <v>981</v>
      </c>
      <c r="G459" s="6" t="s">
        <v>43</v>
      </c>
      <c r="H459" s="4" t="s">
        <v>961</v>
      </c>
      <c r="I459" s="6" t="s">
        <v>45</v>
      </c>
      <c r="J459" s="4" t="e">
        <f>VLOOKUP(F459,STATISTIK!$A:$D,5,FALSE)</f>
        <v>#REF!</v>
      </c>
      <c r="K459" s="6" t="s">
        <v>982</v>
      </c>
      <c r="L459" s="4" t="e">
        <f>VLOOKUP(F459,STATISTIK!$A:$D,7,FALSE)</f>
        <v>#REF!</v>
      </c>
      <c r="M459" s="6" t="s">
        <v>47</v>
      </c>
      <c r="N459" s="4" t="e">
        <f>VLOOKUP(F459,STATISTIK!$A:$D,9,FALSE)</f>
        <v>#REF!</v>
      </c>
      <c r="O459" s="4" t="e">
        <f>VLOOKUP(F459,STATISTIK!$A:$D,10,FALSE)</f>
        <v>#REF!</v>
      </c>
      <c r="P459" s="5"/>
      <c r="Q459" s="4" t="e">
        <f>VLOOKUP(F459,STATISTIK!$A:$D,12,FALSE)</f>
        <v>#REF!</v>
      </c>
      <c r="R459" s="57" t="e">
        <f>VLOOKUP(F459,STATISTIK!$A:$D,13,FALSE)</f>
        <v>#REF!</v>
      </c>
      <c r="S459" s="6"/>
      <c r="T459" s="56"/>
      <c r="U459" s="56"/>
    </row>
    <row r="460" ht="12.75" hidden="1" customHeight="1" spans="1:21">
      <c r="A460" s="6">
        <v>450</v>
      </c>
      <c r="B460" s="4" t="s">
        <v>983</v>
      </c>
      <c r="C460" s="4"/>
      <c r="D460" s="4"/>
      <c r="E460" s="4"/>
      <c r="F460" s="7" t="s">
        <v>984</v>
      </c>
      <c r="G460" s="6" t="s">
        <v>43</v>
      </c>
      <c r="H460" s="4" t="s">
        <v>961</v>
      </c>
      <c r="I460" s="6" t="s">
        <v>45</v>
      </c>
      <c r="J460" s="4" t="e">
        <f>VLOOKUP(F460,STATISTIK!$A:$D,5,FALSE)</f>
        <v>#REF!</v>
      </c>
      <c r="K460" s="6" t="s">
        <v>982</v>
      </c>
      <c r="L460" s="4" t="e">
        <f>VLOOKUP(F460,STATISTIK!$A:$D,7,FALSE)</f>
        <v>#REF!</v>
      </c>
      <c r="M460" s="6" t="s">
        <v>47</v>
      </c>
      <c r="N460" s="4" t="e">
        <f>VLOOKUP(F460,STATISTIK!$A:$D,9,FALSE)</f>
        <v>#REF!</v>
      </c>
      <c r="O460" s="4" t="e">
        <f>VLOOKUP(F460,STATISTIK!$A:$D,10,FALSE)</f>
        <v>#REF!</v>
      </c>
      <c r="P460" s="5"/>
      <c r="Q460" s="4" t="e">
        <f>VLOOKUP(F460,STATISTIK!$A:$D,12,FALSE)</f>
        <v>#REF!</v>
      </c>
      <c r="R460" s="57" t="e">
        <f>VLOOKUP(F460,STATISTIK!$A:$D,13,FALSE)</f>
        <v>#REF!</v>
      </c>
      <c r="S460" s="6"/>
      <c r="T460" s="56"/>
      <c r="U460" s="56"/>
    </row>
    <row r="461" ht="12.75" hidden="1" customHeight="1" spans="1:21">
      <c r="A461" s="6">
        <v>451</v>
      </c>
      <c r="B461" s="4" t="s">
        <v>985</v>
      </c>
      <c r="C461" s="4"/>
      <c r="D461" s="4"/>
      <c r="E461" s="4"/>
      <c r="F461" s="7" t="s">
        <v>986</v>
      </c>
      <c r="G461" s="6" t="s">
        <v>43</v>
      </c>
      <c r="H461" s="4" t="s">
        <v>961</v>
      </c>
      <c r="I461" s="6" t="s">
        <v>45</v>
      </c>
      <c r="J461" s="4" t="e">
        <f>VLOOKUP(F461,STATISTIK!$A:$D,5,FALSE)</f>
        <v>#REF!</v>
      </c>
      <c r="K461" s="6" t="s">
        <v>982</v>
      </c>
      <c r="L461" s="4" t="e">
        <f>VLOOKUP(F461,STATISTIK!$A:$D,7,FALSE)</f>
        <v>#REF!</v>
      </c>
      <c r="M461" s="6" t="s">
        <v>47</v>
      </c>
      <c r="N461" s="4" t="e">
        <f>VLOOKUP(F461,STATISTIK!$A:$D,9,FALSE)</f>
        <v>#REF!</v>
      </c>
      <c r="O461" s="4" t="e">
        <f>VLOOKUP(F461,STATISTIK!$A:$D,10,FALSE)</f>
        <v>#REF!</v>
      </c>
      <c r="P461" s="5"/>
      <c r="Q461" s="4" t="e">
        <f>VLOOKUP(F461,STATISTIK!$A:$D,12,FALSE)</f>
        <v>#REF!</v>
      </c>
      <c r="R461" s="57" t="e">
        <f>VLOOKUP(F461,STATISTIK!$A:$D,13,FALSE)</f>
        <v>#REF!</v>
      </c>
      <c r="S461" s="6"/>
      <c r="T461" s="56"/>
      <c r="U461" s="56"/>
    </row>
    <row r="462" ht="12.75" hidden="1" customHeight="1" spans="1:21">
      <c r="A462" s="6">
        <v>452</v>
      </c>
      <c r="B462" s="68" t="s">
        <v>987</v>
      </c>
      <c r="C462" s="4"/>
      <c r="D462" s="4"/>
      <c r="E462" s="4"/>
      <c r="F462" s="7" t="s">
        <v>988</v>
      </c>
      <c r="G462" s="6" t="s">
        <v>43</v>
      </c>
      <c r="H462" s="4" t="s">
        <v>961</v>
      </c>
      <c r="I462" s="6" t="s">
        <v>45</v>
      </c>
      <c r="J462" s="4" t="e">
        <f>VLOOKUP(F462,STATISTIK!$A:$D,5,FALSE)</f>
        <v>#REF!</v>
      </c>
      <c r="K462" s="6" t="s">
        <v>46</v>
      </c>
      <c r="L462" s="4" t="e">
        <f>VLOOKUP(F462,STATISTIK!$A:$D,7,FALSE)</f>
        <v>#REF!</v>
      </c>
      <c r="M462" s="6" t="s">
        <v>47</v>
      </c>
      <c r="N462" s="4" t="e">
        <f>VLOOKUP(F462,STATISTIK!$A:$D,9,FALSE)</f>
        <v>#REF!</v>
      </c>
      <c r="O462" s="4" t="e">
        <f>VLOOKUP(F462,STATISTIK!$A:$D,10,FALSE)</f>
        <v>#REF!</v>
      </c>
      <c r="P462" s="5"/>
      <c r="Q462" s="4" t="e">
        <f>VLOOKUP(F462,STATISTIK!$A:$D,12,FALSE)</f>
        <v>#REF!</v>
      </c>
      <c r="R462" s="57" t="e">
        <f>VLOOKUP(F462,STATISTIK!$A:$D,13,FALSE)</f>
        <v>#REF!</v>
      </c>
      <c r="S462" s="6"/>
      <c r="T462" s="56"/>
      <c r="U462" s="56"/>
    </row>
    <row r="463" ht="12.75" hidden="1" customHeight="1" spans="1:21">
      <c r="A463" s="6">
        <v>453</v>
      </c>
      <c r="B463" s="4" t="s">
        <v>989</v>
      </c>
      <c r="C463" s="4"/>
      <c r="D463" s="4"/>
      <c r="E463" s="4"/>
      <c r="F463" s="7" t="s">
        <v>990</v>
      </c>
      <c r="G463" s="6" t="s">
        <v>43</v>
      </c>
      <c r="H463" s="4" t="s">
        <v>961</v>
      </c>
      <c r="I463" s="6" t="s">
        <v>45</v>
      </c>
      <c r="J463" s="4" t="e">
        <f>VLOOKUP(F463,STATISTIK!$A:$D,5,FALSE)</f>
        <v>#REF!</v>
      </c>
      <c r="K463" s="6" t="s">
        <v>203</v>
      </c>
      <c r="L463" s="4" t="e">
        <f>VLOOKUP(F463,STATISTIK!$A:$D,7,FALSE)</f>
        <v>#REF!</v>
      </c>
      <c r="M463" s="6" t="s">
        <v>47</v>
      </c>
      <c r="N463" s="4" t="e">
        <f>VLOOKUP(F463,STATISTIK!$A:$D,9,FALSE)</f>
        <v>#REF!</v>
      </c>
      <c r="O463" s="4" t="e">
        <f>VLOOKUP(F463,STATISTIK!$A:$D,10,FALSE)</f>
        <v>#REF!</v>
      </c>
      <c r="P463" s="5"/>
      <c r="Q463" s="4" t="e">
        <f>VLOOKUP(F463,STATISTIK!$A:$D,12,FALSE)</f>
        <v>#REF!</v>
      </c>
      <c r="R463" s="57" t="e">
        <f>VLOOKUP(F463,STATISTIK!$A:$D,13,FALSE)</f>
        <v>#REF!</v>
      </c>
      <c r="S463" s="6"/>
      <c r="T463" s="56"/>
      <c r="U463" s="56"/>
    </row>
    <row r="464" ht="12.75" hidden="1" customHeight="1" spans="1:21">
      <c r="A464" s="6">
        <v>454</v>
      </c>
      <c r="B464" s="4" t="s">
        <v>991</v>
      </c>
      <c r="C464" s="4"/>
      <c r="D464" s="4"/>
      <c r="E464" s="4"/>
      <c r="F464" s="7" t="s">
        <v>992</v>
      </c>
      <c r="G464" s="6" t="s">
        <v>43</v>
      </c>
      <c r="H464" s="4" t="s">
        <v>961</v>
      </c>
      <c r="I464" s="6" t="s">
        <v>45</v>
      </c>
      <c r="J464" s="4" t="e">
        <f>VLOOKUP(F464,STATISTIK!$A:$D,5,FALSE)</f>
        <v>#REF!</v>
      </c>
      <c r="K464" s="6" t="s">
        <v>203</v>
      </c>
      <c r="L464" s="4" t="e">
        <f>VLOOKUP(F464,STATISTIK!$A:$D,7,FALSE)</f>
        <v>#REF!</v>
      </c>
      <c r="M464" s="6" t="s">
        <v>47</v>
      </c>
      <c r="N464" s="4" t="e">
        <f>VLOOKUP(F464,STATISTIK!$A:$D,9,FALSE)</f>
        <v>#REF!</v>
      </c>
      <c r="O464" s="4" t="e">
        <f>VLOOKUP(F464,STATISTIK!$A:$D,10,FALSE)</f>
        <v>#REF!</v>
      </c>
      <c r="P464" s="5"/>
      <c r="Q464" s="4" t="e">
        <f>VLOOKUP(F464,STATISTIK!$A:$D,12,FALSE)</f>
        <v>#REF!</v>
      </c>
      <c r="R464" s="57" t="e">
        <f>VLOOKUP(F464,STATISTIK!$A:$D,13,FALSE)</f>
        <v>#REF!</v>
      </c>
      <c r="S464" s="6"/>
      <c r="T464" s="56"/>
      <c r="U464" s="56"/>
    </row>
    <row r="465" ht="12.75" hidden="1" customHeight="1" spans="1:21">
      <c r="A465" s="6">
        <v>455</v>
      </c>
      <c r="B465" s="4" t="s">
        <v>993</v>
      </c>
      <c r="C465" s="4"/>
      <c r="D465" s="4"/>
      <c r="E465" s="4"/>
      <c r="F465" s="7" t="s">
        <v>994</v>
      </c>
      <c r="G465" s="6" t="s">
        <v>43</v>
      </c>
      <c r="H465" s="4" t="s">
        <v>961</v>
      </c>
      <c r="I465" s="6" t="s">
        <v>45</v>
      </c>
      <c r="J465" s="4" t="e">
        <f>VLOOKUP(F465,STATISTIK!$A:$D,5,FALSE)</f>
        <v>#REF!</v>
      </c>
      <c r="K465" s="6" t="s">
        <v>46</v>
      </c>
      <c r="L465" s="4" t="e">
        <f>VLOOKUP(F465,STATISTIK!$A:$D,7,FALSE)</f>
        <v>#REF!</v>
      </c>
      <c r="M465" s="6" t="s">
        <v>47</v>
      </c>
      <c r="N465" s="4" t="e">
        <f>VLOOKUP(F465,STATISTIK!$A:$D,9,FALSE)</f>
        <v>#REF!</v>
      </c>
      <c r="O465" s="4" t="e">
        <f>VLOOKUP(F465,STATISTIK!$A:$D,10,FALSE)</f>
        <v>#REF!</v>
      </c>
      <c r="P465" s="5"/>
      <c r="Q465" s="4" t="e">
        <f>VLOOKUP(F465,STATISTIK!$A:$D,12,FALSE)</f>
        <v>#REF!</v>
      </c>
      <c r="R465" s="57" t="e">
        <f>VLOOKUP(F465,STATISTIK!$A:$D,13,FALSE)</f>
        <v>#REF!</v>
      </c>
      <c r="S465" s="6"/>
      <c r="T465" s="56"/>
      <c r="U465" s="56"/>
    </row>
    <row r="466" ht="12.75" hidden="1" customHeight="1" spans="1:21">
      <c r="A466" s="6">
        <v>456</v>
      </c>
      <c r="B466" s="4" t="s">
        <v>995</v>
      </c>
      <c r="C466" s="4"/>
      <c r="D466" s="4"/>
      <c r="E466" s="4"/>
      <c r="F466" s="7" t="s">
        <v>996</v>
      </c>
      <c r="G466" s="6" t="s">
        <v>43</v>
      </c>
      <c r="H466" s="4" t="s">
        <v>961</v>
      </c>
      <c r="I466" s="6" t="s">
        <v>45</v>
      </c>
      <c r="J466" s="4" t="e">
        <f>VLOOKUP(F466,STATISTIK!$A:$D,5,FALSE)</f>
        <v>#REF!</v>
      </c>
      <c r="K466" s="6" t="s">
        <v>263</v>
      </c>
      <c r="L466" s="4" t="e">
        <f>VLOOKUP(F466,STATISTIK!$A:$D,7,FALSE)</f>
        <v>#REF!</v>
      </c>
      <c r="M466" s="6" t="s">
        <v>47</v>
      </c>
      <c r="N466" s="4" t="e">
        <f>VLOOKUP(F466,STATISTIK!$A:$D,9,FALSE)</f>
        <v>#REF!</v>
      </c>
      <c r="O466" s="4" t="e">
        <f>VLOOKUP(F466,STATISTIK!$A:$D,10,FALSE)</f>
        <v>#REF!</v>
      </c>
      <c r="P466" s="5"/>
      <c r="Q466" s="4" t="e">
        <f>VLOOKUP(F466,STATISTIK!$A:$D,12,FALSE)</f>
        <v>#REF!</v>
      </c>
      <c r="R466" s="57" t="e">
        <f>VLOOKUP(F466,STATISTIK!$A:$D,13,FALSE)</f>
        <v>#REF!</v>
      </c>
      <c r="S466" s="6"/>
      <c r="T466" s="56"/>
      <c r="U466" s="56"/>
    </row>
    <row r="467" ht="12.75" hidden="1" customHeight="1" spans="1:21">
      <c r="A467" s="6">
        <v>457</v>
      </c>
      <c r="B467" s="4" t="s">
        <v>997</v>
      </c>
      <c r="C467" s="4"/>
      <c r="D467" s="4"/>
      <c r="E467" s="4"/>
      <c r="F467" s="7" t="s">
        <v>998</v>
      </c>
      <c r="G467" s="6" t="s">
        <v>43</v>
      </c>
      <c r="H467" s="4" t="s">
        <v>961</v>
      </c>
      <c r="I467" s="6" t="s">
        <v>45</v>
      </c>
      <c r="J467" s="4" t="e">
        <f>VLOOKUP(F467,STATISTIK!$A:$D,5,FALSE)</f>
        <v>#REF!</v>
      </c>
      <c r="K467" s="6" t="s">
        <v>263</v>
      </c>
      <c r="L467" s="4" t="e">
        <f>VLOOKUP(F467,STATISTIK!$A:$D,7,FALSE)</f>
        <v>#REF!</v>
      </c>
      <c r="M467" s="6" t="s">
        <v>47</v>
      </c>
      <c r="N467" s="4" t="e">
        <f>VLOOKUP(F467,STATISTIK!$A:$D,9,FALSE)</f>
        <v>#REF!</v>
      </c>
      <c r="O467" s="4" t="e">
        <f>VLOOKUP(F467,STATISTIK!$A:$D,10,FALSE)</f>
        <v>#REF!</v>
      </c>
      <c r="P467" s="5"/>
      <c r="Q467" s="4" t="e">
        <f>VLOOKUP(F467,STATISTIK!$A:$D,12,FALSE)</f>
        <v>#REF!</v>
      </c>
      <c r="R467" s="57" t="e">
        <f>VLOOKUP(F467,STATISTIK!$A:$D,13,FALSE)</f>
        <v>#REF!</v>
      </c>
      <c r="S467" s="6"/>
      <c r="T467" s="56"/>
      <c r="U467" s="56"/>
    </row>
    <row r="468" ht="12.75" hidden="1" customHeight="1" spans="1:21">
      <c r="A468" s="6">
        <v>458</v>
      </c>
      <c r="B468" s="4" t="s">
        <v>999</v>
      </c>
      <c r="C468" s="4"/>
      <c r="D468" s="4"/>
      <c r="E468" s="4"/>
      <c r="F468" s="7" t="s">
        <v>1000</v>
      </c>
      <c r="G468" s="6" t="s">
        <v>43</v>
      </c>
      <c r="H468" s="4" t="s">
        <v>961</v>
      </c>
      <c r="I468" s="6" t="s">
        <v>45</v>
      </c>
      <c r="J468" s="4" t="e">
        <f>VLOOKUP(F468,STATISTIK!$A:$D,5,FALSE)</f>
        <v>#REF!</v>
      </c>
      <c r="K468" s="6" t="s">
        <v>1001</v>
      </c>
      <c r="L468" s="4" t="e">
        <f>VLOOKUP(F468,STATISTIK!$A:$D,7,FALSE)</f>
        <v>#REF!</v>
      </c>
      <c r="M468" s="6" t="s">
        <v>47</v>
      </c>
      <c r="N468" s="4" t="e">
        <f>VLOOKUP(F468,STATISTIK!$A:$D,9,FALSE)</f>
        <v>#REF!</v>
      </c>
      <c r="O468" s="4" t="e">
        <f>VLOOKUP(F468,STATISTIK!$A:$D,10,FALSE)</f>
        <v>#REF!</v>
      </c>
      <c r="P468" s="5"/>
      <c r="Q468" s="4" t="e">
        <f>VLOOKUP(F468,STATISTIK!$A:$D,12,FALSE)</f>
        <v>#REF!</v>
      </c>
      <c r="R468" s="57" t="e">
        <f>VLOOKUP(F468,STATISTIK!$A:$D,13,FALSE)</f>
        <v>#REF!</v>
      </c>
      <c r="S468" s="6"/>
      <c r="T468" s="56"/>
      <c r="U468" s="56"/>
    </row>
    <row r="469" ht="12.75" hidden="1" customHeight="1" spans="1:21">
      <c r="A469" s="6">
        <v>459</v>
      </c>
      <c r="B469" s="4" t="s">
        <v>1002</v>
      </c>
      <c r="C469" s="4"/>
      <c r="D469" s="4"/>
      <c r="E469" s="4"/>
      <c r="F469" s="7" t="s">
        <v>1003</v>
      </c>
      <c r="G469" s="6" t="s">
        <v>43</v>
      </c>
      <c r="H469" s="4" t="s">
        <v>961</v>
      </c>
      <c r="I469" s="6" t="s">
        <v>45</v>
      </c>
      <c r="J469" s="4" t="e">
        <f>VLOOKUP(F469,STATISTIK!$A:$D,5,FALSE)</f>
        <v>#REF!</v>
      </c>
      <c r="K469" s="6" t="s">
        <v>1001</v>
      </c>
      <c r="L469" s="4" t="e">
        <f>VLOOKUP(F469,STATISTIK!$A:$D,7,FALSE)</f>
        <v>#REF!</v>
      </c>
      <c r="M469" s="6" t="s">
        <v>47</v>
      </c>
      <c r="N469" s="4" t="e">
        <f>VLOOKUP(F469,STATISTIK!$A:$D,9,FALSE)</f>
        <v>#REF!</v>
      </c>
      <c r="O469" s="4" t="e">
        <f>VLOOKUP(F469,STATISTIK!$A:$D,10,FALSE)</f>
        <v>#REF!</v>
      </c>
      <c r="P469" s="5"/>
      <c r="Q469" s="4" t="e">
        <f>VLOOKUP(F469,STATISTIK!$A:$D,12,FALSE)</f>
        <v>#REF!</v>
      </c>
      <c r="R469" s="57" t="e">
        <f>VLOOKUP(F469,STATISTIK!$A:$D,13,FALSE)</f>
        <v>#REF!</v>
      </c>
      <c r="S469" s="6"/>
      <c r="T469" s="56"/>
      <c r="U469" s="56"/>
    </row>
    <row r="470" ht="12.75" hidden="1" customHeight="1" spans="1:21">
      <c r="A470" s="6">
        <v>460</v>
      </c>
      <c r="B470" s="4" t="s">
        <v>1004</v>
      </c>
      <c r="C470" s="4"/>
      <c r="D470" s="4"/>
      <c r="E470" s="4"/>
      <c r="F470" s="7" t="s">
        <v>1005</v>
      </c>
      <c r="G470" s="6" t="s">
        <v>43</v>
      </c>
      <c r="H470" s="4" t="s">
        <v>961</v>
      </c>
      <c r="I470" s="6" t="s">
        <v>45</v>
      </c>
      <c r="J470" s="4" t="e">
        <f>VLOOKUP(F470,STATISTIK!$A:$D,5,FALSE)</f>
        <v>#REF!</v>
      </c>
      <c r="K470" s="6" t="s">
        <v>46</v>
      </c>
      <c r="L470" s="4" t="e">
        <f>VLOOKUP(F470,STATISTIK!$A:$D,7,FALSE)</f>
        <v>#REF!</v>
      </c>
      <c r="M470" s="6" t="s">
        <v>47</v>
      </c>
      <c r="N470" s="4" t="e">
        <f>VLOOKUP(F470,STATISTIK!$A:$D,9,FALSE)</f>
        <v>#REF!</v>
      </c>
      <c r="O470" s="4" t="e">
        <f>VLOOKUP(F470,STATISTIK!$A:$D,10,FALSE)</f>
        <v>#REF!</v>
      </c>
      <c r="P470" s="5"/>
      <c r="Q470" s="4" t="e">
        <f>VLOOKUP(F470,STATISTIK!$A:$D,12,FALSE)</f>
        <v>#REF!</v>
      </c>
      <c r="R470" s="57" t="e">
        <f>VLOOKUP(F470,STATISTIK!$A:$D,13,FALSE)</f>
        <v>#REF!</v>
      </c>
      <c r="S470" s="6"/>
      <c r="T470" s="56"/>
      <c r="U470" s="56"/>
    </row>
    <row r="471" ht="12.75" hidden="1" customHeight="1" spans="1:21">
      <c r="A471" s="6">
        <v>461</v>
      </c>
      <c r="B471" s="4" t="s">
        <v>1006</v>
      </c>
      <c r="C471" s="4"/>
      <c r="D471" s="4"/>
      <c r="E471" s="4"/>
      <c r="F471" s="7" t="s">
        <v>1007</v>
      </c>
      <c r="G471" s="6" t="s">
        <v>43</v>
      </c>
      <c r="H471" s="4" t="s">
        <v>961</v>
      </c>
      <c r="I471" s="6" t="s">
        <v>45</v>
      </c>
      <c r="J471" s="4" t="e">
        <f>VLOOKUP(F471,STATISTIK!$A:$D,5,FALSE)</f>
        <v>#REF!</v>
      </c>
      <c r="K471" s="6" t="s">
        <v>415</v>
      </c>
      <c r="L471" s="4" t="e">
        <f>VLOOKUP(F471,STATISTIK!$A:$D,7,FALSE)</f>
        <v>#REF!</v>
      </c>
      <c r="M471" s="6" t="s">
        <v>47</v>
      </c>
      <c r="N471" s="4" t="e">
        <f>VLOOKUP(F471,STATISTIK!$A:$D,9,FALSE)</f>
        <v>#REF!</v>
      </c>
      <c r="O471" s="4" t="e">
        <f>VLOOKUP(F471,STATISTIK!$A:$D,10,FALSE)</f>
        <v>#REF!</v>
      </c>
      <c r="P471" s="5"/>
      <c r="Q471" s="4" t="e">
        <f>VLOOKUP(F471,STATISTIK!$A:$D,12,FALSE)</f>
        <v>#REF!</v>
      </c>
      <c r="R471" s="57" t="e">
        <f>VLOOKUP(F471,STATISTIK!$A:$D,13,FALSE)</f>
        <v>#REF!</v>
      </c>
      <c r="S471" s="6"/>
      <c r="T471" s="56"/>
      <c r="U471" s="56"/>
    </row>
    <row r="472" ht="12.75" hidden="1" customHeight="1" spans="1:21">
      <c r="A472" s="6">
        <v>462</v>
      </c>
      <c r="B472" s="4" t="s">
        <v>1008</v>
      </c>
      <c r="C472" s="4"/>
      <c r="D472" s="4"/>
      <c r="E472" s="4"/>
      <c r="F472" s="7" t="s">
        <v>1009</v>
      </c>
      <c r="G472" s="6" t="s">
        <v>43</v>
      </c>
      <c r="H472" s="4" t="s">
        <v>961</v>
      </c>
      <c r="I472" s="6" t="s">
        <v>45</v>
      </c>
      <c r="J472" s="4" t="e">
        <f>VLOOKUP(F472,STATISTIK!$A:$D,5,FALSE)</f>
        <v>#REF!</v>
      </c>
      <c r="K472" s="6" t="s">
        <v>415</v>
      </c>
      <c r="L472" s="4" t="e">
        <f>VLOOKUP(F472,STATISTIK!$A:$D,7,FALSE)</f>
        <v>#REF!</v>
      </c>
      <c r="M472" s="6" t="s">
        <v>47</v>
      </c>
      <c r="N472" s="4" t="e">
        <f>VLOOKUP(F472,STATISTIK!$A:$D,9,FALSE)</f>
        <v>#REF!</v>
      </c>
      <c r="O472" s="4" t="e">
        <f>VLOOKUP(F472,STATISTIK!$A:$D,10,FALSE)</f>
        <v>#REF!</v>
      </c>
      <c r="P472" s="5"/>
      <c r="Q472" s="4" t="e">
        <f>VLOOKUP(F472,STATISTIK!$A:$D,12,FALSE)</f>
        <v>#REF!</v>
      </c>
      <c r="R472" s="57" t="e">
        <f>VLOOKUP(F472,STATISTIK!$A:$D,13,FALSE)</f>
        <v>#REF!</v>
      </c>
      <c r="S472" s="6"/>
      <c r="T472" s="56"/>
      <c r="U472" s="56"/>
    </row>
    <row r="473" ht="12.75" hidden="1" customHeight="1" spans="1:21">
      <c r="A473" s="6">
        <v>463</v>
      </c>
      <c r="B473" s="4" t="s">
        <v>1010</v>
      </c>
      <c r="C473" s="4"/>
      <c r="D473" s="4"/>
      <c r="E473" s="4"/>
      <c r="F473" s="7" t="s">
        <v>1011</v>
      </c>
      <c r="G473" s="6" t="s">
        <v>43</v>
      </c>
      <c r="H473" s="4" t="s">
        <v>961</v>
      </c>
      <c r="I473" s="6" t="s">
        <v>45</v>
      </c>
      <c r="J473" s="4" t="e">
        <f>VLOOKUP(F473,STATISTIK!$A:$D,5,FALSE)</f>
        <v>#REF!</v>
      </c>
      <c r="K473" s="6" t="s">
        <v>1012</v>
      </c>
      <c r="L473" s="4" t="e">
        <f>VLOOKUP(F473,STATISTIK!$A:$D,7,FALSE)</f>
        <v>#REF!</v>
      </c>
      <c r="M473" s="6" t="s">
        <v>47</v>
      </c>
      <c r="N473" s="4" t="e">
        <f>VLOOKUP(F473,STATISTIK!$A:$D,9,FALSE)</f>
        <v>#REF!</v>
      </c>
      <c r="O473" s="4" t="e">
        <f>VLOOKUP(F473,STATISTIK!$A:$D,10,FALSE)</f>
        <v>#REF!</v>
      </c>
      <c r="P473" s="5"/>
      <c r="Q473" s="4" t="e">
        <f>VLOOKUP(F473,STATISTIK!$A:$D,12,FALSE)</f>
        <v>#REF!</v>
      </c>
      <c r="R473" s="57" t="e">
        <f>VLOOKUP(F473,STATISTIK!$A:$D,13,FALSE)</f>
        <v>#REF!</v>
      </c>
      <c r="S473" s="6"/>
      <c r="T473" s="56"/>
      <c r="U473" s="56"/>
    </row>
    <row r="474" ht="12.75" hidden="1" customHeight="1" spans="1:21">
      <c r="A474" s="6">
        <v>464</v>
      </c>
      <c r="B474" s="4" t="s">
        <v>1013</v>
      </c>
      <c r="C474" s="4"/>
      <c r="D474" s="4"/>
      <c r="E474" s="4"/>
      <c r="F474" s="7" t="s">
        <v>1014</v>
      </c>
      <c r="G474" s="6" t="s">
        <v>43</v>
      </c>
      <c r="H474" s="4" t="s">
        <v>961</v>
      </c>
      <c r="I474" s="6" t="s">
        <v>45</v>
      </c>
      <c r="J474" s="4" t="e">
        <f>VLOOKUP(F474,STATISTIK!$A:$D,5,FALSE)</f>
        <v>#REF!</v>
      </c>
      <c r="K474" s="6" t="s">
        <v>444</v>
      </c>
      <c r="L474" s="4" t="e">
        <f>VLOOKUP(F474,STATISTIK!$A:$D,7,FALSE)</f>
        <v>#REF!</v>
      </c>
      <c r="M474" s="6" t="s">
        <v>47</v>
      </c>
      <c r="N474" s="4" t="e">
        <f>VLOOKUP(F474,STATISTIK!$A:$D,9,FALSE)</f>
        <v>#REF!</v>
      </c>
      <c r="O474" s="4" t="e">
        <f>VLOOKUP(F474,STATISTIK!$A:$D,10,FALSE)</f>
        <v>#REF!</v>
      </c>
      <c r="P474" s="5"/>
      <c r="Q474" s="4" t="e">
        <f>VLOOKUP(F474,STATISTIK!$A:$D,12,FALSE)</f>
        <v>#REF!</v>
      </c>
      <c r="R474" s="57" t="e">
        <f>VLOOKUP(F474,STATISTIK!$A:$D,13,FALSE)</f>
        <v>#REF!</v>
      </c>
      <c r="S474" s="6"/>
      <c r="T474" s="56"/>
      <c r="U474" s="56"/>
    </row>
    <row r="475" ht="12.75" hidden="1" customHeight="1" spans="1:21">
      <c r="A475" s="6">
        <v>465</v>
      </c>
      <c r="B475" s="4" t="s">
        <v>1015</v>
      </c>
      <c r="C475" s="4"/>
      <c r="D475" s="4"/>
      <c r="E475" s="4"/>
      <c r="F475" s="7" t="s">
        <v>1016</v>
      </c>
      <c r="G475" s="6" t="s">
        <v>43</v>
      </c>
      <c r="H475" s="4" t="s">
        <v>961</v>
      </c>
      <c r="I475" s="6" t="s">
        <v>45</v>
      </c>
      <c r="J475" s="4" t="e">
        <f>VLOOKUP(F475,STATISTIK!$A:$D,5,FALSE)</f>
        <v>#REF!</v>
      </c>
      <c r="K475" s="6" t="s">
        <v>1012</v>
      </c>
      <c r="L475" s="4" t="e">
        <f>VLOOKUP(F475,STATISTIK!$A:$D,7,FALSE)</f>
        <v>#REF!</v>
      </c>
      <c r="M475" s="6" t="s">
        <v>47</v>
      </c>
      <c r="N475" s="4" t="e">
        <f>VLOOKUP(F475,STATISTIK!$A:$D,9,FALSE)</f>
        <v>#REF!</v>
      </c>
      <c r="O475" s="4" t="e">
        <f>VLOOKUP(F475,STATISTIK!$A:$D,10,FALSE)</f>
        <v>#REF!</v>
      </c>
      <c r="P475" s="5"/>
      <c r="Q475" s="4" t="e">
        <f>VLOOKUP(F475,STATISTIK!$A:$D,12,FALSE)</f>
        <v>#REF!</v>
      </c>
      <c r="R475" s="57" t="e">
        <f>VLOOKUP(F475,STATISTIK!$A:$D,13,FALSE)</f>
        <v>#REF!</v>
      </c>
      <c r="S475" s="6"/>
      <c r="T475" s="56"/>
      <c r="U475" s="56"/>
    </row>
    <row r="476" ht="12.75" hidden="1" customHeight="1" spans="1:21">
      <c r="A476" s="6">
        <v>466</v>
      </c>
      <c r="B476" s="4" t="s">
        <v>1017</v>
      </c>
      <c r="C476" s="4"/>
      <c r="D476" s="4"/>
      <c r="E476" s="4"/>
      <c r="F476" s="7" t="s">
        <v>1018</v>
      </c>
      <c r="G476" s="6" t="s">
        <v>43</v>
      </c>
      <c r="H476" s="4" t="s">
        <v>961</v>
      </c>
      <c r="I476" s="6" t="s">
        <v>45</v>
      </c>
      <c r="J476" s="4" t="e">
        <f>VLOOKUP(F476,STATISTIK!$A:$D,5,FALSE)</f>
        <v>#REF!</v>
      </c>
      <c r="K476" s="6" t="s">
        <v>46</v>
      </c>
      <c r="L476" s="4" t="e">
        <f>VLOOKUP(F476,STATISTIK!$A:$D,7,FALSE)</f>
        <v>#REF!</v>
      </c>
      <c r="M476" s="6" t="s">
        <v>47</v>
      </c>
      <c r="N476" s="4" t="e">
        <f>VLOOKUP(F476,STATISTIK!$A:$D,9,FALSE)</f>
        <v>#REF!</v>
      </c>
      <c r="O476" s="4" t="e">
        <f>VLOOKUP(F476,STATISTIK!$A:$D,10,FALSE)</f>
        <v>#REF!</v>
      </c>
      <c r="P476" s="5"/>
      <c r="Q476" s="4" t="e">
        <f>VLOOKUP(F476,STATISTIK!$A:$D,12,FALSE)</f>
        <v>#REF!</v>
      </c>
      <c r="R476" s="57" t="e">
        <f>VLOOKUP(F476,STATISTIK!$A:$D,13,FALSE)</f>
        <v>#REF!</v>
      </c>
      <c r="S476" s="6"/>
      <c r="T476" s="56"/>
      <c r="U476" s="56"/>
    </row>
    <row r="477" ht="12.75" hidden="1" customHeight="1" spans="1:21">
      <c r="A477" s="6">
        <v>467</v>
      </c>
      <c r="B477" s="4" t="s">
        <v>1019</v>
      </c>
      <c r="C477" s="4"/>
      <c r="D477" s="4"/>
      <c r="E477" s="4"/>
      <c r="F477" s="7" t="s">
        <v>1020</v>
      </c>
      <c r="G477" s="6" t="s">
        <v>43</v>
      </c>
      <c r="H477" s="4" t="s">
        <v>961</v>
      </c>
      <c r="I477" s="6" t="s">
        <v>45</v>
      </c>
      <c r="J477" s="4" t="e">
        <f>VLOOKUP(F477,STATISTIK!$A:$D,5,FALSE)</f>
        <v>#REF!</v>
      </c>
      <c r="K477" s="6" t="s">
        <v>1021</v>
      </c>
      <c r="L477" s="4" t="e">
        <f>VLOOKUP(F477,STATISTIK!$A:$D,7,FALSE)</f>
        <v>#REF!</v>
      </c>
      <c r="M477" s="6" t="s">
        <v>47</v>
      </c>
      <c r="N477" s="4" t="e">
        <f>VLOOKUP(F477,STATISTIK!$A:$D,9,FALSE)</f>
        <v>#REF!</v>
      </c>
      <c r="O477" s="4" t="e">
        <f>VLOOKUP(F477,STATISTIK!$A:$D,10,FALSE)</f>
        <v>#REF!</v>
      </c>
      <c r="P477" s="5"/>
      <c r="Q477" s="4" t="e">
        <f>VLOOKUP(F477,STATISTIK!$A:$D,12,FALSE)</f>
        <v>#REF!</v>
      </c>
      <c r="R477" s="57" t="e">
        <f>VLOOKUP(F477,STATISTIK!$A:$D,13,FALSE)</f>
        <v>#REF!</v>
      </c>
      <c r="S477" s="6"/>
      <c r="T477" s="56"/>
      <c r="U477" s="56"/>
    </row>
    <row r="478" ht="12.75" hidden="1" customHeight="1" spans="1:21">
      <c r="A478" s="6">
        <v>468</v>
      </c>
      <c r="B478" s="4" t="s">
        <v>1022</v>
      </c>
      <c r="C478" s="4"/>
      <c r="D478" s="4"/>
      <c r="E478" s="4"/>
      <c r="F478" s="7" t="s">
        <v>1023</v>
      </c>
      <c r="G478" s="6" t="s">
        <v>43</v>
      </c>
      <c r="H478" s="4" t="s">
        <v>961</v>
      </c>
      <c r="I478" s="6" t="s">
        <v>45</v>
      </c>
      <c r="J478" s="4" t="e">
        <f>VLOOKUP(F478,STATISTIK!$A:$D,5,FALSE)</f>
        <v>#REF!</v>
      </c>
      <c r="K478" s="6" t="s">
        <v>1021</v>
      </c>
      <c r="L478" s="4" t="e">
        <f>VLOOKUP(F478,STATISTIK!$A:$D,7,FALSE)</f>
        <v>#REF!</v>
      </c>
      <c r="M478" s="6" t="s">
        <v>47</v>
      </c>
      <c r="N478" s="4" t="e">
        <f>VLOOKUP(F478,STATISTIK!$A:$D,9,FALSE)</f>
        <v>#REF!</v>
      </c>
      <c r="O478" s="4" t="e">
        <f>VLOOKUP(F478,STATISTIK!$A:$D,10,FALSE)</f>
        <v>#REF!</v>
      </c>
      <c r="P478" s="5"/>
      <c r="Q478" s="4" t="e">
        <f>VLOOKUP(F478,STATISTIK!$A:$D,12,FALSE)</f>
        <v>#REF!</v>
      </c>
      <c r="R478" s="57" t="e">
        <f>VLOOKUP(F478,STATISTIK!$A:$D,13,FALSE)</f>
        <v>#REF!</v>
      </c>
      <c r="S478" s="6"/>
      <c r="T478" s="56"/>
      <c r="U478" s="56"/>
    </row>
    <row r="479" ht="12.75" hidden="1" customHeight="1" spans="1:21">
      <c r="A479" s="6">
        <v>469</v>
      </c>
      <c r="B479" s="4" t="s">
        <v>1024</v>
      </c>
      <c r="C479" s="4"/>
      <c r="D479" s="4"/>
      <c r="E479" s="4"/>
      <c r="F479" s="7" t="s">
        <v>1025</v>
      </c>
      <c r="G479" s="6" t="s">
        <v>43</v>
      </c>
      <c r="H479" s="4" t="s">
        <v>961</v>
      </c>
      <c r="I479" s="6" t="s">
        <v>45</v>
      </c>
      <c r="J479" s="4" t="e">
        <f>VLOOKUP(F479,STATISTIK!$A:$D,5,FALSE)</f>
        <v>#REF!</v>
      </c>
      <c r="K479" s="6" t="s">
        <v>46</v>
      </c>
      <c r="L479" s="4" t="e">
        <f>VLOOKUP(F479,STATISTIK!$A:$D,7,FALSE)</f>
        <v>#REF!</v>
      </c>
      <c r="M479" s="6" t="s">
        <v>47</v>
      </c>
      <c r="N479" s="4" t="e">
        <f>VLOOKUP(F479,STATISTIK!$A:$D,9,FALSE)</f>
        <v>#REF!</v>
      </c>
      <c r="O479" s="4" t="e">
        <f>VLOOKUP(F479,STATISTIK!$A:$D,10,FALSE)</f>
        <v>#REF!</v>
      </c>
      <c r="P479" s="5"/>
      <c r="Q479" s="4" t="e">
        <f>VLOOKUP(F479,STATISTIK!$A:$D,12,FALSE)</f>
        <v>#REF!</v>
      </c>
      <c r="R479" s="57" t="e">
        <f>VLOOKUP(F479,STATISTIK!$A:$D,13,FALSE)</f>
        <v>#REF!</v>
      </c>
      <c r="S479" s="6"/>
      <c r="T479" s="56"/>
      <c r="U479" s="56"/>
    </row>
    <row r="480" ht="12.75" hidden="1" customHeight="1" spans="1:21">
      <c r="A480" s="6">
        <v>470</v>
      </c>
      <c r="B480" s="4" t="s">
        <v>1026</v>
      </c>
      <c r="C480" s="4"/>
      <c r="D480" s="4"/>
      <c r="E480" s="4"/>
      <c r="F480" s="7" t="s">
        <v>1027</v>
      </c>
      <c r="G480" s="6" t="s">
        <v>43</v>
      </c>
      <c r="H480" s="4" t="s">
        <v>961</v>
      </c>
      <c r="I480" s="6" t="s">
        <v>45</v>
      </c>
      <c r="J480" s="4" t="e">
        <f>VLOOKUP(F480,STATISTIK!$A:$D,5,FALSE)</f>
        <v>#REF!</v>
      </c>
      <c r="K480" s="6" t="s">
        <v>1028</v>
      </c>
      <c r="L480" s="4" t="e">
        <f>VLOOKUP(F480,STATISTIK!$A:$D,7,FALSE)</f>
        <v>#REF!</v>
      </c>
      <c r="M480" s="6" t="s">
        <v>47</v>
      </c>
      <c r="N480" s="4" t="e">
        <f>VLOOKUP(F480,STATISTIK!$A:$D,9,FALSE)</f>
        <v>#REF!</v>
      </c>
      <c r="O480" s="4" t="e">
        <f>VLOOKUP(F480,STATISTIK!$A:$D,10,FALSE)</f>
        <v>#REF!</v>
      </c>
      <c r="P480" s="5"/>
      <c r="Q480" s="4" t="e">
        <f>VLOOKUP(F480,STATISTIK!$A:$D,12,FALSE)</f>
        <v>#REF!</v>
      </c>
      <c r="R480" s="57" t="e">
        <f>VLOOKUP(F480,STATISTIK!$A:$D,13,FALSE)</f>
        <v>#REF!</v>
      </c>
      <c r="S480" s="6"/>
      <c r="T480" s="56"/>
      <c r="U480" s="56"/>
    </row>
    <row r="481" ht="12.75" hidden="1" customHeight="1" spans="1:21">
      <c r="A481" s="6">
        <v>471</v>
      </c>
      <c r="B481" s="4" t="s">
        <v>1029</v>
      </c>
      <c r="C481" s="4"/>
      <c r="D481" s="4"/>
      <c r="E481" s="4"/>
      <c r="F481" s="7" t="s">
        <v>1030</v>
      </c>
      <c r="G481" s="6" t="s">
        <v>43</v>
      </c>
      <c r="H481" s="4" t="s">
        <v>961</v>
      </c>
      <c r="I481" s="6" t="s">
        <v>45</v>
      </c>
      <c r="J481" s="4" t="e">
        <f>VLOOKUP(F481,STATISTIK!$A:$D,5,FALSE)</f>
        <v>#REF!</v>
      </c>
      <c r="K481" s="6" t="s">
        <v>1028</v>
      </c>
      <c r="L481" s="4" t="e">
        <f>VLOOKUP(F481,STATISTIK!$A:$D,7,FALSE)</f>
        <v>#REF!</v>
      </c>
      <c r="M481" s="6" t="s">
        <v>47</v>
      </c>
      <c r="N481" s="4" t="e">
        <f>VLOOKUP(F481,STATISTIK!$A:$D,9,FALSE)</f>
        <v>#REF!</v>
      </c>
      <c r="O481" s="4" t="e">
        <f>VLOOKUP(F481,STATISTIK!$A:$D,10,FALSE)</f>
        <v>#REF!</v>
      </c>
      <c r="P481" s="5"/>
      <c r="Q481" s="4" t="e">
        <f>VLOOKUP(F481,STATISTIK!$A:$D,12,FALSE)</f>
        <v>#REF!</v>
      </c>
      <c r="R481" s="57" t="e">
        <f>VLOOKUP(F481,STATISTIK!$A:$D,13,FALSE)</f>
        <v>#REF!</v>
      </c>
      <c r="S481" s="6"/>
      <c r="T481" s="56"/>
      <c r="U481" s="56"/>
    </row>
    <row r="482" ht="12.75" hidden="1" customHeight="1" spans="1:21">
      <c r="A482" s="6">
        <v>472</v>
      </c>
      <c r="B482" s="4" t="s">
        <v>1031</v>
      </c>
      <c r="C482" s="4"/>
      <c r="D482" s="4"/>
      <c r="E482" s="4"/>
      <c r="F482" s="7" t="s">
        <v>1032</v>
      </c>
      <c r="G482" s="6" t="s">
        <v>43</v>
      </c>
      <c r="H482" s="4" t="s">
        <v>961</v>
      </c>
      <c r="I482" s="6" t="s">
        <v>45</v>
      </c>
      <c r="J482" s="4" t="e">
        <f>VLOOKUP(F482,STATISTIK!$A:$D,5,FALSE)</f>
        <v>#REF!</v>
      </c>
      <c r="K482" s="6" t="s">
        <v>46</v>
      </c>
      <c r="L482" s="4" t="e">
        <f>VLOOKUP(F482,STATISTIK!$A:$D,7,FALSE)</f>
        <v>#REF!</v>
      </c>
      <c r="M482" s="6" t="s">
        <v>47</v>
      </c>
      <c r="N482" s="4" t="e">
        <f>VLOOKUP(F482,STATISTIK!$A:$D,9,FALSE)</f>
        <v>#REF!</v>
      </c>
      <c r="O482" s="4" t="e">
        <f>VLOOKUP(F482,STATISTIK!$A:$D,10,FALSE)</f>
        <v>#REF!</v>
      </c>
      <c r="P482" s="5"/>
      <c r="Q482" s="4" t="e">
        <f>VLOOKUP(F482,STATISTIK!$A:$D,12,FALSE)</f>
        <v>#REF!</v>
      </c>
      <c r="R482" s="57" t="e">
        <f>VLOOKUP(F482,STATISTIK!$A:$D,13,FALSE)</f>
        <v>#REF!</v>
      </c>
      <c r="S482" s="6"/>
      <c r="T482" s="56"/>
      <c r="U482" s="56"/>
    </row>
    <row r="483" ht="12.75" hidden="1" customHeight="1" spans="1:21">
      <c r="A483" s="6">
        <v>473</v>
      </c>
      <c r="B483" s="4" t="s">
        <v>1033</v>
      </c>
      <c r="C483" s="4"/>
      <c r="D483" s="4"/>
      <c r="E483" s="4"/>
      <c r="F483" s="7" t="s">
        <v>1034</v>
      </c>
      <c r="G483" s="6" t="s">
        <v>43</v>
      </c>
      <c r="H483" s="4" t="s">
        <v>961</v>
      </c>
      <c r="I483" s="6" t="s">
        <v>45</v>
      </c>
      <c r="J483" s="4" t="e">
        <f>VLOOKUP(F483,STATISTIK!$A:$D,5,FALSE)</f>
        <v>#REF!</v>
      </c>
      <c r="K483" s="6" t="s">
        <v>1028</v>
      </c>
      <c r="L483" s="4" t="e">
        <f>VLOOKUP(F483,STATISTIK!$A:$D,7,FALSE)</f>
        <v>#REF!</v>
      </c>
      <c r="M483" s="6" t="s">
        <v>47</v>
      </c>
      <c r="N483" s="4" t="e">
        <f>VLOOKUP(F483,STATISTIK!$A:$D,9,FALSE)</f>
        <v>#REF!</v>
      </c>
      <c r="O483" s="4" t="e">
        <f>VLOOKUP(F483,STATISTIK!$A:$D,10,FALSE)</f>
        <v>#REF!</v>
      </c>
      <c r="P483" s="5"/>
      <c r="Q483" s="4" t="e">
        <f>VLOOKUP(F483,STATISTIK!$A:$D,12,FALSE)</f>
        <v>#REF!</v>
      </c>
      <c r="R483" s="57" t="e">
        <f>VLOOKUP(F483,STATISTIK!$A:$D,13,FALSE)</f>
        <v>#REF!</v>
      </c>
      <c r="S483" s="6"/>
      <c r="T483" s="56"/>
      <c r="U483" s="56"/>
    </row>
    <row r="484" ht="12.75" hidden="1" customHeight="1" spans="1:21">
      <c r="A484" s="6">
        <v>474</v>
      </c>
      <c r="B484" s="4" t="s">
        <v>1035</v>
      </c>
      <c r="C484" s="4"/>
      <c r="D484" s="4"/>
      <c r="E484" s="4"/>
      <c r="F484" s="7" t="s">
        <v>1036</v>
      </c>
      <c r="G484" s="6" t="s">
        <v>43</v>
      </c>
      <c r="H484" s="4" t="s">
        <v>961</v>
      </c>
      <c r="I484" s="6" t="s">
        <v>45</v>
      </c>
      <c r="J484" s="4" t="e">
        <f>VLOOKUP(F484,STATISTIK!$A:$D,5,FALSE)</f>
        <v>#REF!</v>
      </c>
      <c r="K484" s="6" t="s">
        <v>1028</v>
      </c>
      <c r="L484" s="4" t="e">
        <f>VLOOKUP(F484,STATISTIK!$A:$D,7,FALSE)</f>
        <v>#REF!</v>
      </c>
      <c r="M484" s="6" t="s">
        <v>47</v>
      </c>
      <c r="N484" s="4" t="e">
        <f>VLOOKUP(F484,STATISTIK!$A:$D,9,FALSE)</f>
        <v>#REF!</v>
      </c>
      <c r="O484" s="4" t="e">
        <f>VLOOKUP(F484,STATISTIK!$A:$D,10,FALSE)</f>
        <v>#REF!</v>
      </c>
      <c r="P484" s="5"/>
      <c r="Q484" s="4" t="e">
        <f>VLOOKUP(F484,STATISTIK!$A:$D,12,FALSE)</f>
        <v>#REF!</v>
      </c>
      <c r="R484" s="57" t="e">
        <f>VLOOKUP(F484,STATISTIK!$A:$D,13,FALSE)</f>
        <v>#REF!</v>
      </c>
      <c r="S484" s="6"/>
      <c r="T484" s="56"/>
      <c r="U484" s="56"/>
    </row>
    <row r="485" ht="12.75" hidden="1" customHeight="1" spans="1:21">
      <c r="A485" s="6">
        <v>475</v>
      </c>
      <c r="B485" s="4" t="s">
        <v>1037</v>
      </c>
      <c r="C485" s="4"/>
      <c r="D485" s="4"/>
      <c r="E485" s="4"/>
      <c r="F485" s="7" t="s">
        <v>1038</v>
      </c>
      <c r="G485" s="6" t="s">
        <v>43</v>
      </c>
      <c r="H485" s="4" t="s">
        <v>961</v>
      </c>
      <c r="I485" s="6" t="s">
        <v>45</v>
      </c>
      <c r="J485" s="4" t="e">
        <f>VLOOKUP(F485,STATISTIK!$A:$D,5,FALSE)</f>
        <v>#REF!</v>
      </c>
      <c r="K485" s="6" t="s">
        <v>46</v>
      </c>
      <c r="L485" s="4" t="e">
        <f>VLOOKUP(F485,STATISTIK!$A:$D,7,FALSE)</f>
        <v>#REF!</v>
      </c>
      <c r="M485" s="6" t="s">
        <v>47</v>
      </c>
      <c r="N485" s="4" t="e">
        <f>VLOOKUP(F485,STATISTIK!$A:$D,9,FALSE)</f>
        <v>#REF!</v>
      </c>
      <c r="O485" s="4" t="e">
        <f>VLOOKUP(F485,STATISTIK!$A:$D,10,FALSE)</f>
        <v>#REF!</v>
      </c>
      <c r="P485" s="5"/>
      <c r="Q485" s="4" t="e">
        <f>VLOOKUP(F485,STATISTIK!$A:$D,12,FALSE)</f>
        <v>#REF!</v>
      </c>
      <c r="R485" s="57" t="e">
        <f>VLOOKUP(F485,STATISTIK!$A:$D,13,FALSE)</f>
        <v>#REF!</v>
      </c>
      <c r="S485" s="6"/>
      <c r="T485" s="56"/>
      <c r="U485" s="56"/>
    </row>
    <row r="486" ht="12.75" hidden="1" customHeight="1" spans="1:21">
      <c r="A486" s="6">
        <v>476</v>
      </c>
      <c r="B486" s="4" t="s">
        <v>1039</v>
      </c>
      <c r="C486" s="4"/>
      <c r="D486" s="4"/>
      <c r="E486" s="4"/>
      <c r="F486" s="7" t="s">
        <v>1040</v>
      </c>
      <c r="G486" s="6" t="s">
        <v>43</v>
      </c>
      <c r="H486" s="4" t="s">
        <v>961</v>
      </c>
      <c r="I486" s="6" t="s">
        <v>45</v>
      </c>
      <c r="J486" s="4" t="e">
        <f>VLOOKUP(F486,STATISTIK!$A:$D,5,FALSE)</f>
        <v>#REF!</v>
      </c>
      <c r="K486" s="6" t="s">
        <v>1041</v>
      </c>
      <c r="L486" s="4" t="e">
        <f>VLOOKUP(F486,STATISTIK!$A:$D,7,FALSE)</f>
        <v>#REF!</v>
      </c>
      <c r="M486" s="6" t="s">
        <v>47</v>
      </c>
      <c r="N486" s="4" t="e">
        <f>VLOOKUP(F486,STATISTIK!$A:$D,9,FALSE)</f>
        <v>#REF!</v>
      </c>
      <c r="O486" s="4" t="e">
        <f>VLOOKUP(F486,STATISTIK!$A:$D,10,FALSE)</f>
        <v>#REF!</v>
      </c>
      <c r="P486" s="5"/>
      <c r="Q486" s="4" t="e">
        <f>VLOOKUP(F486,STATISTIK!$A:$D,12,FALSE)</f>
        <v>#REF!</v>
      </c>
      <c r="R486" s="57" t="e">
        <f>VLOOKUP(F486,STATISTIK!$A:$D,13,FALSE)</f>
        <v>#REF!</v>
      </c>
      <c r="S486" s="6"/>
      <c r="T486" s="56"/>
      <c r="U486" s="56"/>
    </row>
    <row r="487" ht="12.75" hidden="1" customHeight="1" spans="1:21">
      <c r="A487" s="6">
        <v>477</v>
      </c>
      <c r="B487" s="4" t="s">
        <v>1042</v>
      </c>
      <c r="C487" s="4"/>
      <c r="D487" s="4"/>
      <c r="E487" s="4"/>
      <c r="F487" s="7" t="s">
        <v>1043</v>
      </c>
      <c r="G487" s="6" t="s">
        <v>43</v>
      </c>
      <c r="H487" s="4" t="s">
        <v>961</v>
      </c>
      <c r="I487" s="6" t="s">
        <v>45</v>
      </c>
      <c r="J487" s="4" t="e">
        <f>VLOOKUP(F487,STATISTIK!$A:$D,5,FALSE)</f>
        <v>#REF!</v>
      </c>
      <c r="K487" s="6" t="s">
        <v>1041</v>
      </c>
      <c r="L487" s="4" t="e">
        <f>VLOOKUP(F487,STATISTIK!$A:$D,7,FALSE)</f>
        <v>#REF!</v>
      </c>
      <c r="M487" s="6" t="s">
        <v>47</v>
      </c>
      <c r="N487" s="4" t="e">
        <f>VLOOKUP(F487,STATISTIK!$A:$D,9,FALSE)</f>
        <v>#REF!</v>
      </c>
      <c r="O487" s="4" t="e">
        <f>VLOOKUP(F487,STATISTIK!$A:$D,10,FALSE)</f>
        <v>#REF!</v>
      </c>
      <c r="P487" s="5"/>
      <c r="Q487" s="4" t="e">
        <f>VLOOKUP(F487,STATISTIK!$A:$D,12,FALSE)</f>
        <v>#REF!</v>
      </c>
      <c r="R487" s="57" t="e">
        <f>VLOOKUP(F487,STATISTIK!$A:$D,13,FALSE)</f>
        <v>#REF!</v>
      </c>
      <c r="S487" s="6"/>
      <c r="T487" s="56"/>
      <c r="U487" s="56"/>
    </row>
    <row r="488" ht="12.75" hidden="1" customHeight="1" spans="1:21">
      <c r="A488" s="6">
        <v>478</v>
      </c>
      <c r="B488" s="4" t="s">
        <v>1044</v>
      </c>
      <c r="C488" s="4"/>
      <c r="D488" s="4"/>
      <c r="E488" s="4"/>
      <c r="F488" s="7" t="s">
        <v>1045</v>
      </c>
      <c r="G488" s="6" t="s">
        <v>43</v>
      </c>
      <c r="H488" s="4" t="s">
        <v>961</v>
      </c>
      <c r="I488" s="6" t="s">
        <v>45</v>
      </c>
      <c r="J488" s="4" t="e">
        <f>VLOOKUP(F488,STATISTIK!$A:$D,5,FALSE)</f>
        <v>#REF!</v>
      </c>
      <c r="K488" s="6" t="s">
        <v>65</v>
      </c>
      <c r="L488" s="4" t="e">
        <f>VLOOKUP(F488,STATISTIK!$A:$D,7,FALSE)</f>
        <v>#REF!</v>
      </c>
      <c r="M488" s="6" t="s">
        <v>47</v>
      </c>
      <c r="N488" s="4" t="e">
        <f>VLOOKUP(F488,STATISTIK!$A:$D,9,FALSE)</f>
        <v>#REF!</v>
      </c>
      <c r="O488" s="4" t="e">
        <f>VLOOKUP(F488,STATISTIK!$A:$D,10,FALSE)</f>
        <v>#REF!</v>
      </c>
      <c r="P488" s="5"/>
      <c r="Q488" s="4" t="e">
        <f>VLOOKUP(F488,STATISTIK!$A:$D,12,FALSE)</f>
        <v>#REF!</v>
      </c>
      <c r="R488" s="57" t="e">
        <f>VLOOKUP(F488,STATISTIK!$A:$D,13,FALSE)</f>
        <v>#REF!</v>
      </c>
      <c r="S488" s="6"/>
      <c r="T488" s="56"/>
      <c r="U488" s="56"/>
    </row>
    <row r="489" ht="12.75" hidden="1" customHeight="1" spans="1:21">
      <c r="A489" s="6">
        <v>479</v>
      </c>
      <c r="B489" s="4" t="s">
        <v>1046</v>
      </c>
      <c r="C489" s="4"/>
      <c r="D489" s="4"/>
      <c r="E489" s="4"/>
      <c r="F489" s="7" t="s">
        <v>1045</v>
      </c>
      <c r="G489" s="6" t="s">
        <v>43</v>
      </c>
      <c r="H489" s="4" t="s">
        <v>961</v>
      </c>
      <c r="I489" s="6" t="s">
        <v>45</v>
      </c>
      <c r="J489" s="4" t="e">
        <f>VLOOKUP(F489,STATISTIK!$A:$D,5,FALSE)</f>
        <v>#REF!</v>
      </c>
      <c r="K489" s="6" t="s">
        <v>65</v>
      </c>
      <c r="L489" s="4" t="e">
        <f>VLOOKUP(F489,STATISTIK!$A:$D,7,FALSE)</f>
        <v>#REF!</v>
      </c>
      <c r="M489" s="6" t="s">
        <v>47</v>
      </c>
      <c r="N489" s="4" t="e">
        <f>VLOOKUP(F489,STATISTIK!$A:$D,9,FALSE)</f>
        <v>#REF!</v>
      </c>
      <c r="O489" s="4" t="e">
        <f>VLOOKUP(F489,STATISTIK!$A:$D,10,FALSE)</f>
        <v>#REF!</v>
      </c>
      <c r="P489" s="5"/>
      <c r="Q489" s="4" t="e">
        <f>VLOOKUP(F489,STATISTIK!$A:$D,12,FALSE)</f>
        <v>#REF!</v>
      </c>
      <c r="R489" s="57" t="e">
        <f>VLOOKUP(F489,STATISTIK!$A:$D,13,FALSE)</f>
        <v>#REF!</v>
      </c>
      <c r="S489" s="6"/>
      <c r="T489" s="56"/>
      <c r="U489" s="56"/>
    </row>
    <row r="490" ht="12.75" hidden="1" customHeight="1" spans="1:21">
      <c r="A490" s="6">
        <v>480</v>
      </c>
      <c r="B490" s="4" t="s">
        <v>1047</v>
      </c>
      <c r="C490" s="4"/>
      <c r="D490" s="4"/>
      <c r="E490" s="4"/>
      <c r="F490" s="7" t="s">
        <v>64</v>
      </c>
      <c r="G490" s="6" t="s">
        <v>43</v>
      </c>
      <c r="H490" s="4" t="s">
        <v>961</v>
      </c>
      <c r="I490" s="6" t="s">
        <v>45</v>
      </c>
      <c r="J490" s="4" t="e">
        <f>VLOOKUP(F490,STATISTIK!$A:$D,5,FALSE)</f>
        <v>#REF!</v>
      </c>
      <c r="K490" s="6" t="s">
        <v>574</v>
      </c>
      <c r="L490" s="4" t="e">
        <f>VLOOKUP(F490,STATISTIK!$A:$D,7,FALSE)</f>
        <v>#REF!</v>
      </c>
      <c r="M490" s="6" t="s">
        <v>47</v>
      </c>
      <c r="N490" s="4" t="e">
        <f>VLOOKUP(F490,STATISTIK!$A:$D,9,FALSE)</f>
        <v>#REF!</v>
      </c>
      <c r="O490" s="4" t="e">
        <f>VLOOKUP(F490,STATISTIK!$A:$D,10,FALSE)</f>
        <v>#REF!</v>
      </c>
      <c r="P490" s="5"/>
      <c r="Q490" s="4" t="e">
        <f>VLOOKUP(F490,STATISTIK!$A:$D,12,FALSE)</f>
        <v>#REF!</v>
      </c>
      <c r="R490" s="57" t="e">
        <f>VLOOKUP(F490,STATISTIK!$A:$D,13,FALSE)</f>
        <v>#REF!</v>
      </c>
      <c r="S490" s="6"/>
      <c r="T490" s="56"/>
      <c r="U490" s="56"/>
    </row>
    <row r="491" ht="12.75" hidden="1" customHeight="1" spans="1:21">
      <c r="A491" s="6">
        <v>481</v>
      </c>
      <c r="B491" s="4" t="s">
        <v>1048</v>
      </c>
      <c r="C491" s="4"/>
      <c r="D491" s="4"/>
      <c r="E491" s="4"/>
      <c r="F491" s="7" t="s">
        <v>1049</v>
      </c>
      <c r="G491" s="6" t="s">
        <v>43</v>
      </c>
      <c r="H491" s="4" t="s">
        <v>961</v>
      </c>
      <c r="I491" s="6" t="s">
        <v>45</v>
      </c>
      <c r="J491" s="4" t="e">
        <f>VLOOKUP(F491,STATISTIK!$A:$D,5,FALSE)</f>
        <v>#N/A</v>
      </c>
      <c r="K491" s="6" t="s">
        <v>46</v>
      </c>
      <c r="L491" s="4" t="e">
        <f>VLOOKUP(F491,STATISTIK!$A:$D,7,FALSE)</f>
        <v>#N/A</v>
      </c>
      <c r="M491" s="6" t="s">
        <v>47</v>
      </c>
      <c r="N491" s="4" t="e">
        <f>VLOOKUP(F491,STATISTIK!$A:$D,9,FALSE)</f>
        <v>#N/A</v>
      </c>
      <c r="O491" s="4" t="e">
        <f>VLOOKUP(F491,STATISTIK!$A:$D,10,FALSE)</f>
        <v>#N/A</v>
      </c>
      <c r="P491" s="5"/>
      <c r="Q491" s="4" t="e">
        <f>VLOOKUP(F491,STATISTIK!$A:$D,12,FALSE)</f>
        <v>#N/A</v>
      </c>
      <c r="R491" s="4" t="e">
        <f>VLOOKUP(F491,STATISTIK!$A:$D,13,FALSE)</f>
        <v>#N/A</v>
      </c>
      <c r="S491" s="6"/>
      <c r="T491" s="56"/>
      <c r="U491" s="56"/>
    </row>
    <row r="492" ht="12.75" hidden="1" customHeight="1" spans="1:21">
      <c r="A492" s="6">
        <v>482</v>
      </c>
      <c r="B492" s="21" t="s">
        <v>1050</v>
      </c>
      <c r="C492" s="21"/>
      <c r="D492" s="21"/>
      <c r="E492" s="21"/>
      <c r="F492" s="7" t="s">
        <v>1051</v>
      </c>
      <c r="G492" s="6" t="s">
        <v>43</v>
      </c>
      <c r="H492" s="4" t="s">
        <v>961</v>
      </c>
      <c r="I492" s="6" t="s">
        <v>45</v>
      </c>
      <c r="J492" s="4" t="e">
        <f>VLOOKUP(F492,STATISTIK!$A:$D,5,FALSE)</f>
        <v>#REF!</v>
      </c>
      <c r="K492" s="6" t="s">
        <v>391</v>
      </c>
      <c r="L492" s="4" t="e">
        <f>VLOOKUP(F492,STATISTIK!$A:$D,7,FALSE)</f>
        <v>#REF!</v>
      </c>
      <c r="M492" s="22" t="s">
        <v>47</v>
      </c>
      <c r="N492" s="4" t="e">
        <f>VLOOKUP(F492,STATISTIK!$A:$D,9,FALSE)</f>
        <v>#REF!</v>
      </c>
      <c r="O492" s="4" t="e">
        <f>VLOOKUP(F492,STATISTIK!$A:$D,10,FALSE)</f>
        <v>#REF!</v>
      </c>
      <c r="P492" s="5"/>
      <c r="Q492" s="4" t="e">
        <f>VLOOKUP(F492,STATISTIK!$A:$D,12,FALSE)</f>
        <v>#REF!</v>
      </c>
      <c r="R492" s="57" t="e">
        <f>VLOOKUP(F492,STATISTIK!$A:$D,13,FALSE)</f>
        <v>#REF!</v>
      </c>
      <c r="S492" s="6"/>
      <c r="T492" s="56"/>
      <c r="U492" s="56"/>
    </row>
    <row r="493" ht="12.75" hidden="1" customHeight="1" spans="1:21">
      <c r="A493" s="6">
        <v>483</v>
      </c>
      <c r="B493" s="21" t="s">
        <v>1052</v>
      </c>
      <c r="C493" s="21"/>
      <c r="D493" s="21"/>
      <c r="E493" s="21"/>
      <c r="F493" s="7" t="s">
        <v>1053</v>
      </c>
      <c r="G493" s="6" t="s">
        <v>43</v>
      </c>
      <c r="H493" s="4" t="s">
        <v>961</v>
      </c>
      <c r="I493" s="6" t="s">
        <v>45</v>
      </c>
      <c r="J493" s="4" t="e">
        <f>VLOOKUP(F493,STATISTIK!$A:$D,5,FALSE)</f>
        <v>#REF!</v>
      </c>
      <c r="K493" s="6" t="s">
        <v>1054</v>
      </c>
      <c r="L493" s="4" t="e">
        <f>VLOOKUP(F493,STATISTIK!$A:$D,7,FALSE)</f>
        <v>#REF!</v>
      </c>
      <c r="M493" s="22" t="s">
        <v>47</v>
      </c>
      <c r="N493" s="4" t="e">
        <f>VLOOKUP(F493,STATISTIK!$A:$D,9,FALSE)</f>
        <v>#REF!</v>
      </c>
      <c r="O493" s="4" t="e">
        <f>VLOOKUP(F493,STATISTIK!$A:$D,10,FALSE)</f>
        <v>#REF!</v>
      </c>
      <c r="P493" s="5"/>
      <c r="Q493" s="4" t="e">
        <f>VLOOKUP(F493,STATISTIK!$A:$D,12,FALSE)</f>
        <v>#REF!</v>
      </c>
      <c r="R493" s="57" t="e">
        <f>VLOOKUP(F493,STATISTIK!$A:$D,13,FALSE)</f>
        <v>#REF!</v>
      </c>
      <c r="S493" s="6"/>
      <c r="T493" s="56"/>
      <c r="U493" s="56"/>
    </row>
    <row r="494" ht="12.75" hidden="1" customHeight="1" spans="1:21">
      <c r="A494" s="6">
        <v>484</v>
      </c>
      <c r="B494" s="21" t="s">
        <v>1055</v>
      </c>
      <c r="C494" s="21"/>
      <c r="D494" s="21"/>
      <c r="E494" s="21"/>
      <c r="F494" s="7" t="s">
        <v>1056</v>
      </c>
      <c r="G494" s="6" t="s">
        <v>43</v>
      </c>
      <c r="H494" s="4" t="s">
        <v>961</v>
      </c>
      <c r="I494" s="6" t="s">
        <v>45</v>
      </c>
      <c r="J494" s="4" t="e">
        <f>VLOOKUP(F494,STATISTIK!$A:$D,5,FALSE)</f>
        <v>#REF!</v>
      </c>
      <c r="K494" s="6" t="s">
        <v>1054</v>
      </c>
      <c r="L494" s="4" t="e">
        <f>VLOOKUP(F494,STATISTIK!$A:$D,7,FALSE)</f>
        <v>#REF!</v>
      </c>
      <c r="M494" s="22" t="s">
        <v>47</v>
      </c>
      <c r="N494" s="4" t="e">
        <f>VLOOKUP(F494,STATISTIK!$A:$D,9,FALSE)</f>
        <v>#REF!</v>
      </c>
      <c r="O494" s="4" t="e">
        <f>VLOOKUP(F494,STATISTIK!$A:$D,10,FALSE)</f>
        <v>#REF!</v>
      </c>
      <c r="P494" s="5"/>
      <c r="Q494" s="4" t="e">
        <f>VLOOKUP(F494,STATISTIK!$A:$D,12,FALSE)</f>
        <v>#REF!</v>
      </c>
      <c r="R494" s="57" t="e">
        <f>VLOOKUP(F494,STATISTIK!$A:$D,13,FALSE)</f>
        <v>#REF!</v>
      </c>
      <c r="S494" s="6"/>
      <c r="T494" s="56"/>
      <c r="U494" s="56"/>
    </row>
    <row r="495" ht="12.75" hidden="1" customHeight="1" spans="1:21">
      <c r="A495" s="6">
        <v>485</v>
      </c>
      <c r="B495" s="21" t="s">
        <v>1057</v>
      </c>
      <c r="C495" s="21"/>
      <c r="D495" s="21"/>
      <c r="E495" s="21"/>
      <c r="F495" s="7" t="s">
        <v>1058</v>
      </c>
      <c r="G495" s="6" t="s">
        <v>43</v>
      </c>
      <c r="H495" s="4" t="s">
        <v>961</v>
      </c>
      <c r="I495" s="6" t="s">
        <v>45</v>
      </c>
      <c r="J495" s="4" t="e">
        <f>VLOOKUP(F495,STATISTIK!$A:$D,5,FALSE)</f>
        <v>#N/A</v>
      </c>
      <c r="K495" s="6" t="s">
        <v>391</v>
      </c>
      <c r="L495" s="4" t="e">
        <f>VLOOKUP(F495,STATISTIK!$A:$D,7,FALSE)</f>
        <v>#N/A</v>
      </c>
      <c r="M495" s="22" t="s">
        <v>47</v>
      </c>
      <c r="N495" s="4" t="e">
        <f>VLOOKUP(F495,STATISTIK!$A:$D,9,FALSE)</f>
        <v>#N/A</v>
      </c>
      <c r="O495" s="4" t="e">
        <f>VLOOKUP(F495,STATISTIK!$A:$D,10,FALSE)</f>
        <v>#N/A</v>
      </c>
      <c r="P495" s="5"/>
      <c r="Q495" s="4" t="e">
        <f>VLOOKUP(F495,STATISTIK!$A:$D,12,FALSE)</f>
        <v>#N/A</v>
      </c>
      <c r="R495" s="4" t="e">
        <f>VLOOKUP(F495,STATISTIK!$A:$D,13,FALSE)</f>
        <v>#N/A</v>
      </c>
      <c r="S495" s="6"/>
      <c r="T495" s="56"/>
      <c r="U495" s="56"/>
    </row>
    <row r="496" ht="12.75" hidden="1" customHeight="1" spans="1:21">
      <c r="A496" s="6">
        <v>486</v>
      </c>
      <c r="B496" s="21" t="s">
        <v>1059</v>
      </c>
      <c r="C496" s="21"/>
      <c r="D496" s="21"/>
      <c r="E496" s="21"/>
      <c r="F496" s="7" t="s">
        <v>1060</v>
      </c>
      <c r="G496" s="6" t="s">
        <v>43</v>
      </c>
      <c r="H496" s="4" t="s">
        <v>961</v>
      </c>
      <c r="I496" s="6" t="s">
        <v>45</v>
      </c>
      <c r="J496" s="4" t="e">
        <f>VLOOKUP(F496,STATISTIK!$A:$D,5,FALSE)</f>
        <v>#REF!</v>
      </c>
      <c r="K496" s="6" t="s">
        <v>827</v>
      </c>
      <c r="L496" s="4" t="e">
        <f>VLOOKUP(F496,STATISTIK!$A:$D,7,FALSE)</f>
        <v>#REF!</v>
      </c>
      <c r="M496" s="22" t="s">
        <v>47</v>
      </c>
      <c r="N496" s="4" t="e">
        <f>VLOOKUP(F496,STATISTIK!$A:$D,9,FALSE)</f>
        <v>#REF!</v>
      </c>
      <c r="O496" s="4" t="e">
        <f>VLOOKUP(F496,STATISTIK!$A:$D,10,FALSE)</f>
        <v>#REF!</v>
      </c>
      <c r="P496" s="5"/>
      <c r="Q496" s="4" t="e">
        <f>VLOOKUP(F496,STATISTIK!$A:$D,12,FALSE)</f>
        <v>#REF!</v>
      </c>
      <c r="R496" s="57" t="e">
        <f>VLOOKUP(F496,STATISTIK!$A:$D,13,FALSE)</f>
        <v>#REF!</v>
      </c>
      <c r="S496" s="6"/>
      <c r="T496" s="56"/>
      <c r="U496" s="56"/>
    </row>
    <row r="497" ht="12.75" hidden="1" customHeight="1" spans="1:21">
      <c r="A497" s="6">
        <v>487</v>
      </c>
      <c r="B497" s="21" t="s">
        <v>1061</v>
      </c>
      <c r="C497" s="21"/>
      <c r="D497" s="21"/>
      <c r="E497" s="21"/>
      <c r="F497" s="7" t="s">
        <v>1062</v>
      </c>
      <c r="G497" s="6" t="s">
        <v>43</v>
      </c>
      <c r="H497" s="4" t="s">
        <v>961</v>
      </c>
      <c r="I497" s="6" t="s">
        <v>45</v>
      </c>
      <c r="J497" s="4" t="e">
        <f>VLOOKUP(F497,STATISTIK!$A:$D,5,FALSE)</f>
        <v>#REF!</v>
      </c>
      <c r="K497" s="6" t="s">
        <v>827</v>
      </c>
      <c r="L497" s="4" t="e">
        <f>VLOOKUP(F497,STATISTIK!$A:$D,7,FALSE)</f>
        <v>#REF!</v>
      </c>
      <c r="M497" s="22" t="s">
        <v>47</v>
      </c>
      <c r="N497" s="4" t="e">
        <f>VLOOKUP(F497,STATISTIK!$A:$D,9,FALSE)</f>
        <v>#REF!</v>
      </c>
      <c r="O497" s="4" t="e">
        <f>VLOOKUP(F497,STATISTIK!$A:$D,10,FALSE)</f>
        <v>#REF!</v>
      </c>
      <c r="P497" s="5"/>
      <c r="Q497" s="4" t="e">
        <f>VLOOKUP(F497,STATISTIK!$A:$D,12,FALSE)</f>
        <v>#REF!</v>
      </c>
      <c r="R497" s="57" t="e">
        <f>VLOOKUP(F497,STATISTIK!$A:$D,13,FALSE)</f>
        <v>#REF!</v>
      </c>
      <c r="S497" s="6"/>
      <c r="T497" s="56"/>
      <c r="U497" s="56"/>
    </row>
    <row r="498" ht="12.75" hidden="1" customHeight="1" spans="1:21">
      <c r="A498" s="6">
        <v>488</v>
      </c>
      <c r="B498" s="21" t="s">
        <v>1063</v>
      </c>
      <c r="C498" s="21"/>
      <c r="D498" s="21"/>
      <c r="E498" s="21"/>
      <c r="F498" s="7" t="s">
        <v>1064</v>
      </c>
      <c r="G498" s="6" t="s">
        <v>43</v>
      </c>
      <c r="H498" s="4" t="s">
        <v>961</v>
      </c>
      <c r="I498" s="6" t="s">
        <v>45</v>
      </c>
      <c r="J498" s="4" t="e">
        <f>VLOOKUP(F498,STATISTIK!$A:$D,5,FALSE)</f>
        <v>#REF!</v>
      </c>
      <c r="K498" s="6" t="s">
        <v>391</v>
      </c>
      <c r="L498" s="4" t="e">
        <f>VLOOKUP(F498,STATISTIK!$A:$D,7,FALSE)</f>
        <v>#REF!</v>
      </c>
      <c r="M498" s="22" t="s">
        <v>47</v>
      </c>
      <c r="N498" s="4" t="e">
        <f>VLOOKUP(F498,STATISTIK!$A:$D,9,FALSE)</f>
        <v>#REF!</v>
      </c>
      <c r="O498" s="4" t="e">
        <f>VLOOKUP(F498,STATISTIK!$A:$D,10,FALSE)</f>
        <v>#REF!</v>
      </c>
      <c r="P498" s="5"/>
      <c r="Q498" s="4" t="e">
        <f>VLOOKUP(F498,STATISTIK!$A:$D,12,FALSE)</f>
        <v>#REF!</v>
      </c>
      <c r="R498" s="57" t="e">
        <f>VLOOKUP(F498,STATISTIK!$A:$D,13,FALSE)</f>
        <v>#REF!</v>
      </c>
      <c r="S498" s="6"/>
      <c r="T498" s="56"/>
      <c r="U498" s="56"/>
    </row>
    <row r="499" ht="15.75" hidden="1" customHeight="1" spans="1:21">
      <c r="A499" s="6">
        <v>489</v>
      </c>
      <c r="B499" s="21" t="s">
        <v>1065</v>
      </c>
      <c r="C499" s="21"/>
      <c r="D499" s="21"/>
      <c r="E499" s="21"/>
      <c r="F499" s="7" t="s">
        <v>1066</v>
      </c>
      <c r="G499" s="6" t="s">
        <v>43</v>
      </c>
      <c r="H499" s="4" t="s">
        <v>961</v>
      </c>
      <c r="I499" s="6" t="s">
        <v>45</v>
      </c>
      <c r="J499" s="4" t="e">
        <f>VLOOKUP(F499,STATISTIK!$A:$D,5,FALSE)</f>
        <v>#REF!</v>
      </c>
      <c r="K499" s="6" t="s">
        <v>1028</v>
      </c>
      <c r="L499" s="4" t="e">
        <f>VLOOKUP(F499,STATISTIK!$A:$D,7,FALSE)</f>
        <v>#REF!</v>
      </c>
      <c r="M499" s="22" t="s">
        <v>47</v>
      </c>
      <c r="N499" s="4" t="e">
        <f>VLOOKUP(F499,STATISTIK!$A:$D,9,FALSE)</f>
        <v>#REF!</v>
      </c>
      <c r="O499" s="4" t="e">
        <f>VLOOKUP(F499,STATISTIK!$A:$D,10,FALSE)</f>
        <v>#REF!</v>
      </c>
      <c r="P499" s="5"/>
      <c r="Q499" s="4" t="e">
        <f>VLOOKUP(F499,STATISTIK!$A:$D,12,FALSE)</f>
        <v>#REF!</v>
      </c>
      <c r="R499" s="57" t="e">
        <f>VLOOKUP(F499,STATISTIK!$A:$D,13,FALSE)</f>
        <v>#REF!</v>
      </c>
      <c r="S499" s="6"/>
      <c r="T499" s="56"/>
      <c r="U499" s="56"/>
    </row>
    <row r="500" ht="12.75" hidden="1" customHeight="1" spans="1:21">
      <c r="A500" s="6">
        <v>490</v>
      </c>
      <c r="B500" s="21" t="s">
        <v>1067</v>
      </c>
      <c r="C500" s="21"/>
      <c r="D500" s="21"/>
      <c r="E500" s="21"/>
      <c r="F500" s="7" t="s">
        <v>1068</v>
      </c>
      <c r="G500" s="6" t="s">
        <v>43</v>
      </c>
      <c r="H500" s="4" t="s">
        <v>961</v>
      </c>
      <c r="I500" s="6" t="s">
        <v>45</v>
      </c>
      <c r="J500" s="4" t="e">
        <f>VLOOKUP(F500,STATISTIK!$A:$D,5,FALSE)</f>
        <v>#REF!</v>
      </c>
      <c r="K500" s="6" t="s">
        <v>1028</v>
      </c>
      <c r="L500" s="4" t="e">
        <f>VLOOKUP(F500,STATISTIK!$A:$D,7,FALSE)</f>
        <v>#REF!</v>
      </c>
      <c r="M500" s="22" t="s">
        <v>47</v>
      </c>
      <c r="N500" s="4" t="e">
        <f>VLOOKUP(F500,STATISTIK!$A:$D,9,FALSE)</f>
        <v>#REF!</v>
      </c>
      <c r="O500" s="4" t="e">
        <f>VLOOKUP(F500,STATISTIK!$A:$D,10,FALSE)</f>
        <v>#REF!</v>
      </c>
      <c r="P500" s="5"/>
      <c r="Q500" s="4" t="e">
        <f>VLOOKUP(F500,STATISTIK!$A:$D,12,FALSE)</f>
        <v>#REF!</v>
      </c>
      <c r="R500" s="57" t="e">
        <f>VLOOKUP(F500,STATISTIK!$A:$D,13,FALSE)</f>
        <v>#REF!</v>
      </c>
      <c r="S500" s="6"/>
      <c r="T500" s="56"/>
      <c r="U500" s="56"/>
    </row>
    <row r="501" ht="12.75" hidden="1" customHeight="1" spans="1:21">
      <c r="A501" s="6"/>
      <c r="B501" s="69" t="s">
        <v>1069</v>
      </c>
      <c r="C501" s="42"/>
      <c r="D501" s="42"/>
      <c r="E501" s="42"/>
      <c r="F501" s="3" t="s">
        <v>1070</v>
      </c>
      <c r="G501" s="6" t="s">
        <v>43</v>
      </c>
      <c r="H501" s="4"/>
      <c r="I501" s="6" t="s">
        <v>45</v>
      </c>
      <c r="J501" s="4" t="e">
        <f>VLOOKUP(F501,STATISTIK!$A:$D,5,FALSE)</f>
        <v>#REF!</v>
      </c>
      <c r="K501" s="6"/>
      <c r="L501" s="4" t="e">
        <f>VLOOKUP(F501,STATISTIK!$A:$D,7,FALSE)</f>
        <v>#REF!</v>
      </c>
      <c r="M501" s="22"/>
      <c r="N501" s="4" t="e">
        <f>VLOOKUP(F501,STATISTIK!$A:$D,9,FALSE)</f>
        <v>#REF!</v>
      </c>
      <c r="O501" s="4" t="e">
        <f>VLOOKUP(F501,STATISTIK!$A:$D,10,FALSE)</f>
        <v>#REF!</v>
      </c>
      <c r="P501" s="5"/>
      <c r="Q501" s="4" t="e">
        <f>VLOOKUP(F501,STATISTIK!$A:$D,12,FALSE)</f>
        <v>#REF!</v>
      </c>
      <c r="R501" s="4" t="e">
        <f>VLOOKUP(F501,STATISTIK!$A:$D,13,FALSE)</f>
        <v>#REF!</v>
      </c>
      <c r="S501" s="30"/>
      <c r="T501" s="56"/>
      <c r="U501" s="56"/>
    </row>
    <row r="502" ht="12.75" hidden="1" customHeight="1" spans="1:21">
      <c r="A502" s="6">
        <v>491</v>
      </c>
      <c r="B502" s="21" t="s">
        <v>1071</v>
      </c>
      <c r="C502" s="21"/>
      <c r="D502" s="21"/>
      <c r="E502" s="21"/>
      <c r="F502" s="7" t="s">
        <v>1072</v>
      </c>
      <c r="G502" s="6" t="s">
        <v>43</v>
      </c>
      <c r="H502" s="4" t="s">
        <v>390</v>
      </c>
      <c r="I502" s="6" t="s">
        <v>45</v>
      </c>
      <c r="J502" s="4" t="e">
        <f>VLOOKUP(F502,STATISTIK!$A:$D,5,FALSE)</f>
        <v>#REF!</v>
      </c>
      <c r="K502" s="6" t="s">
        <v>391</v>
      </c>
      <c r="L502" s="4" t="e">
        <f>VLOOKUP(F502,STATISTIK!$A:$D,7,FALSE)</f>
        <v>#REF!</v>
      </c>
      <c r="M502" s="58" t="s">
        <v>47</v>
      </c>
      <c r="N502" s="4" t="e">
        <f>VLOOKUP(F502,STATISTIK!$A:$D,9,FALSE)</f>
        <v>#REF!</v>
      </c>
      <c r="O502" s="4" t="e">
        <f>VLOOKUP(F502,STATISTIK!$A:$D,10,FALSE)</f>
        <v>#REF!</v>
      </c>
      <c r="P502" s="5"/>
      <c r="Q502" s="4" t="e">
        <f>VLOOKUP(F502,STATISTIK!$A:$D,12,FALSE)</f>
        <v>#REF!</v>
      </c>
      <c r="R502" s="57" t="e">
        <f>VLOOKUP(F502,STATISTIK!$A:$D,13,FALSE)</f>
        <v>#REF!</v>
      </c>
      <c r="S502" s="49"/>
      <c r="T502" s="56"/>
      <c r="U502" s="56"/>
    </row>
    <row r="503" ht="12.75" hidden="1" customHeight="1" spans="1:21">
      <c r="A503" s="6">
        <v>492</v>
      </c>
      <c r="B503" s="21" t="s">
        <v>1073</v>
      </c>
      <c r="C503" s="21"/>
      <c r="D503" s="21"/>
      <c r="E503" s="21"/>
      <c r="F503" s="7" t="s">
        <v>1074</v>
      </c>
      <c r="G503" s="6" t="s">
        <v>43</v>
      </c>
      <c r="H503" s="4" t="s">
        <v>390</v>
      </c>
      <c r="I503" s="6" t="s">
        <v>45</v>
      </c>
      <c r="J503" s="4" t="e">
        <f>VLOOKUP(F503,STATISTIK!$A:$D,5,FALSE)</f>
        <v>#REF!</v>
      </c>
      <c r="K503" s="49" t="s">
        <v>462</v>
      </c>
      <c r="L503" s="4" t="e">
        <f>VLOOKUP(F503,STATISTIK!$A:$D,7,FALSE)</f>
        <v>#REF!</v>
      </c>
      <c r="M503" s="58" t="s">
        <v>47</v>
      </c>
      <c r="N503" s="4" t="e">
        <f>VLOOKUP(F503,STATISTIK!$A:$D,9,FALSE)</f>
        <v>#REF!</v>
      </c>
      <c r="O503" s="4" t="e">
        <f>VLOOKUP(F503,STATISTIK!$A:$D,10,FALSE)</f>
        <v>#REF!</v>
      </c>
      <c r="P503" s="5"/>
      <c r="Q503" s="4" t="e">
        <f>VLOOKUP(F503,STATISTIK!$A:$D,12,FALSE)</f>
        <v>#REF!</v>
      </c>
      <c r="R503" s="57" t="e">
        <f>VLOOKUP(F503,STATISTIK!$A:$D,13,FALSE)</f>
        <v>#REF!</v>
      </c>
      <c r="S503" s="49"/>
      <c r="T503" s="56"/>
      <c r="U503" s="56"/>
    </row>
    <row r="504" ht="12.75" hidden="1" customHeight="1" spans="1:21">
      <c r="A504" s="6">
        <v>493</v>
      </c>
      <c r="B504" s="21" t="s">
        <v>1075</v>
      </c>
      <c r="C504" s="21"/>
      <c r="D504" s="21"/>
      <c r="E504" s="21"/>
      <c r="F504" s="7" t="s">
        <v>1076</v>
      </c>
      <c r="G504" s="6" t="s">
        <v>43</v>
      </c>
      <c r="H504" s="4" t="s">
        <v>390</v>
      </c>
      <c r="I504" s="6" t="s">
        <v>45</v>
      </c>
      <c r="J504" s="4" t="e">
        <f>VLOOKUP(F504,STATISTIK!$A:$D,5,FALSE)</f>
        <v>#REF!</v>
      </c>
      <c r="K504" s="49" t="s">
        <v>462</v>
      </c>
      <c r="L504" s="4" t="e">
        <f>VLOOKUP(F504,STATISTIK!$A:$D,7,FALSE)</f>
        <v>#REF!</v>
      </c>
      <c r="M504" s="58" t="s">
        <v>47</v>
      </c>
      <c r="N504" s="4" t="e">
        <f>VLOOKUP(F504,STATISTIK!$A:$D,9,FALSE)</f>
        <v>#REF!</v>
      </c>
      <c r="O504" s="4" t="e">
        <f>VLOOKUP(F504,STATISTIK!$A:$D,10,FALSE)</f>
        <v>#REF!</v>
      </c>
      <c r="P504" s="5"/>
      <c r="Q504" s="4" t="e">
        <f>VLOOKUP(F504,STATISTIK!$A:$D,12,FALSE)</f>
        <v>#REF!</v>
      </c>
      <c r="R504" s="57" t="e">
        <f>VLOOKUP(F504,STATISTIK!$A:$D,13,FALSE)</f>
        <v>#REF!</v>
      </c>
      <c r="S504" s="49"/>
      <c r="T504" s="56"/>
      <c r="U504" s="56"/>
    </row>
    <row r="505" ht="12.75" hidden="1" customHeight="1" spans="1:21">
      <c r="A505" s="6">
        <v>494</v>
      </c>
      <c r="B505" s="21" t="s">
        <v>1077</v>
      </c>
      <c r="C505" s="21"/>
      <c r="D505" s="21"/>
      <c r="E505" s="21"/>
      <c r="F505" s="7" t="s">
        <v>1078</v>
      </c>
      <c r="G505" s="6" t="s">
        <v>43</v>
      </c>
      <c r="H505" s="4" t="s">
        <v>390</v>
      </c>
      <c r="I505" s="6" t="s">
        <v>45</v>
      </c>
      <c r="J505" s="4" t="e">
        <f>VLOOKUP(F505,STATISTIK!$A:$D,5,FALSE)</f>
        <v>#REF!</v>
      </c>
      <c r="K505" s="49" t="s">
        <v>391</v>
      </c>
      <c r="L505" s="4" t="e">
        <f>VLOOKUP(F505,STATISTIK!$A:$D,7,FALSE)</f>
        <v>#REF!</v>
      </c>
      <c r="M505" s="6" t="s">
        <v>47</v>
      </c>
      <c r="N505" s="4" t="e">
        <f>VLOOKUP(F505,STATISTIK!$A:$D,9,FALSE)</f>
        <v>#REF!</v>
      </c>
      <c r="O505" s="4" t="e">
        <f>VLOOKUP(F505,STATISTIK!$A:$D,10,FALSE)</f>
        <v>#REF!</v>
      </c>
      <c r="P505" s="5"/>
      <c r="Q505" s="4" t="e">
        <f>VLOOKUP(F505,STATISTIK!$A:$D,12,FALSE)</f>
        <v>#REF!</v>
      </c>
      <c r="R505" s="57" t="e">
        <f>VLOOKUP(F505,STATISTIK!$A:$D,13,FALSE)</f>
        <v>#REF!</v>
      </c>
      <c r="S505" s="49"/>
      <c r="T505" s="56"/>
      <c r="U505" s="56"/>
    </row>
    <row r="506" ht="12.75" hidden="1" customHeight="1" spans="1:21">
      <c r="A506" s="6">
        <v>495</v>
      </c>
      <c r="B506" s="21" t="s">
        <v>1079</v>
      </c>
      <c r="C506" s="21"/>
      <c r="D506" s="21"/>
      <c r="E506" s="21"/>
      <c r="F506" s="7" t="s">
        <v>1080</v>
      </c>
      <c r="G506" s="6" t="s">
        <v>43</v>
      </c>
      <c r="H506" s="4" t="s">
        <v>390</v>
      </c>
      <c r="I506" s="6" t="s">
        <v>45</v>
      </c>
      <c r="J506" s="4" t="e">
        <f>VLOOKUP(F506,STATISTIK!$A:$D,5,FALSE)</f>
        <v>#REF!</v>
      </c>
      <c r="K506" s="49" t="s">
        <v>1081</v>
      </c>
      <c r="L506" s="4" t="e">
        <f>VLOOKUP(F506,STATISTIK!$A:$D,7,FALSE)</f>
        <v>#REF!</v>
      </c>
      <c r="M506" s="49" t="s">
        <v>47</v>
      </c>
      <c r="N506" s="4" t="e">
        <f>VLOOKUP(F506,STATISTIK!$A:$D,9,FALSE)</f>
        <v>#REF!</v>
      </c>
      <c r="O506" s="4" t="e">
        <f>VLOOKUP(F506,STATISTIK!$A:$D,10,FALSE)</f>
        <v>#REF!</v>
      </c>
      <c r="P506" s="5"/>
      <c r="Q506" s="4" t="e">
        <f>VLOOKUP(F506,STATISTIK!$A:$D,12,FALSE)</f>
        <v>#REF!</v>
      </c>
      <c r="R506" s="57" t="e">
        <f>VLOOKUP(F506,STATISTIK!$A:$D,13,FALSE)</f>
        <v>#REF!</v>
      </c>
      <c r="S506" s="49"/>
      <c r="T506" s="56"/>
      <c r="U506" s="56"/>
    </row>
    <row r="507" ht="12.75" hidden="1" customHeight="1" spans="1:21">
      <c r="A507" s="6">
        <v>496</v>
      </c>
      <c r="B507" s="21" t="s">
        <v>1082</v>
      </c>
      <c r="C507" s="21"/>
      <c r="D507" s="21"/>
      <c r="E507" s="21"/>
      <c r="F507" s="7" t="s">
        <v>1083</v>
      </c>
      <c r="G507" s="6" t="s">
        <v>43</v>
      </c>
      <c r="H507" s="4" t="s">
        <v>390</v>
      </c>
      <c r="I507" s="6" t="s">
        <v>45</v>
      </c>
      <c r="J507" s="4" t="e">
        <f>VLOOKUP(F507,STATISTIK!$A:$D,5,FALSE)</f>
        <v>#REF!</v>
      </c>
      <c r="K507" s="49" t="s">
        <v>1081</v>
      </c>
      <c r="L507" s="4" t="e">
        <f>VLOOKUP(F507,STATISTIK!$A:$D,7,FALSE)</f>
        <v>#REF!</v>
      </c>
      <c r="M507" s="49" t="s">
        <v>47</v>
      </c>
      <c r="N507" s="4" t="e">
        <f>VLOOKUP(F507,STATISTIK!$A:$D,9,FALSE)</f>
        <v>#REF!</v>
      </c>
      <c r="O507" s="4" t="e">
        <f>VLOOKUP(F507,STATISTIK!$A:$D,10,FALSE)</f>
        <v>#REF!</v>
      </c>
      <c r="P507" s="5"/>
      <c r="Q507" s="4" t="e">
        <f>VLOOKUP(F507,STATISTIK!$A:$D,12,FALSE)</f>
        <v>#REF!</v>
      </c>
      <c r="R507" s="57" t="e">
        <f>VLOOKUP(F507,STATISTIK!$A:$D,13,FALSE)</f>
        <v>#REF!</v>
      </c>
      <c r="S507" s="49"/>
      <c r="T507" s="56"/>
      <c r="U507" s="56"/>
    </row>
    <row r="508" ht="12.75" hidden="1" customHeight="1" spans="1:21">
      <c r="A508" s="6">
        <v>497</v>
      </c>
      <c r="B508" s="21" t="s">
        <v>1084</v>
      </c>
      <c r="C508" s="21"/>
      <c r="D508" s="21"/>
      <c r="E508" s="21"/>
      <c r="F508" s="7" t="s">
        <v>1085</v>
      </c>
      <c r="G508" s="6" t="s">
        <v>43</v>
      </c>
      <c r="H508" s="4" t="s">
        <v>390</v>
      </c>
      <c r="I508" s="6" t="s">
        <v>45</v>
      </c>
      <c r="J508" s="4" t="e">
        <f>VLOOKUP(F508,STATISTIK!$A:$D,5,FALSE)</f>
        <v>#REF!</v>
      </c>
      <c r="K508" s="49" t="s">
        <v>391</v>
      </c>
      <c r="L508" s="4" t="e">
        <f>VLOOKUP(F508,STATISTIK!$A:$D,7,FALSE)</f>
        <v>#REF!</v>
      </c>
      <c r="M508" s="49" t="s">
        <v>47</v>
      </c>
      <c r="N508" s="4" t="e">
        <f>VLOOKUP(F508,STATISTIK!$A:$D,9,FALSE)</f>
        <v>#REF!</v>
      </c>
      <c r="O508" s="4" t="e">
        <f>VLOOKUP(F508,STATISTIK!$A:$D,10,FALSE)</f>
        <v>#REF!</v>
      </c>
      <c r="P508" s="5"/>
      <c r="Q508" s="4" t="e">
        <f>VLOOKUP(F508,STATISTIK!$A:$D,12,FALSE)</f>
        <v>#REF!</v>
      </c>
      <c r="R508" s="57" t="e">
        <f>VLOOKUP(F508,STATISTIK!$A:$D,13,FALSE)</f>
        <v>#REF!</v>
      </c>
      <c r="S508" s="49"/>
      <c r="T508" s="56"/>
      <c r="U508" s="56"/>
    </row>
    <row r="509" ht="12.75" hidden="1" customHeight="1" spans="1:21">
      <c r="A509" s="6">
        <v>498</v>
      </c>
      <c r="B509" s="21" t="s">
        <v>1086</v>
      </c>
      <c r="C509" s="21"/>
      <c r="D509" s="21"/>
      <c r="E509" s="21"/>
      <c r="F509" s="7" t="s">
        <v>1087</v>
      </c>
      <c r="G509" s="6" t="s">
        <v>43</v>
      </c>
      <c r="H509" s="4" t="s">
        <v>390</v>
      </c>
      <c r="I509" s="6" t="s">
        <v>45</v>
      </c>
      <c r="J509" s="4" t="e">
        <f>VLOOKUP(F509,STATISTIK!$A:$D,5,FALSE)</f>
        <v>#REF!</v>
      </c>
      <c r="K509" s="49" t="s">
        <v>1081</v>
      </c>
      <c r="L509" s="4" t="e">
        <f>VLOOKUP(F509,STATISTIK!$A:$D,7,FALSE)</f>
        <v>#REF!</v>
      </c>
      <c r="M509" s="49" t="s">
        <v>47</v>
      </c>
      <c r="N509" s="4" t="e">
        <f>VLOOKUP(F509,STATISTIK!$A:$D,9,FALSE)</f>
        <v>#REF!</v>
      </c>
      <c r="O509" s="4" t="e">
        <f>VLOOKUP(F509,STATISTIK!$A:$D,10,FALSE)</f>
        <v>#REF!</v>
      </c>
      <c r="P509" s="5"/>
      <c r="Q509" s="4" t="e">
        <f>VLOOKUP(F509,STATISTIK!$A:$D,12,FALSE)</f>
        <v>#REF!</v>
      </c>
      <c r="R509" s="57" t="e">
        <f>VLOOKUP(F509,STATISTIK!$A:$D,13,FALSE)</f>
        <v>#REF!</v>
      </c>
      <c r="S509" s="49"/>
      <c r="T509" s="56"/>
      <c r="U509" s="56"/>
    </row>
    <row r="510" ht="12.75" hidden="1" customHeight="1" spans="1:21">
      <c r="A510" s="6">
        <v>499</v>
      </c>
      <c r="B510" s="21" t="s">
        <v>1088</v>
      </c>
      <c r="C510" s="21"/>
      <c r="D510" s="21"/>
      <c r="E510" s="21"/>
      <c r="F510" s="7" t="s">
        <v>1089</v>
      </c>
      <c r="G510" s="6" t="s">
        <v>43</v>
      </c>
      <c r="H510" s="4" t="s">
        <v>390</v>
      </c>
      <c r="I510" s="6" t="s">
        <v>45</v>
      </c>
      <c r="J510" s="4" t="e">
        <f>VLOOKUP(F510,STATISTIK!$A:$D,5,FALSE)</f>
        <v>#REF!</v>
      </c>
      <c r="K510" s="49" t="s">
        <v>1081</v>
      </c>
      <c r="L510" s="4" t="e">
        <f>VLOOKUP(F510,STATISTIK!$A:$D,7,FALSE)</f>
        <v>#REF!</v>
      </c>
      <c r="M510" s="49" t="s">
        <v>47</v>
      </c>
      <c r="N510" s="4" t="e">
        <f>VLOOKUP(F510,STATISTIK!$A:$D,9,FALSE)</f>
        <v>#REF!</v>
      </c>
      <c r="O510" s="4" t="e">
        <f>VLOOKUP(F510,STATISTIK!$A:$D,10,FALSE)</f>
        <v>#REF!</v>
      </c>
      <c r="P510" s="5"/>
      <c r="Q510" s="4" t="e">
        <f>VLOOKUP(F510,STATISTIK!$A:$D,12,FALSE)</f>
        <v>#REF!</v>
      </c>
      <c r="R510" s="57" t="e">
        <f>VLOOKUP(F510,STATISTIK!$A:$D,13,FALSE)</f>
        <v>#REF!</v>
      </c>
      <c r="S510" s="49"/>
      <c r="T510" s="56"/>
      <c r="U510" s="56"/>
    </row>
    <row r="511" ht="12.75" hidden="1" customHeight="1" spans="1:21">
      <c r="A511" s="6">
        <v>500</v>
      </c>
      <c r="B511" s="21" t="s">
        <v>1090</v>
      </c>
      <c r="C511" s="21"/>
      <c r="D511" s="21"/>
      <c r="E511" s="21"/>
      <c r="F511" s="7" t="s">
        <v>1091</v>
      </c>
      <c r="G511" s="6" t="s">
        <v>43</v>
      </c>
      <c r="H511" s="4" t="s">
        <v>390</v>
      </c>
      <c r="I511" s="6" t="s">
        <v>45</v>
      </c>
      <c r="J511" s="4" t="e">
        <f>VLOOKUP(F511,STATISTIK!$A:$D,5,FALSE)</f>
        <v>#REF!</v>
      </c>
      <c r="K511" s="49" t="s">
        <v>391</v>
      </c>
      <c r="L511" s="4" t="e">
        <f>VLOOKUP(F511,STATISTIK!$A:$D,7,FALSE)</f>
        <v>#REF!</v>
      </c>
      <c r="M511" s="49" t="s">
        <v>47</v>
      </c>
      <c r="N511" s="4" t="e">
        <f>VLOOKUP(F511,STATISTIK!$A:$D,9,FALSE)</f>
        <v>#REF!</v>
      </c>
      <c r="O511" s="4" t="e">
        <f>VLOOKUP(F511,STATISTIK!$A:$D,10,FALSE)</f>
        <v>#REF!</v>
      </c>
      <c r="P511" s="5"/>
      <c r="Q511" s="4" t="e">
        <f>VLOOKUP(F511,STATISTIK!$A:$D,12,FALSE)</f>
        <v>#REF!</v>
      </c>
      <c r="R511" s="57" t="e">
        <f>VLOOKUP(F511,STATISTIK!$A:$D,13,FALSE)</f>
        <v>#REF!</v>
      </c>
      <c r="S511" s="49"/>
      <c r="T511" s="56"/>
      <c r="U511" s="56"/>
    </row>
    <row r="512" ht="12.75" hidden="1" customHeight="1" spans="1:21">
      <c r="A512" s="6">
        <v>501</v>
      </c>
      <c r="B512" s="21" t="s">
        <v>1092</v>
      </c>
      <c r="C512" s="21"/>
      <c r="D512" s="21"/>
      <c r="E512" s="21"/>
      <c r="F512" s="7" t="s">
        <v>1093</v>
      </c>
      <c r="G512" s="6" t="s">
        <v>43</v>
      </c>
      <c r="H512" s="4" t="s">
        <v>390</v>
      </c>
      <c r="I512" s="6" t="s">
        <v>45</v>
      </c>
      <c r="J512" s="4" t="e">
        <f>VLOOKUP(F512,STATISTIK!$A:$D,5,FALSE)</f>
        <v>#REF!</v>
      </c>
      <c r="K512" s="49" t="s">
        <v>1081</v>
      </c>
      <c r="L512" s="4" t="e">
        <f>VLOOKUP(F512,STATISTIK!$A:$D,7,FALSE)</f>
        <v>#REF!</v>
      </c>
      <c r="M512" s="49" t="s">
        <v>47</v>
      </c>
      <c r="N512" s="4" t="e">
        <f>VLOOKUP(F512,STATISTIK!$A:$D,9,FALSE)</f>
        <v>#REF!</v>
      </c>
      <c r="O512" s="4" t="e">
        <f>VLOOKUP(F512,STATISTIK!$A:$D,10,FALSE)</f>
        <v>#REF!</v>
      </c>
      <c r="P512" s="5"/>
      <c r="Q512" s="4" t="e">
        <f>VLOOKUP(F512,STATISTIK!$A:$D,12,FALSE)</f>
        <v>#REF!</v>
      </c>
      <c r="R512" s="57" t="e">
        <f>VLOOKUP(F512,STATISTIK!$A:$D,13,FALSE)</f>
        <v>#REF!</v>
      </c>
      <c r="S512" s="49"/>
      <c r="T512" s="56"/>
      <c r="U512" s="56"/>
    </row>
    <row r="513" ht="12.75" hidden="1" customHeight="1" spans="1:21">
      <c r="A513" s="6">
        <v>502</v>
      </c>
      <c r="B513" s="21" t="s">
        <v>1094</v>
      </c>
      <c r="C513" s="21"/>
      <c r="D513" s="21"/>
      <c r="E513" s="21"/>
      <c r="F513" s="7" t="s">
        <v>1095</v>
      </c>
      <c r="G513" s="6" t="s">
        <v>43</v>
      </c>
      <c r="H513" s="4" t="s">
        <v>390</v>
      </c>
      <c r="I513" s="6" t="s">
        <v>45</v>
      </c>
      <c r="J513" s="4" t="e">
        <f>VLOOKUP(F513,STATISTIK!$A:$D,5,FALSE)</f>
        <v>#REF!</v>
      </c>
      <c r="K513" s="49" t="s">
        <v>1081</v>
      </c>
      <c r="L513" s="4" t="e">
        <f>VLOOKUP(F513,STATISTIK!$A:$D,7,FALSE)</f>
        <v>#REF!</v>
      </c>
      <c r="M513" s="49" t="s">
        <v>47</v>
      </c>
      <c r="N513" s="4" t="e">
        <f>VLOOKUP(F513,STATISTIK!$A:$D,9,FALSE)</f>
        <v>#REF!</v>
      </c>
      <c r="O513" s="4" t="e">
        <f>VLOOKUP(F513,STATISTIK!$A:$D,10,FALSE)</f>
        <v>#REF!</v>
      </c>
      <c r="P513" s="5"/>
      <c r="Q513" s="4" t="e">
        <f>VLOOKUP(F513,STATISTIK!$A:$D,12,FALSE)</f>
        <v>#REF!</v>
      </c>
      <c r="R513" s="57" t="e">
        <f>VLOOKUP(F513,STATISTIK!$A:$D,13,FALSE)</f>
        <v>#REF!</v>
      </c>
      <c r="S513" s="49"/>
      <c r="T513" s="56"/>
      <c r="U513" s="56"/>
    </row>
    <row r="514" ht="12.75" hidden="1" customHeight="1" spans="1:21">
      <c r="A514" s="6">
        <v>503</v>
      </c>
      <c r="B514" s="21" t="s">
        <v>1096</v>
      </c>
      <c r="C514" s="21"/>
      <c r="D514" s="21"/>
      <c r="E514" s="21"/>
      <c r="F514" s="7" t="s">
        <v>1097</v>
      </c>
      <c r="G514" s="6" t="s">
        <v>43</v>
      </c>
      <c r="H514" s="4" t="s">
        <v>390</v>
      </c>
      <c r="I514" s="6" t="s">
        <v>45</v>
      </c>
      <c r="J514" s="4" t="e">
        <f>VLOOKUP(F514,STATISTIK!$A:$D,5,FALSE)</f>
        <v>#REF!</v>
      </c>
      <c r="K514" s="49" t="s">
        <v>391</v>
      </c>
      <c r="L514" s="4" t="e">
        <f>VLOOKUP(F514,STATISTIK!$A:$D,7,FALSE)</f>
        <v>#REF!</v>
      </c>
      <c r="M514" s="61" t="s">
        <v>47</v>
      </c>
      <c r="N514" s="4" t="e">
        <f>VLOOKUP(F514,STATISTIK!$A:$D,9,FALSE)</f>
        <v>#REF!</v>
      </c>
      <c r="O514" s="4" t="e">
        <f>VLOOKUP(F514,STATISTIK!$A:$D,10,FALSE)</f>
        <v>#REF!</v>
      </c>
      <c r="P514" s="5"/>
      <c r="Q514" s="4" t="e">
        <f>VLOOKUP(F514,STATISTIK!$A:$D,12,FALSE)</f>
        <v>#REF!</v>
      </c>
      <c r="R514" s="57" t="e">
        <f>VLOOKUP(F514,STATISTIK!$A:$D,13,FALSE)</f>
        <v>#REF!</v>
      </c>
      <c r="S514" s="62"/>
      <c r="T514" s="56"/>
      <c r="U514" s="56"/>
    </row>
    <row r="515" ht="12.75" hidden="1" customHeight="1" spans="1:21">
      <c r="A515" s="6">
        <v>504</v>
      </c>
      <c r="B515" s="21" t="s">
        <v>1098</v>
      </c>
      <c r="C515" s="21"/>
      <c r="D515" s="21"/>
      <c r="E515" s="21"/>
      <c r="F515" s="7" t="s">
        <v>1099</v>
      </c>
      <c r="G515" s="6" t="s">
        <v>43</v>
      </c>
      <c r="H515" s="4" t="s">
        <v>390</v>
      </c>
      <c r="I515" s="6" t="s">
        <v>45</v>
      </c>
      <c r="J515" s="4" t="e">
        <f>VLOOKUP(F515,STATISTIK!$A:$D,5,FALSE)</f>
        <v>#REF!</v>
      </c>
      <c r="K515" s="49" t="s">
        <v>662</v>
      </c>
      <c r="L515" s="4" t="e">
        <f>VLOOKUP(F515,STATISTIK!$A:$D,7,FALSE)</f>
        <v>#REF!</v>
      </c>
      <c r="M515" s="61" t="s">
        <v>47</v>
      </c>
      <c r="N515" s="4" t="e">
        <f>VLOOKUP(F515,STATISTIK!$A:$D,9,FALSE)</f>
        <v>#REF!</v>
      </c>
      <c r="O515" s="4" t="e">
        <f>VLOOKUP(F515,STATISTIK!$A:$D,10,FALSE)</f>
        <v>#REF!</v>
      </c>
      <c r="P515" s="5"/>
      <c r="Q515" s="4" t="e">
        <f>VLOOKUP(F515,STATISTIK!$A:$D,12,FALSE)</f>
        <v>#REF!</v>
      </c>
      <c r="R515" s="57" t="e">
        <f>VLOOKUP(F515,STATISTIK!$A:$D,13,FALSE)</f>
        <v>#REF!</v>
      </c>
      <c r="S515" s="62"/>
      <c r="T515" s="56"/>
      <c r="U515" s="56"/>
    </row>
    <row r="516" ht="12.75" hidden="1" customHeight="1" spans="1:21">
      <c r="A516" s="6">
        <v>505</v>
      </c>
      <c r="B516" s="21" t="s">
        <v>1100</v>
      </c>
      <c r="C516" s="21"/>
      <c r="D516" s="21"/>
      <c r="E516" s="21"/>
      <c r="F516" s="7" t="s">
        <v>1101</v>
      </c>
      <c r="G516" s="6" t="s">
        <v>43</v>
      </c>
      <c r="H516" s="4" t="s">
        <v>390</v>
      </c>
      <c r="I516" s="6" t="s">
        <v>45</v>
      </c>
      <c r="J516" s="4" t="e">
        <f>VLOOKUP(F516,STATISTIK!$A:$D,5,FALSE)</f>
        <v>#REF!</v>
      </c>
      <c r="K516" s="49" t="s">
        <v>662</v>
      </c>
      <c r="L516" s="4" t="e">
        <f>VLOOKUP(F516,STATISTIK!$A:$D,7,FALSE)</f>
        <v>#REF!</v>
      </c>
      <c r="M516" s="61" t="s">
        <v>47</v>
      </c>
      <c r="N516" s="4" t="e">
        <f>VLOOKUP(F516,STATISTIK!$A:$D,9,FALSE)</f>
        <v>#REF!</v>
      </c>
      <c r="O516" s="4" t="e">
        <f>VLOOKUP(F516,STATISTIK!$A:$D,10,FALSE)</f>
        <v>#REF!</v>
      </c>
      <c r="P516" s="5"/>
      <c r="Q516" s="4" t="e">
        <f>VLOOKUP(F516,STATISTIK!$A:$D,12,FALSE)</f>
        <v>#REF!</v>
      </c>
      <c r="R516" s="57" t="e">
        <f>VLOOKUP(F516,STATISTIK!$A:$D,13,FALSE)</f>
        <v>#REF!</v>
      </c>
      <c r="S516" s="62"/>
      <c r="T516" s="56"/>
      <c r="U516" s="56"/>
    </row>
    <row r="517" ht="12.75" hidden="1" customHeight="1" spans="1:21">
      <c r="A517" s="6">
        <v>506</v>
      </c>
      <c r="B517" s="21" t="s">
        <v>1102</v>
      </c>
      <c r="C517" s="21"/>
      <c r="D517" s="21"/>
      <c r="E517" s="21"/>
      <c r="F517" s="7" t="s">
        <v>1103</v>
      </c>
      <c r="G517" s="6" t="s">
        <v>43</v>
      </c>
      <c r="H517" s="4" t="s">
        <v>390</v>
      </c>
      <c r="I517" s="6" t="s">
        <v>45</v>
      </c>
      <c r="J517" s="4" t="e">
        <f>VLOOKUP(F517,STATISTIK!$A:$D,5,FALSE)</f>
        <v>#REF!</v>
      </c>
      <c r="K517" s="49" t="s">
        <v>391</v>
      </c>
      <c r="L517" s="4" t="e">
        <f>VLOOKUP(F517,STATISTIK!$A:$D,7,FALSE)</f>
        <v>#REF!</v>
      </c>
      <c r="M517" s="61" t="s">
        <v>47</v>
      </c>
      <c r="N517" s="4" t="e">
        <f>VLOOKUP(F517,STATISTIK!$A:$D,9,FALSE)</f>
        <v>#REF!</v>
      </c>
      <c r="O517" s="4" t="e">
        <f>VLOOKUP(F517,STATISTIK!$A:$D,10,FALSE)</f>
        <v>#REF!</v>
      </c>
      <c r="P517" s="5"/>
      <c r="Q517" s="4" t="e">
        <f>VLOOKUP(F517,STATISTIK!$A:$D,12,FALSE)</f>
        <v>#REF!</v>
      </c>
      <c r="R517" s="57" t="e">
        <f>VLOOKUP(F517,STATISTIK!$A:$D,13,FALSE)</f>
        <v>#REF!</v>
      </c>
      <c r="S517" s="62"/>
      <c r="T517" s="56"/>
      <c r="U517" s="56"/>
    </row>
    <row r="518" ht="12.75" hidden="1" customHeight="1" spans="1:21">
      <c r="A518" s="6">
        <v>507</v>
      </c>
      <c r="B518" s="21" t="s">
        <v>1104</v>
      </c>
      <c r="C518" s="21"/>
      <c r="D518" s="21"/>
      <c r="E518" s="21"/>
      <c r="F518" s="7" t="s">
        <v>1105</v>
      </c>
      <c r="G518" s="6" t="s">
        <v>43</v>
      </c>
      <c r="H518" s="4" t="s">
        <v>390</v>
      </c>
      <c r="I518" s="6" t="s">
        <v>45</v>
      </c>
      <c r="J518" s="4" t="e">
        <f>VLOOKUP(F518,STATISTIK!$A:$D,5,FALSE)</f>
        <v>#REF!</v>
      </c>
      <c r="K518" s="49" t="s">
        <v>83</v>
      </c>
      <c r="L518" s="4" t="e">
        <f>VLOOKUP(F518,STATISTIK!$A:$D,7,FALSE)</f>
        <v>#REF!</v>
      </c>
      <c r="M518" s="61" t="s">
        <v>47</v>
      </c>
      <c r="N518" s="4" t="e">
        <f>VLOOKUP(F518,STATISTIK!$A:$D,9,FALSE)</f>
        <v>#REF!</v>
      </c>
      <c r="O518" s="4" t="e">
        <f>VLOOKUP(F518,STATISTIK!$A:$D,10,FALSE)</f>
        <v>#REF!</v>
      </c>
      <c r="P518" s="5"/>
      <c r="Q518" s="4" t="e">
        <f>VLOOKUP(F518,STATISTIK!$A:$D,12,FALSE)</f>
        <v>#REF!</v>
      </c>
      <c r="R518" s="57" t="e">
        <f>VLOOKUP(F518,STATISTIK!$A:$D,13,FALSE)</f>
        <v>#REF!</v>
      </c>
      <c r="S518" s="62"/>
      <c r="T518" s="56"/>
      <c r="U518" s="56"/>
    </row>
    <row r="519" ht="12.75" hidden="1" customHeight="1" spans="1:21">
      <c r="A519" s="6">
        <v>508</v>
      </c>
      <c r="B519" s="21" t="s">
        <v>1106</v>
      </c>
      <c r="C519" s="21"/>
      <c r="D519" s="21"/>
      <c r="E519" s="21"/>
      <c r="F519" s="7" t="s">
        <v>1107</v>
      </c>
      <c r="G519" s="6" t="s">
        <v>43</v>
      </c>
      <c r="H519" s="4" t="s">
        <v>390</v>
      </c>
      <c r="I519" s="6" t="s">
        <v>45</v>
      </c>
      <c r="J519" s="4" t="e">
        <f>VLOOKUP(F519,STATISTIK!$A:$D,5,FALSE)</f>
        <v>#REF!</v>
      </c>
      <c r="K519" s="49" t="s">
        <v>83</v>
      </c>
      <c r="L519" s="4" t="e">
        <f>VLOOKUP(F519,STATISTIK!$A:$D,7,FALSE)</f>
        <v>#REF!</v>
      </c>
      <c r="M519" s="61" t="s">
        <v>47</v>
      </c>
      <c r="N519" s="4" t="e">
        <f>VLOOKUP(F519,STATISTIK!$A:$D,9,FALSE)</f>
        <v>#REF!</v>
      </c>
      <c r="O519" s="4" t="e">
        <f>VLOOKUP(F519,STATISTIK!$A:$D,10,FALSE)</f>
        <v>#REF!</v>
      </c>
      <c r="P519" s="5"/>
      <c r="Q519" s="4" t="e">
        <f>VLOOKUP(F519,STATISTIK!$A:$D,12,FALSE)</f>
        <v>#REF!</v>
      </c>
      <c r="R519" s="57" t="e">
        <f>VLOOKUP(F519,STATISTIK!$A:$D,13,FALSE)</f>
        <v>#REF!</v>
      </c>
      <c r="S519" s="62"/>
      <c r="T519" s="56"/>
      <c r="U519" s="56"/>
    </row>
    <row r="520" ht="12.75" hidden="1" customHeight="1" spans="1:21">
      <c r="A520" s="6">
        <v>509</v>
      </c>
      <c r="B520" s="21" t="s">
        <v>1108</v>
      </c>
      <c r="C520" s="21"/>
      <c r="D520" s="21"/>
      <c r="E520" s="21"/>
      <c r="F520" s="7" t="s">
        <v>1109</v>
      </c>
      <c r="G520" s="6" t="s">
        <v>43</v>
      </c>
      <c r="H520" s="4" t="s">
        <v>390</v>
      </c>
      <c r="I520" s="6" t="s">
        <v>45</v>
      </c>
      <c r="J520" s="4" t="e">
        <f>VLOOKUP(F520,STATISTIK!$A:$D,5,FALSE)</f>
        <v>#REF!</v>
      </c>
      <c r="K520" s="49" t="s">
        <v>391</v>
      </c>
      <c r="L520" s="4" t="e">
        <f>VLOOKUP(F520,STATISTIK!$A:$D,7,FALSE)</f>
        <v>#REF!</v>
      </c>
      <c r="M520" s="22" t="s">
        <v>47</v>
      </c>
      <c r="N520" s="4" t="e">
        <f>VLOOKUP(F520,STATISTIK!$A:$D,9,FALSE)</f>
        <v>#REF!</v>
      </c>
      <c r="O520" s="4" t="e">
        <f>VLOOKUP(F520,STATISTIK!$A:$D,10,FALSE)</f>
        <v>#REF!</v>
      </c>
      <c r="P520" s="5"/>
      <c r="Q520" s="4" t="e">
        <f>VLOOKUP(F520,STATISTIK!$A:$D,12,FALSE)</f>
        <v>#REF!</v>
      </c>
      <c r="R520" s="57" t="e">
        <f>VLOOKUP(F520,STATISTIK!$A:$D,13,FALSE)</f>
        <v>#REF!</v>
      </c>
      <c r="S520" s="49"/>
      <c r="T520" s="56"/>
      <c r="U520" s="56"/>
    </row>
    <row r="521" ht="12.75" hidden="1" customHeight="1" spans="1:21">
      <c r="A521" s="6">
        <v>510</v>
      </c>
      <c r="B521" s="21" t="s">
        <v>1110</v>
      </c>
      <c r="C521" s="21"/>
      <c r="D521" s="21"/>
      <c r="E521" s="21"/>
      <c r="F521" s="7" t="s">
        <v>1111</v>
      </c>
      <c r="G521" s="6" t="s">
        <v>43</v>
      </c>
      <c r="H521" s="4" t="s">
        <v>390</v>
      </c>
      <c r="I521" s="6" t="s">
        <v>45</v>
      </c>
      <c r="J521" s="4" t="e">
        <f>VLOOKUP(F521,STATISTIK!$A:$D,5,FALSE)</f>
        <v>#REF!</v>
      </c>
      <c r="K521" s="49" t="s">
        <v>1112</v>
      </c>
      <c r="L521" s="4" t="e">
        <f>VLOOKUP(F521,STATISTIK!$A:$D,7,FALSE)</f>
        <v>#REF!</v>
      </c>
      <c r="M521" s="22" t="s">
        <v>47</v>
      </c>
      <c r="N521" s="4" t="e">
        <f>VLOOKUP(F521,STATISTIK!$A:$D,9,FALSE)</f>
        <v>#REF!</v>
      </c>
      <c r="O521" s="4" t="e">
        <f>VLOOKUP(F521,STATISTIK!$A:$D,10,FALSE)</f>
        <v>#REF!</v>
      </c>
      <c r="P521" s="5"/>
      <c r="Q521" s="4" t="e">
        <f>VLOOKUP(F521,STATISTIK!$A:$D,12,FALSE)</f>
        <v>#REF!</v>
      </c>
      <c r="R521" s="57" t="e">
        <f>VLOOKUP(F521,STATISTIK!$A:$D,13,FALSE)</f>
        <v>#REF!</v>
      </c>
      <c r="S521" s="49"/>
      <c r="T521" s="56"/>
      <c r="U521" s="56"/>
    </row>
    <row r="522" ht="12.75" hidden="1" customHeight="1" spans="1:21">
      <c r="A522" s="6">
        <v>511</v>
      </c>
      <c r="B522" s="21" t="s">
        <v>1113</v>
      </c>
      <c r="C522" s="21"/>
      <c r="D522" s="21"/>
      <c r="E522" s="21"/>
      <c r="F522" s="7" t="s">
        <v>1114</v>
      </c>
      <c r="G522" s="6" t="s">
        <v>43</v>
      </c>
      <c r="H522" s="4" t="s">
        <v>390</v>
      </c>
      <c r="I522" s="6" t="s">
        <v>45</v>
      </c>
      <c r="J522" s="4" t="e">
        <f>VLOOKUP(F522,STATISTIK!$A:$D,5,FALSE)</f>
        <v>#REF!</v>
      </c>
      <c r="K522" s="49" t="s">
        <v>1112</v>
      </c>
      <c r="L522" s="4" t="e">
        <f>VLOOKUP(F522,STATISTIK!$A:$D,7,FALSE)</f>
        <v>#REF!</v>
      </c>
      <c r="M522" s="22" t="s">
        <v>47</v>
      </c>
      <c r="N522" s="4" t="e">
        <f>VLOOKUP(F522,STATISTIK!$A:$D,9,FALSE)</f>
        <v>#REF!</v>
      </c>
      <c r="O522" s="4" t="e">
        <f>VLOOKUP(F522,STATISTIK!$A:$D,10,FALSE)</f>
        <v>#REF!</v>
      </c>
      <c r="P522" s="5"/>
      <c r="Q522" s="4" t="e">
        <f>VLOOKUP(F522,STATISTIK!$A:$D,12,FALSE)</f>
        <v>#REF!</v>
      </c>
      <c r="R522" s="57" t="e">
        <f>VLOOKUP(F522,STATISTIK!$A:$D,13,FALSE)</f>
        <v>#REF!</v>
      </c>
      <c r="S522" s="49"/>
      <c r="T522" s="56"/>
      <c r="U522" s="56"/>
    </row>
    <row r="523" ht="12.75" hidden="1" customHeight="1" spans="1:21">
      <c r="A523" s="6">
        <v>512</v>
      </c>
      <c r="B523" s="21" t="s">
        <v>1115</v>
      </c>
      <c r="C523" s="21"/>
      <c r="D523" s="21"/>
      <c r="E523" s="21"/>
      <c r="F523" s="7" t="s">
        <v>1116</v>
      </c>
      <c r="G523" s="6" t="s">
        <v>43</v>
      </c>
      <c r="H523" s="4" t="s">
        <v>390</v>
      </c>
      <c r="I523" s="6" t="s">
        <v>45</v>
      </c>
      <c r="J523" s="4" t="e">
        <f>VLOOKUP(F523,STATISTIK!$A:$D,5,FALSE)</f>
        <v>#N/A</v>
      </c>
      <c r="K523" s="6" t="s">
        <v>391</v>
      </c>
      <c r="L523" s="4" t="e">
        <f>VLOOKUP(F523,STATISTIK!$A:$D,7,FALSE)</f>
        <v>#N/A</v>
      </c>
      <c r="M523" s="6" t="s">
        <v>47</v>
      </c>
      <c r="N523" s="4" t="e">
        <f>VLOOKUP(F523,STATISTIK!$A:$D,9,FALSE)</f>
        <v>#N/A</v>
      </c>
      <c r="O523" s="4" t="e">
        <f>VLOOKUP(F523,STATISTIK!$A:$D,10,FALSE)</f>
        <v>#N/A</v>
      </c>
      <c r="P523" s="5"/>
      <c r="Q523" s="4" t="e">
        <f>VLOOKUP(F523,STATISTIK!$A:$D,12,FALSE)</f>
        <v>#N/A</v>
      </c>
      <c r="R523" s="4" t="e">
        <f>VLOOKUP(F523,STATISTIK!$A:$D,13,FALSE)</f>
        <v>#N/A</v>
      </c>
      <c r="S523" s="6"/>
      <c r="T523" s="56"/>
      <c r="U523" s="56"/>
    </row>
    <row r="524" ht="12.75" hidden="1" customHeight="1" spans="1:21">
      <c r="A524" s="6">
        <v>513</v>
      </c>
      <c r="B524" s="21" t="s">
        <v>1117</v>
      </c>
      <c r="C524" s="21"/>
      <c r="D524" s="21"/>
      <c r="E524" s="21"/>
      <c r="F524" s="7" t="s">
        <v>1118</v>
      </c>
      <c r="G524" s="6" t="s">
        <v>43</v>
      </c>
      <c r="H524" s="4" t="s">
        <v>390</v>
      </c>
      <c r="I524" s="6" t="s">
        <v>45</v>
      </c>
      <c r="J524" s="4" t="e">
        <f>VLOOKUP(F524,STATISTIK!$A:$D,5,FALSE)</f>
        <v>#REF!</v>
      </c>
      <c r="K524" s="49" t="s">
        <v>365</v>
      </c>
      <c r="L524" s="4" t="e">
        <f>VLOOKUP(F524,STATISTIK!$A:$D,7,FALSE)</f>
        <v>#REF!</v>
      </c>
      <c r="M524" s="49" t="s">
        <v>47</v>
      </c>
      <c r="N524" s="4" t="e">
        <f>VLOOKUP(F524,STATISTIK!$A:$D,9,FALSE)</f>
        <v>#REF!</v>
      </c>
      <c r="O524" s="4" t="e">
        <f>VLOOKUP(F524,STATISTIK!$A:$D,10,FALSE)</f>
        <v>#REF!</v>
      </c>
      <c r="P524" s="5"/>
      <c r="Q524" s="4" t="e">
        <f>VLOOKUP(F524,STATISTIK!$A:$D,12,FALSE)</f>
        <v>#REF!</v>
      </c>
      <c r="R524" s="57" t="e">
        <f>VLOOKUP(F524,STATISTIK!$A:$D,13,FALSE)</f>
        <v>#REF!</v>
      </c>
      <c r="S524" s="49"/>
      <c r="T524" s="56"/>
      <c r="U524" s="56"/>
    </row>
    <row r="525" ht="12.75" hidden="1" customHeight="1" spans="1:21">
      <c r="A525" s="6">
        <v>514</v>
      </c>
      <c r="B525" s="21" t="s">
        <v>1119</v>
      </c>
      <c r="C525" s="21"/>
      <c r="D525" s="21"/>
      <c r="E525" s="21"/>
      <c r="F525" s="7" t="s">
        <v>1120</v>
      </c>
      <c r="G525" s="6" t="s">
        <v>43</v>
      </c>
      <c r="H525" s="4" t="s">
        <v>390</v>
      </c>
      <c r="I525" s="6" t="s">
        <v>45</v>
      </c>
      <c r="J525" s="4" t="e">
        <f>VLOOKUP(F525,STATISTIK!$A:$D,5,FALSE)</f>
        <v>#REF!</v>
      </c>
      <c r="K525" s="49" t="s">
        <v>365</v>
      </c>
      <c r="L525" s="4" t="e">
        <f>VLOOKUP(F525,STATISTIK!$A:$D,7,FALSE)</f>
        <v>#REF!</v>
      </c>
      <c r="M525" s="49" t="s">
        <v>47</v>
      </c>
      <c r="N525" s="4" t="e">
        <f>VLOOKUP(F525,STATISTIK!$A:$D,9,FALSE)</f>
        <v>#REF!</v>
      </c>
      <c r="O525" s="4" t="e">
        <f>VLOOKUP(F525,STATISTIK!$A:$D,10,FALSE)</f>
        <v>#REF!</v>
      </c>
      <c r="P525" s="5"/>
      <c r="Q525" s="4" t="e">
        <f>VLOOKUP(F525,STATISTIK!$A:$D,12,FALSE)</f>
        <v>#REF!</v>
      </c>
      <c r="R525" s="57" t="e">
        <f>VLOOKUP(F525,STATISTIK!$A:$D,13,FALSE)</f>
        <v>#REF!</v>
      </c>
      <c r="S525" s="49"/>
      <c r="T525" s="56"/>
      <c r="U525" s="56"/>
    </row>
    <row r="526" ht="12.75" hidden="1" customHeight="1" spans="1:21">
      <c r="A526" s="6">
        <v>515</v>
      </c>
      <c r="B526" s="21" t="s">
        <v>1121</v>
      </c>
      <c r="C526" s="21"/>
      <c r="D526" s="21"/>
      <c r="E526" s="21"/>
      <c r="F526" s="7" t="s">
        <v>1122</v>
      </c>
      <c r="G526" s="6" t="s">
        <v>43</v>
      </c>
      <c r="H526" s="4" t="s">
        <v>390</v>
      </c>
      <c r="I526" s="6" t="s">
        <v>45</v>
      </c>
      <c r="J526" s="4" t="e">
        <f>VLOOKUP(F526,STATISTIK!$A:$D,5,FALSE)</f>
        <v>#REF!</v>
      </c>
      <c r="K526" s="6" t="s">
        <v>141</v>
      </c>
      <c r="L526" s="4" t="e">
        <f>VLOOKUP(F526,STATISTIK!$A:$D,7,FALSE)</f>
        <v>#REF!</v>
      </c>
      <c r="M526" s="22" t="s">
        <v>47</v>
      </c>
      <c r="N526" s="4" t="e">
        <f>VLOOKUP(F526,STATISTIK!$A:$D,9,FALSE)</f>
        <v>#REF!</v>
      </c>
      <c r="O526" s="4" t="e">
        <f>VLOOKUP(F526,STATISTIK!$A:$D,10,FALSE)</f>
        <v>#REF!</v>
      </c>
      <c r="P526" s="5"/>
      <c r="Q526" s="4" t="e">
        <f>VLOOKUP(F526,STATISTIK!$A:$D,12,FALSE)</f>
        <v>#REF!</v>
      </c>
      <c r="R526" s="57" t="e">
        <f>VLOOKUP(F526,STATISTIK!$A:$D,13,FALSE)</f>
        <v>#REF!</v>
      </c>
      <c r="S526" s="6"/>
      <c r="T526" s="56"/>
      <c r="U526" s="56"/>
    </row>
    <row r="527" ht="12.75" hidden="1" customHeight="1" spans="1:21">
      <c r="A527" s="6">
        <v>516</v>
      </c>
      <c r="B527" s="21" t="s">
        <v>1123</v>
      </c>
      <c r="C527" s="21"/>
      <c r="D527" s="21"/>
      <c r="E527" s="21"/>
      <c r="F527" s="7" t="s">
        <v>1124</v>
      </c>
      <c r="G527" s="6" t="s">
        <v>43</v>
      </c>
      <c r="H527" s="4" t="s">
        <v>390</v>
      </c>
      <c r="I527" s="6" t="s">
        <v>45</v>
      </c>
      <c r="J527" s="4" t="e">
        <f>VLOOKUP(F527,STATISTIK!$A:$D,5,FALSE)</f>
        <v>#REF!</v>
      </c>
      <c r="K527" s="6" t="s">
        <v>141</v>
      </c>
      <c r="L527" s="4" t="e">
        <f>VLOOKUP(F527,STATISTIK!$A:$D,7,FALSE)</f>
        <v>#REF!</v>
      </c>
      <c r="M527" s="22" t="s">
        <v>47</v>
      </c>
      <c r="N527" s="4" t="e">
        <f>VLOOKUP(F527,STATISTIK!$A:$D,9,FALSE)</f>
        <v>#REF!</v>
      </c>
      <c r="O527" s="4" t="e">
        <f>VLOOKUP(F527,STATISTIK!$A:$D,10,FALSE)</f>
        <v>#REF!</v>
      </c>
      <c r="P527" s="5"/>
      <c r="Q527" s="4" t="e">
        <f>VLOOKUP(F527,STATISTIK!$A:$D,12,FALSE)</f>
        <v>#REF!</v>
      </c>
      <c r="R527" s="57" t="e">
        <f>VLOOKUP(F527,STATISTIK!$A:$D,13,FALSE)</f>
        <v>#REF!</v>
      </c>
      <c r="S527" s="6"/>
      <c r="T527" s="56"/>
      <c r="U527" s="56"/>
    </row>
    <row r="528" ht="12.75" hidden="1" customHeight="1" spans="1:21">
      <c r="A528" s="6">
        <v>517</v>
      </c>
      <c r="B528" s="21" t="s">
        <v>1125</v>
      </c>
      <c r="C528" s="21"/>
      <c r="D528" s="21"/>
      <c r="E528" s="21"/>
      <c r="F528" s="7" t="s">
        <v>1126</v>
      </c>
      <c r="G528" s="6" t="s">
        <v>43</v>
      </c>
      <c r="H528" s="4" t="s">
        <v>390</v>
      </c>
      <c r="I528" s="6" t="s">
        <v>45</v>
      </c>
      <c r="J528" s="4" t="e">
        <f>VLOOKUP(F528,STATISTIK!$A:$D,5,FALSE)</f>
        <v>#REF!</v>
      </c>
      <c r="K528" s="6" t="s">
        <v>141</v>
      </c>
      <c r="L528" s="4" t="e">
        <f>VLOOKUP(F528,STATISTIK!$A:$D,7,FALSE)</f>
        <v>#REF!</v>
      </c>
      <c r="M528" s="22" t="s">
        <v>47</v>
      </c>
      <c r="N528" s="4" t="e">
        <f>VLOOKUP(F528,STATISTIK!$A:$D,9,FALSE)</f>
        <v>#REF!</v>
      </c>
      <c r="O528" s="4" t="e">
        <f>VLOOKUP(F528,STATISTIK!$A:$D,10,FALSE)</f>
        <v>#REF!</v>
      </c>
      <c r="P528" s="5"/>
      <c r="Q528" s="4" t="e">
        <f>VLOOKUP(F528,STATISTIK!$A:$D,12,FALSE)</f>
        <v>#REF!</v>
      </c>
      <c r="R528" s="57" t="e">
        <f>VLOOKUP(F528,STATISTIK!$A:$D,13,FALSE)</f>
        <v>#REF!</v>
      </c>
      <c r="S528" s="6"/>
      <c r="T528" s="56"/>
      <c r="U528" s="56"/>
    </row>
    <row r="529" ht="12.75" hidden="1" customHeight="1" spans="1:21">
      <c r="A529" s="6">
        <v>518</v>
      </c>
      <c r="B529" s="21" t="s">
        <v>1127</v>
      </c>
      <c r="C529" s="21"/>
      <c r="D529" s="21"/>
      <c r="E529" s="21"/>
      <c r="F529" s="7" t="s">
        <v>1128</v>
      </c>
      <c r="G529" s="6" t="s">
        <v>43</v>
      </c>
      <c r="H529" s="4" t="s">
        <v>390</v>
      </c>
      <c r="I529" s="6" t="s">
        <v>45</v>
      </c>
      <c r="J529" s="4" t="e">
        <f>VLOOKUP(F529,STATISTIK!$A:$D,5,FALSE)</f>
        <v>#REF!</v>
      </c>
      <c r="K529" s="6" t="s">
        <v>141</v>
      </c>
      <c r="L529" s="4" t="e">
        <f>VLOOKUP(F529,STATISTIK!$A:$D,7,FALSE)</f>
        <v>#REF!</v>
      </c>
      <c r="M529" s="22" t="s">
        <v>47</v>
      </c>
      <c r="N529" s="4" t="e">
        <f>VLOOKUP(F529,STATISTIK!$A:$D,9,FALSE)</f>
        <v>#REF!</v>
      </c>
      <c r="O529" s="4" t="e">
        <f>VLOOKUP(F529,STATISTIK!$A:$D,10,FALSE)</f>
        <v>#REF!</v>
      </c>
      <c r="P529" s="5"/>
      <c r="Q529" s="4" t="e">
        <f>VLOOKUP(F529,STATISTIK!$A:$D,12,FALSE)</f>
        <v>#REF!</v>
      </c>
      <c r="R529" s="57" t="e">
        <f>VLOOKUP(F529,STATISTIK!$A:$D,13,FALSE)</f>
        <v>#REF!</v>
      </c>
      <c r="S529" s="6"/>
      <c r="T529" s="56"/>
      <c r="U529" s="56"/>
    </row>
    <row r="530" ht="12.75" hidden="1" customHeight="1" spans="1:21">
      <c r="A530" s="6">
        <v>519</v>
      </c>
      <c r="B530" s="21" t="s">
        <v>1129</v>
      </c>
      <c r="C530" s="21"/>
      <c r="D530" s="21"/>
      <c r="E530" s="21"/>
      <c r="F530" s="7" t="s">
        <v>1130</v>
      </c>
      <c r="G530" s="6" t="s">
        <v>43</v>
      </c>
      <c r="H530" s="4" t="s">
        <v>390</v>
      </c>
      <c r="I530" s="6" t="s">
        <v>45</v>
      </c>
      <c r="J530" s="4" t="e">
        <f>VLOOKUP(F530,STATISTIK!$A:$D,5,FALSE)</f>
        <v>#REF!</v>
      </c>
      <c r="K530" s="6" t="s">
        <v>391</v>
      </c>
      <c r="L530" s="4" t="e">
        <f>VLOOKUP(F530,STATISTIK!$A:$D,7,FALSE)</f>
        <v>#REF!</v>
      </c>
      <c r="M530" s="6" t="s">
        <v>47</v>
      </c>
      <c r="N530" s="4" t="e">
        <f>VLOOKUP(F530,STATISTIK!$A:$D,9,FALSE)</f>
        <v>#REF!</v>
      </c>
      <c r="O530" s="4" t="e">
        <f>VLOOKUP(F530,STATISTIK!$A:$D,10,FALSE)</f>
        <v>#REF!</v>
      </c>
      <c r="P530" s="5"/>
      <c r="Q530" s="4" t="e">
        <f>VLOOKUP(F530,STATISTIK!$A:$D,12,FALSE)</f>
        <v>#REF!</v>
      </c>
      <c r="R530" s="57" t="e">
        <f>VLOOKUP(F530,STATISTIK!$A:$D,13,FALSE)</f>
        <v>#REF!</v>
      </c>
      <c r="S530" s="6"/>
      <c r="T530" s="56"/>
      <c r="U530" s="56"/>
    </row>
    <row r="531" ht="12.75" hidden="1" customHeight="1" spans="1:21">
      <c r="A531" s="6">
        <v>520</v>
      </c>
      <c r="B531" s="21" t="s">
        <v>1131</v>
      </c>
      <c r="C531" s="21"/>
      <c r="D531" s="21"/>
      <c r="E531" s="21"/>
      <c r="F531" s="7" t="s">
        <v>1132</v>
      </c>
      <c r="G531" s="6" t="s">
        <v>43</v>
      </c>
      <c r="H531" s="4" t="s">
        <v>390</v>
      </c>
      <c r="I531" s="6" t="s">
        <v>45</v>
      </c>
      <c r="J531" s="4" t="e">
        <f>VLOOKUP(F531,STATISTIK!$A:$D,5,FALSE)</f>
        <v>#REF!</v>
      </c>
      <c r="K531" s="49" t="s">
        <v>444</v>
      </c>
      <c r="L531" s="4" t="e">
        <f>VLOOKUP(F531,STATISTIK!$A:$D,7,FALSE)</f>
        <v>#REF!</v>
      </c>
      <c r="M531" s="49" t="s">
        <v>47</v>
      </c>
      <c r="N531" s="4" t="e">
        <f>VLOOKUP(F531,STATISTIK!$A:$D,9,FALSE)</f>
        <v>#REF!</v>
      </c>
      <c r="O531" s="4" t="e">
        <f>VLOOKUP(F531,STATISTIK!$A:$D,10,FALSE)</f>
        <v>#REF!</v>
      </c>
      <c r="P531" s="5"/>
      <c r="Q531" s="4" t="e">
        <f>VLOOKUP(F531,STATISTIK!$A:$D,12,FALSE)</f>
        <v>#REF!</v>
      </c>
      <c r="R531" s="57" t="e">
        <f>VLOOKUP(F531,STATISTIK!$A:$D,13,FALSE)</f>
        <v>#REF!</v>
      </c>
      <c r="S531" s="49"/>
      <c r="T531" s="56"/>
      <c r="U531" s="56"/>
    </row>
    <row r="532" ht="12.75" hidden="1" customHeight="1" spans="1:21">
      <c r="A532" s="6">
        <v>521</v>
      </c>
      <c r="B532" s="21" t="s">
        <v>1133</v>
      </c>
      <c r="C532" s="21"/>
      <c r="D532" s="21"/>
      <c r="E532" s="21"/>
      <c r="F532" s="7" t="s">
        <v>1134</v>
      </c>
      <c r="G532" s="6" t="s">
        <v>43</v>
      </c>
      <c r="H532" s="4" t="s">
        <v>390</v>
      </c>
      <c r="I532" s="6" t="s">
        <v>45</v>
      </c>
      <c r="J532" s="4" t="e">
        <f>VLOOKUP(F532,STATISTIK!$A:$D,5,FALSE)</f>
        <v>#REF!</v>
      </c>
      <c r="K532" s="49" t="s">
        <v>444</v>
      </c>
      <c r="L532" s="4" t="e">
        <f>VLOOKUP(F532,STATISTIK!$A:$D,7,FALSE)</f>
        <v>#REF!</v>
      </c>
      <c r="M532" s="49" t="s">
        <v>47</v>
      </c>
      <c r="N532" s="4" t="e">
        <f>VLOOKUP(F532,STATISTIK!$A:$D,9,FALSE)</f>
        <v>#REF!</v>
      </c>
      <c r="O532" s="4" t="e">
        <f>VLOOKUP(F532,STATISTIK!$A:$D,10,FALSE)</f>
        <v>#REF!</v>
      </c>
      <c r="P532" s="5"/>
      <c r="Q532" s="4" t="e">
        <f>VLOOKUP(F532,STATISTIK!$A:$D,12,FALSE)</f>
        <v>#REF!</v>
      </c>
      <c r="R532" s="57" t="e">
        <f>VLOOKUP(F532,STATISTIK!$A:$D,13,FALSE)</f>
        <v>#REF!</v>
      </c>
      <c r="S532" s="49"/>
      <c r="T532" s="56"/>
      <c r="U532" s="56"/>
    </row>
    <row r="533" ht="12.75" hidden="1" customHeight="1" spans="1:21">
      <c r="A533" s="6">
        <v>522</v>
      </c>
      <c r="B533" s="21" t="s">
        <v>1135</v>
      </c>
      <c r="C533" s="21"/>
      <c r="D533" s="21"/>
      <c r="E533" s="21"/>
      <c r="F533" s="7" t="s">
        <v>1136</v>
      </c>
      <c r="G533" s="6" t="s">
        <v>43</v>
      </c>
      <c r="H533" s="4" t="s">
        <v>390</v>
      </c>
      <c r="I533" s="6" t="s">
        <v>45</v>
      </c>
      <c r="J533" s="4" t="e">
        <f>VLOOKUP(F533,STATISTIK!$A:$D,5,FALSE)</f>
        <v>#REF!</v>
      </c>
      <c r="K533" s="49" t="s">
        <v>391</v>
      </c>
      <c r="L533" s="4" t="e">
        <f>VLOOKUP(F533,STATISTIK!$A:$D,7,FALSE)</f>
        <v>#REF!</v>
      </c>
      <c r="M533" s="49" t="s">
        <v>47</v>
      </c>
      <c r="N533" s="4" t="e">
        <f>VLOOKUP(F533,STATISTIK!$A:$D,9,FALSE)</f>
        <v>#REF!</v>
      </c>
      <c r="O533" s="4" t="e">
        <f>VLOOKUP(F533,STATISTIK!$A:$D,10,FALSE)</f>
        <v>#REF!</v>
      </c>
      <c r="P533" s="5"/>
      <c r="Q533" s="4" t="e">
        <f>VLOOKUP(F533,STATISTIK!$A:$D,12,FALSE)</f>
        <v>#REF!</v>
      </c>
      <c r="R533" s="57" t="e">
        <f>VLOOKUP(F533,STATISTIK!$A:$D,13,FALSE)</f>
        <v>#REF!</v>
      </c>
      <c r="S533" s="49"/>
      <c r="T533" s="56"/>
      <c r="U533" s="56"/>
    </row>
    <row r="534" ht="12.75" hidden="1" customHeight="1" spans="1:21">
      <c r="A534" s="6">
        <v>523</v>
      </c>
      <c r="B534" s="21" t="s">
        <v>1137</v>
      </c>
      <c r="C534" s="21"/>
      <c r="D534" s="21"/>
      <c r="E534" s="21"/>
      <c r="F534" s="7" t="s">
        <v>1138</v>
      </c>
      <c r="G534" s="6" t="s">
        <v>43</v>
      </c>
      <c r="H534" s="4" t="s">
        <v>390</v>
      </c>
      <c r="I534" s="6" t="s">
        <v>45</v>
      </c>
      <c r="J534" s="4" t="e">
        <f>VLOOKUP(F534,STATISTIK!$A:$D,5,FALSE)</f>
        <v>#REF!</v>
      </c>
      <c r="K534" s="49" t="s">
        <v>444</v>
      </c>
      <c r="L534" s="4" t="e">
        <f>VLOOKUP(F534,STATISTIK!$A:$D,7,FALSE)</f>
        <v>#REF!</v>
      </c>
      <c r="M534" s="49" t="s">
        <v>47</v>
      </c>
      <c r="N534" s="4" t="e">
        <f>VLOOKUP(F534,STATISTIK!$A:$D,9,FALSE)</f>
        <v>#REF!</v>
      </c>
      <c r="O534" s="4" t="e">
        <f>VLOOKUP(F534,STATISTIK!$A:$D,10,FALSE)</f>
        <v>#REF!</v>
      </c>
      <c r="P534" s="5"/>
      <c r="Q534" s="4" t="e">
        <f>VLOOKUP(F534,STATISTIK!$A:$D,12,FALSE)</f>
        <v>#REF!</v>
      </c>
      <c r="R534" s="57" t="e">
        <f>VLOOKUP(F534,STATISTIK!$A:$D,13,FALSE)</f>
        <v>#REF!</v>
      </c>
      <c r="S534" s="49"/>
      <c r="T534" s="56"/>
      <c r="U534" s="56"/>
    </row>
    <row r="535" ht="12.75" hidden="1" customHeight="1" spans="1:21">
      <c r="A535" s="6">
        <v>524</v>
      </c>
      <c r="B535" s="21" t="s">
        <v>1139</v>
      </c>
      <c r="C535" s="21"/>
      <c r="D535" s="21"/>
      <c r="E535" s="21"/>
      <c r="F535" s="7" t="s">
        <v>1140</v>
      </c>
      <c r="G535" s="6" t="s">
        <v>43</v>
      </c>
      <c r="H535" s="4" t="s">
        <v>390</v>
      </c>
      <c r="I535" s="6" t="s">
        <v>45</v>
      </c>
      <c r="J535" s="4" t="e">
        <f>VLOOKUP(F535,STATISTIK!$A:$D,5,FALSE)</f>
        <v>#REF!</v>
      </c>
      <c r="K535" s="49" t="s">
        <v>444</v>
      </c>
      <c r="L535" s="4" t="e">
        <f>VLOOKUP(F535,STATISTIK!$A:$D,7,FALSE)</f>
        <v>#REF!</v>
      </c>
      <c r="M535" s="49" t="s">
        <v>47</v>
      </c>
      <c r="N535" s="4" t="e">
        <f>VLOOKUP(F535,STATISTIK!$A:$D,9,FALSE)</f>
        <v>#REF!</v>
      </c>
      <c r="O535" s="4" t="e">
        <f>VLOOKUP(F535,STATISTIK!$A:$D,10,FALSE)</f>
        <v>#REF!</v>
      </c>
      <c r="P535" s="5"/>
      <c r="Q535" s="4" t="e">
        <f>VLOOKUP(F535,STATISTIK!$A:$D,12,FALSE)</f>
        <v>#REF!</v>
      </c>
      <c r="R535" s="57" t="e">
        <f>VLOOKUP(F535,STATISTIK!$A:$D,13,FALSE)</f>
        <v>#REF!</v>
      </c>
      <c r="S535" s="49"/>
      <c r="T535" s="56"/>
      <c r="U535" s="56"/>
    </row>
    <row r="536" ht="12.75" hidden="1" customHeight="1" spans="1:21">
      <c r="A536" s="6">
        <v>525</v>
      </c>
      <c r="B536" s="21" t="s">
        <v>1141</v>
      </c>
      <c r="C536" s="21"/>
      <c r="D536" s="21"/>
      <c r="E536" s="21"/>
      <c r="F536" s="7" t="s">
        <v>1142</v>
      </c>
      <c r="G536" s="6" t="s">
        <v>43</v>
      </c>
      <c r="H536" s="4" t="s">
        <v>390</v>
      </c>
      <c r="I536" s="6" t="s">
        <v>45</v>
      </c>
      <c r="J536" s="4" t="e">
        <f>VLOOKUP(F536,STATISTIK!$A:$D,5,FALSE)</f>
        <v>#REF!</v>
      </c>
      <c r="K536" s="6" t="s">
        <v>65</v>
      </c>
      <c r="L536" s="4" t="e">
        <f>VLOOKUP(F536,STATISTIK!$A:$D,7,FALSE)</f>
        <v>#REF!</v>
      </c>
      <c r="M536" s="49" t="s">
        <v>47</v>
      </c>
      <c r="N536" s="4" t="e">
        <f>VLOOKUP(F536,STATISTIK!$A:$D,9,FALSE)</f>
        <v>#REF!</v>
      </c>
      <c r="O536" s="4" t="e">
        <f>VLOOKUP(F536,STATISTIK!$A:$D,10,FALSE)</f>
        <v>#REF!</v>
      </c>
      <c r="P536" s="5"/>
      <c r="Q536" s="4" t="e">
        <f>VLOOKUP(F536,STATISTIK!$A:$D,12,FALSE)</f>
        <v>#REF!</v>
      </c>
      <c r="R536" s="57" t="e">
        <f>VLOOKUP(F536,STATISTIK!$A:$D,13,FALSE)</f>
        <v>#REF!</v>
      </c>
      <c r="S536" s="49"/>
      <c r="T536" s="56"/>
      <c r="U536" s="56"/>
    </row>
    <row r="537" ht="12.75" hidden="1" customHeight="1" spans="1:21">
      <c r="A537" s="6"/>
      <c r="B537" s="60" t="s">
        <v>1143</v>
      </c>
      <c r="C537" s="60"/>
      <c r="D537" s="60"/>
      <c r="E537" s="60"/>
      <c r="F537" s="43" t="s">
        <v>1144</v>
      </c>
      <c r="G537" s="6" t="s">
        <v>43</v>
      </c>
      <c r="H537" s="44"/>
      <c r="I537" s="6" t="s">
        <v>45</v>
      </c>
      <c r="J537" s="4" t="e">
        <f>VLOOKUP(F537,STATISTIK!$A:$D,5,FALSE)</f>
        <v>#REF!</v>
      </c>
      <c r="K537" s="45"/>
      <c r="L537" s="4" t="e">
        <f>VLOOKUP(F537,STATISTIK!$A:$D,7,FALSE)</f>
        <v>#REF!</v>
      </c>
      <c r="M537" s="45"/>
      <c r="N537" s="4" t="e">
        <f>VLOOKUP(F537,STATISTIK!$A:$D,9,FALSE)</f>
        <v>#REF!</v>
      </c>
      <c r="O537" s="4" t="e">
        <f>VLOOKUP(F537,STATISTIK!$A:$D,10,FALSE)</f>
        <v>#REF!</v>
      </c>
      <c r="P537" s="5"/>
      <c r="Q537" s="4" t="e">
        <f>VLOOKUP(F537,STATISTIK!$A:$D,12,FALSE)</f>
        <v>#REF!</v>
      </c>
      <c r="R537" s="4" t="e">
        <f>VLOOKUP(F537,STATISTIK!$A:$D,13,FALSE)</f>
        <v>#REF!</v>
      </c>
      <c r="S537" s="45"/>
      <c r="T537" s="56"/>
      <c r="U537" s="56"/>
    </row>
    <row r="538" ht="12.75" hidden="1" customHeight="1" spans="1:21">
      <c r="A538" s="6">
        <v>526</v>
      </c>
      <c r="B538" s="21" t="s">
        <v>1145</v>
      </c>
      <c r="C538" s="21"/>
      <c r="D538" s="21"/>
      <c r="E538" s="21"/>
      <c r="F538" s="7" t="s">
        <v>1146</v>
      </c>
      <c r="G538" s="6" t="s">
        <v>43</v>
      </c>
      <c r="H538" s="4" t="s">
        <v>902</v>
      </c>
      <c r="I538" s="6" t="s">
        <v>45</v>
      </c>
      <c r="J538" s="4" t="e">
        <f>VLOOKUP(F538,STATISTIK!$A:$D,5,FALSE)</f>
        <v>#REF!</v>
      </c>
      <c r="K538" s="49" t="s">
        <v>541</v>
      </c>
      <c r="L538" s="4" t="e">
        <f>VLOOKUP(F538,STATISTIK!$A:$D,7,FALSE)</f>
        <v>#REF!</v>
      </c>
      <c r="M538" s="58" t="s">
        <v>47</v>
      </c>
      <c r="N538" s="4" t="e">
        <f>VLOOKUP(F538,STATISTIK!$A:$D,9,FALSE)</f>
        <v>#REF!</v>
      </c>
      <c r="O538" s="4" t="e">
        <f>VLOOKUP(F538,STATISTIK!$A:$D,10,FALSE)</f>
        <v>#REF!</v>
      </c>
      <c r="P538" s="5"/>
      <c r="Q538" s="4" t="e">
        <f>VLOOKUP(F538,STATISTIK!$A:$D,12,FALSE)</f>
        <v>#REF!</v>
      </c>
      <c r="R538" s="57" t="e">
        <f>VLOOKUP(F538,STATISTIK!$A:$D,13,FALSE)</f>
        <v>#REF!</v>
      </c>
      <c r="S538" s="49"/>
      <c r="T538" s="56"/>
      <c r="U538" s="56"/>
    </row>
    <row r="539" ht="12.75" hidden="1" customHeight="1" spans="1:21">
      <c r="A539" s="6">
        <v>527</v>
      </c>
      <c r="B539" s="21" t="s">
        <v>1147</v>
      </c>
      <c r="C539" s="21"/>
      <c r="D539" s="21"/>
      <c r="E539" s="21"/>
      <c r="F539" s="7" t="s">
        <v>1148</v>
      </c>
      <c r="G539" s="6" t="s">
        <v>43</v>
      </c>
      <c r="H539" s="4" t="s">
        <v>902</v>
      </c>
      <c r="I539" s="6" t="s">
        <v>45</v>
      </c>
      <c r="J539" s="4" t="e">
        <f>VLOOKUP(F539,STATISTIK!$A:$D,5,FALSE)</f>
        <v>#REF!</v>
      </c>
      <c r="K539" s="49" t="s">
        <v>541</v>
      </c>
      <c r="L539" s="4" t="e">
        <f>VLOOKUP(F539,STATISTIK!$A:$D,7,FALSE)</f>
        <v>#REF!</v>
      </c>
      <c r="M539" s="58" t="s">
        <v>47</v>
      </c>
      <c r="N539" s="4" t="e">
        <f>VLOOKUP(F539,STATISTIK!$A:$D,9,FALSE)</f>
        <v>#REF!</v>
      </c>
      <c r="O539" s="4" t="e">
        <f>VLOOKUP(F539,STATISTIK!$A:$D,10,FALSE)</f>
        <v>#REF!</v>
      </c>
      <c r="P539" s="5"/>
      <c r="Q539" s="4" t="e">
        <f>VLOOKUP(F539,STATISTIK!$A:$D,12,FALSE)</f>
        <v>#REF!</v>
      </c>
      <c r="R539" s="57" t="e">
        <f>VLOOKUP(F539,STATISTIK!$A:$D,13,FALSE)</f>
        <v>#REF!</v>
      </c>
      <c r="S539" s="49"/>
      <c r="T539" s="56"/>
      <c r="U539" s="56"/>
    </row>
    <row r="540" ht="12.75" hidden="1" customHeight="1" spans="1:21">
      <c r="A540" s="6">
        <v>528</v>
      </c>
      <c r="B540" s="21" t="s">
        <v>1149</v>
      </c>
      <c r="C540" s="21"/>
      <c r="D540" s="21"/>
      <c r="E540" s="21"/>
      <c r="F540" s="7" t="s">
        <v>1150</v>
      </c>
      <c r="G540" s="6" t="s">
        <v>43</v>
      </c>
      <c r="H540" s="4" t="s">
        <v>902</v>
      </c>
      <c r="I540" s="6" t="s">
        <v>45</v>
      </c>
      <c r="J540" s="4" t="e">
        <f>VLOOKUP(F540,STATISTIK!$A:$D,5,FALSE)</f>
        <v>#REF!</v>
      </c>
      <c r="K540" s="49" t="s">
        <v>541</v>
      </c>
      <c r="L540" s="4" t="e">
        <f>VLOOKUP(F540,STATISTIK!$A:$D,7,FALSE)</f>
        <v>#REF!</v>
      </c>
      <c r="M540" s="58" t="s">
        <v>47</v>
      </c>
      <c r="N540" s="4" t="e">
        <f>VLOOKUP(F540,STATISTIK!$A:$D,9,FALSE)</f>
        <v>#REF!</v>
      </c>
      <c r="O540" s="4" t="e">
        <f>VLOOKUP(F540,STATISTIK!$A:$D,10,FALSE)</f>
        <v>#REF!</v>
      </c>
      <c r="P540" s="5"/>
      <c r="Q540" s="4" t="e">
        <f>VLOOKUP(F540,STATISTIK!$A:$D,12,FALSE)</f>
        <v>#REF!</v>
      </c>
      <c r="R540" s="57" t="e">
        <f>VLOOKUP(F540,STATISTIK!$A:$D,13,FALSE)</f>
        <v>#REF!</v>
      </c>
      <c r="S540" s="49"/>
      <c r="T540" s="56"/>
      <c r="U540" s="56"/>
    </row>
    <row r="541" ht="12.75" hidden="1" customHeight="1" spans="1:21">
      <c r="A541" s="6">
        <v>529</v>
      </c>
      <c r="B541" s="21" t="s">
        <v>1151</v>
      </c>
      <c r="C541" s="21"/>
      <c r="D541" s="21"/>
      <c r="E541" s="21"/>
      <c r="F541" s="7" t="s">
        <v>1152</v>
      </c>
      <c r="G541" s="6" t="s">
        <v>43</v>
      </c>
      <c r="H541" s="4" t="s">
        <v>902</v>
      </c>
      <c r="I541" s="6" t="s">
        <v>45</v>
      </c>
      <c r="J541" s="4" t="e">
        <f>VLOOKUP(F541,STATISTIK!$A:$D,5,FALSE)</f>
        <v>#REF!</v>
      </c>
      <c r="K541" s="49" t="s">
        <v>541</v>
      </c>
      <c r="L541" s="4" t="e">
        <f>VLOOKUP(F541,STATISTIK!$A:$D,7,FALSE)</f>
        <v>#REF!</v>
      </c>
      <c r="M541" s="58" t="s">
        <v>47</v>
      </c>
      <c r="N541" s="4" t="e">
        <f>VLOOKUP(F541,STATISTIK!$A:$D,9,FALSE)</f>
        <v>#REF!</v>
      </c>
      <c r="O541" s="4" t="e">
        <f>VLOOKUP(F541,STATISTIK!$A:$D,10,FALSE)</f>
        <v>#REF!</v>
      </c>
      <c r="P541" s="5"/>
      <c r="Q541" s="4" t="e">
        <f>VLOOKUP(F541,STATISTIK!$A:$D,12,FALSE)</f>
        <v>#REF!</v>
      </c>
      <c r="R541" s="57" t="e">
        <f>VLOOKUP(F541,STATISTIK!$A:$D,13,FALSE)</f>
        <v>#REF!</v>
      </c>
      <c r="S541" s="49"/>
      <c r="T541" s="56"/>
      <c r="U541" s="56"/>
    </row>
    <row r="542" ht="12.75" hidden="1" customHeight="1" spans="1:21">
      <c r="A542" s="6">
        <v>530</v>
      </c>
      <c r="B542" s="21" t="s">
        <v>1153</v>
      </c>
      <c r="C542" s="21"/>
      <c r="D542" s="21"/>
      <c r="E542" s="21"/>
      <c r="F542" s="7" t="s">
        <v>1154</v>
      </c>
      <c r="G542" s="6" t="s">
        <v>43</v>
      </c>
      <c r="H542" s="4" t="s">
        <v>1155</v>
      </c>
      <c r="I542" s="6" t="s">
        <v>45</v>
      </c>
      <c r="J542" s="4" t="e">
        <f>VLOOKUP(F542,STATISTIK!$A:$D,5,FALSE)</f>
        <v>#REF!</v>
      </c>
      <c r="K542" s="6" t="s">
        <v>574</v>
      </c>
      <c r="L542" s="4" t="e">
        <f>VLOOKUP(F542,STATISTIK!$A:$D,7,FALSE)</f>
        <v>#REF!</v>
      </c>
      <c r="M542" s="22" t="s">
        <v>47</v>
      </c>
      <c r="N542" s="4" t="e">
        <f>VLOOKUP(F542,STATISTIK!$A:$D,9,FALSE)</f>
        <v>#REF!</v>
      </c>
      <c r="O542" s="4" t="e">
        <f>VLOOKUP(F542,STATISTIK!$A:$D,10,FALSE)</f>
        <v>#REF!</v>
      </c>
      <c r="P542" s="5"/>
      <c r="Q542" s="4" t="e">
        <f>VLOOKUP(F542,STATISTIK!$A:$D,12,FALSE)</f>
        <v>#REF!</v>
      </c>
      <c r="R542" s="57" t="e">
        <f>VLOOKUP(F542,STATISTIK!$A:$D,13,FALSE)</f>
        <v>#REF!</v>
      </c>
      <c r="S542" s="6"/>
      <c r="T542" s="56"/>
      <c r="U542" s="56"/>
    </row>
    <row r="543" ht="12.75" hidden="1" customHeight="1" spans="1:21">
      <c r="A543" s="6">
        <v>531</v>
      </c>
      <c r="B543" s="21" t="s">
        <v>1156</v>
      </c>
      <c r="C543" s="21"/>
      <c r="D543" s="21"/>
      <c r="E543" s="21"/>
      <c r="F543" s="7" t="s">
        <v>1157</v>
      </c>
      <c r="G543" s="6" t="s">
        <v>43</v>
      </c>
      <c r="H543" s="4" t="s">
        <v>1155</v>
      </c>
      <c r="I543" s="6" t="s">
        <v>45</v>
      </c>
      <c r="J543" s="4" t="e">
        <f>VLOOKUP(F543,STATISTIK!$A:$D,5,FALSE)</f>
        <v>#REF!</v>
      </c>
      <c r="K543" s="49" t="s">
        <v>46</v>
      </c>
      <c r="L543" s="4" t="e">
        <f>VLOOKUP(F543,STATISTIK!$A:$D,7,FALSE)</f>
        <v>#REF!</v>
      </c>
      <c r="M543" s="58" t="s">
        <v>47</v>
      </c>
      <c r="N543" s="4" t="e">
        <f>VLOOKUP(F543,STATISTIK!$A:$D,9,FALSE)</f>
        <v>#REF!</v>
      </c>
      <c r="O543" s="4" t="e">
        <f>VLOOKUP(F543,STATISTIK!$A:$D,10,FALSE)</f>
        <v>#REF!</v>
      </c>
      <c r="P543" s="5"/>
      <c r="Q543" s="4" t="e">
        <f>VLOOKUP(F543,STATISTIK!$A:$D,12,FALSE)</f>
        <v>#REF!</v>
      </c>
      <c r="R543" s="57" t="e">
        <f>VLOOKUP(F543,STATISTIK!$A:$D,13,FALSE)</f>
        <v>#REF!</v>
      </c>
      <c r="S543" s="49"/>
      <c r="T543" s="56"/>
      <c r="U543" s="56"/>
    </row>
    <row r="544" ht="12.75" hidden="1" customHeight="1" spans="1:21">
      <c r="A544" s="6">
        <v>532</v>
      </c>
      <c r="B544" s="21" t="s">
        <v>1158</v>
      </c>
      <c r="C544" s="21"/>
      <c r="D544" s="21"/>
      <c r="E544" s="21"/>
      <c r="F544" s="7" t="s">
        <v>1159</v>
      </c>
      <c r="G544" s="6" t="s">
        <v>43</v>
      </c>
      <c r="H544" s="4" t="s">
        <v>1155</v>
      </c>
      <c r="I544" s="6" t="s">
        <v>45</v>
      </c>
      <c r="J544" s="4" t="e">
        <f>VLOOKUP(F544,STATISTIK!$A:$D,5,FALSE)</f>
        <v>#REF!</v>
      </c>
      <c r="K544" s="49" t="s">
        <v>46</v>
      </c>
      <c r="L544" s="4" t="e">
        <f>VLOOKUP(F544,STATISTIK!$A:$D,7,FALSE)</f>
        <v>#REF!</v>
      </c>
      <c r="M544" s="58" t="s">
        <v>47</v>
      </c>
      <c r="N544" s="4" t="e">
        <f>VLOOKUP(F544,STATISTIK!$A:$D,9,FALSE)</f>
        <v>#REF!</v>
      </c>
      <c r="O544" s="4" t="e">
        <f>VLOOKUP(F544,STATISTIK!$A:$D,10,FALSE)</f>
        <v>#REF!</v>
      </c>
      <c r="P544" s="5"/>
      <c r="Q544" s="4" t="e">
        <f>VLOOKUP(F544,STATISTIK!$A:$D,12,FALSE)</f>
        <v>#REF!</v>
      </c>
      <c r="R544" s="57" t="e">
        <f>VLOOKUP(F544,STATISTIK!$A:$D,13,FALSE)</f>
        <v>#REF!</v>
      </c>
      <c r="S544" s="49"/>
      <c r="T544" s="56"/>
      <c r="U544" s="56"/>
    </row>
    <row r="545" ht="12.75" hidden="1" customHeight="1" spans="1:21">
      <c r="A545" s="6">
        <v>533</v>
      </c>
      <c r="B545" s="21" t="s">
        <v>1160</v>
      </c>
      <c r="C545" s="21"/>
      <c r="D545" s="21"/>
      <c r="E545" s="21"/>
      <c r="F545" s="7" t="s">
        <v>576</v>
      </c>
      <c r="G545" s="6" t="s">
        <v>43</v>
      </c>
      <c r="H545" s="4" t="s">
        <v>1155</v>
      </c>
      <c r="I545" s="6" t="s">
        <v>45</v>
      </c>
      <c r="J545" s="4" t="e">
        <f>VLOOKUP(F545,STATISTIK!$A:$D,5,FALSE)</f>
        <v>#REF!</v>
      </c>
      <c r="K545" s="49" t="s">
        <v>574</v>
      </c>
      <c r="L545" s="4" t="e">
        <f>VLOOKUP(F545,STATISTIK!$A:$D,7,FALSE)</f>
        <v>#REF!</v>
      </c>
      <c r="M545" s="58" t="s">
        <v>47</v>
      </c>
      <c r="N545" s="4" t="e">
        <f>VLOOKUP(F545,STATISTIK!$A:$D,9,FALSE)</f>
        <v>#REF!</v>
      </c>
      <c r="O545" s="4" t="e">
        <f>VLOOKUP(F545,STATISTIK!$A:$D,10,FALSE)</f>
        <v>#REF!</v>
      </c>
      <c r="P545" s="5"/>
      <c r="Q545" s="4" t="e">
        <f>VLOOKUP(F545,STATISTIK!$A:$D,12,FALSE)</f>
        <v>#REF!</v>
      </c>
      <c r="R545" s="57" t="e">
        <f>VLOOKUP(F545,STATISTIK!$A:$D,13,FALSE)</f>
        <v>#REF!</v>
      </c>
      <c r="S545" s="49"/>
      <c r="T545" s="56"/>
      <c r="U545" s="56"/>
    </row>
    <row r="546" ht="12.75" hidden="1" customHeight="1" spans="1:21">
      <c r="A546" s="6">
        <v>534</v>
      </c>
      <c r="B546" s="21" t="s">
        <v>1161</v>
      </c>
      <c r="C546" s="21"/>
      <c r="D546" s="21"/>
      <c r="E546" s="21"/>
      <c r="F546" s="7" t="s">
        <v>1162</v>
      </c>
      <c r="G546" s="6" t="s">
        <v>43</v>
      </c>
      <c r="H546" s="4" t="s">
        <v>1155</v>
      </c>
      <c r="I546" s="6" t="s">
        <v>45</v>
      </c>
      <c r="J546" s="4" t="e">
        <f>VLOOKUP(F546,STATISTIK!$A:$D,5,FALSE)</f>
        <v>#REF!</v>
      </c>
      <c r="K546" s="49" t="s">
        <v>46</v>
      </c>
      <c r="L546" s="4" t="e">
        <f>VLOOKUP(F546,STATISTIK!$A:$D,7,FALSE)</f>
        <v>#REF!</v>
      </c>
      <c r="M546" s="58" t="s">
        <v>47</v>
      </c>
      <c r="N546" s="4" t="e">
        <f>VLOOKUP(F546,STATISTIK!$A:$D,9,FALSE)</f>
        <v>#REF!</v>
      </c>
      <c r="O546" s="4" t="e">
        <f>VLOOKUP(F546,STATISTIK!$A:$D,10,FALSE)</f>
        <v>#REF!</v>
      </c>
      <c r="P546" s="5"/>
      <c r="Q546" s="4" t="e">
        <f>VLOOKUP(F546,STATISTIK!$A:$D,12,FALSE)</f>
        <v>#REF!</v>
      </c>
      <c r="R546" s="57" t="e">
        <f>VLOOKUP(F546,STATISTIK!$A:$D,13,FALSE)</f>
        <v>#REF!</v>
      </c>
      <c r="S546" s="49"/>
      <c r="T546" s="56"/>
      <c r="U546" s="56"/>
    </row>
    <row r="547" ht="12.75" hidden="1" customHeight="1" spans="1:21">
      <c r="A547" s="6">
        <v>535</v>
      </c>
      <c r="B547" s="21" t="s">
        <v>1163</v>
      </c>
      <c r="C547" s="21"/>
      <c r="D547" s="21"/>
      <c r="E547" s="21"/>
      <c r="F547" s="7" t="s">
        <v>1164</v>
      </c>
      <c r="G547" s="6" t="s">
        <v>43</v>
      </c>
      <c r="H547" s="4" t="s">
        <v>1155</v>
      </c>
      <c r="I547" s="6" t="s">
        <v>45</v>
      </c>
      <c r="J547" s="4" t="e">
        <f>VLOOKUP(F547,STATISTIK!$A:$D,5,FALSE)</f>
        <v>#REF!</v>
      </c>
      <c r="K547" s="49" t="s">
        <v>46</v>
      </c>
      <c r="L547" s="4" t="e">
        <f>VLOOKUP(F547,STATISTIK!$A:$D,7,FALSE)</f>
        <v>#REF!</v>
      </c>
      <c r="M547" s="58" t="s">
        <v>47</v>
      </c>
      <c r="N547" s="4" t="e">
        <f>VLOOKUP(F547,STATISTIK!$A:$D,9,FALSE)</f>
        <v>#REF!</v>
      </c>
      <c r="O547" s="4" t="e">
        <f>VLOOKUP(F547,STATISTIK!$A:$D,10,FALSE)</f>
        <v>#REF!</v>
      </c>
      <c r="P547" s="5"/>
      <c r="Q547" s="4" t="e">
        <f>VLOOKUP(F547,STATISTIK!$A:$D,12,FALSE)</f>
        <v>#REF!</v>
      </c>
      <c r="R547" s="57" t="e">
        <f>VLOOKUP(F547,STATISTIK!$A:$D,13,FALSE)</f>
        <v>#REF!</v>
      </c>
      <c r="S547" s="49"/>
      <c r="T547" s="56"/>
      <c r="U547" s="56"/>
    </row>
    <row r="548" ht="12.75" hidden="1" customHeight="1" spans="1:21">
      <c r="A548" s="6">
        <v>536</v>
      </c>
      <c r="B548" s="21" t="s">
        <v>1165</v>
      </c>
      <c r="C548" s="21"/>
      <c r="D548" s="21"/>
      <c r="E548" s="21"/>
      <c r="F548" s="7" t="s">
        <v>1166</v>
      </c>
      <c r="G548" s="6" t="s">
        <v>43</v>
      </c>
      <c r="H548" s="4" t="s">
        <v>1155</v>
      </c>
      <c r="I548" s="6" t="s">
        <v>45</v>
      </c>
      <c r="J548" s="4" t="e">
        <f>VLOOKUP(F548,STATISTIK!$A:$D,5,FALSE)</f>
        <v>#REF!</v>
      </c>
      <c r="K548" s="49" t="s">
        <v>62</v>
      </c>
      <c r="L548" s="4" t="e">
        <f>VLOOKUP(F548,STATISTIK!$A:$D,7,FALSE)</f>
        <v>#REF!</v>
      </c>
      <c r="M548" s="58" t="s">
        <v>47</v>
      </c>
      <c r="N548" s="4" t="e">
        <f>VLOOKUP(F548,STATISTIK!$A:$D,9,FALSE)</f>
        <v>#REF!</v>
      </c>
      <c r="O548" s="4" t="e">
        <f>VLOOKUP(F548,STATISTIK!$A:$D,10,FALSE)</f>
        <v>#REF!</v>
      </c>
      <c r="P548" s="5"/>
      <c r="Q548" s="4" t="e">
        <f>VLOOKUP(F548,STATISTIK!$A:$D,12,FALSE)</f>
        <v>#REF!</v>
      </c>
      <c r="R548" s="57" t="e">
        <f>VLOOKUP(F548,STATISTIK!$A:$D,13,FALSE)</f>
        <v>#REF!</v>
      </c>
      <c r="S548" s="49"/>
      <c r="T548" s="56"/>
      <c r="U548" s="56"/>
    </row>
    <row r="549" ht="12.75" hidden="1" customHeight="1" spans="1:21">
      <c r="A549" s="6">
        <v>537</v>
      </c>
      <c r="B549" s="21" t="s">
        <v>1167</v>
      </c>
      <c r="C549" s="21"/>
      <c r="D549" s="21"/>
      <c r="E549" s="21"/>
      <c r="F549" s="7" t="s">
        <v>1168</v>
      </c>
      <c r="G549" s="6" t="s">
        <v>43</v>
      </c>
      <c r="H549" s="4" t="s">
        <v>1155</v>
      </c>
      <c r="I549" s="6" t="s">
        <v>45</v>
      </c>
      <c r="J549" s="4" t="e">
        <f>VLOOKUP(F549,STATISTIK!$A:$D,5,FALSE)</f>
        <v>#REF!</v>
      </c>
      <c r="K549" s="49" t="s">
        <v>62</v>
      </c>
      <c r="L549" s="4" t="e">
        <f>VLOOKUP(F549,STATISTIK!$A:$D,7,FALSE)</f>
        <v>#REF!</v>
      </c>
      <c r="M549" s="58" t="s">
        <v>47</v>
      </c>
      <c r="N549" s="4" t="e">
        <f>VLOOKUP(F549,STATISTIK!$A:$D,9,FALSE)</f>
        <v>#REF!</v>
      </c>
      <c r="O549" s="4" t="e">
        <f>VLOOKUP(F549,STATISTIK!$A:$D,10,FALSE)</f>
        <v>#REF!</v>
      </c>
      <c r="P549" s="5"/>
      <c r="Q549" s="4" t="e">
        <f>VLOOKUP(F549,STATISTIK!$A:$D,12,FALSE)</f>
        <v>#REF!</v>
      </c>
      <c r="R549" s="57" t="e">
        <f>VLOOKUP(F549,STATISTIK!$A:$D,13,FALSE)</f>
        <v>#REF!</v>
      </c>
      <c r="S549" s="49"/>
      <c r="T549" s="56"/>
      <c r="U549" s="56"/>
    </row>
    <row r="550" ht="12.75" hidden="1" customHeight="1" spans="1:21">
      <c r="A550" s="6">
        <v>538</v>
      </c>
      <c r="B550" s="21" t="s">
        <v>1169</v>
      </c>
      <c r="C550" s="21"/>
      <c r="D550" s="21"/>
      <c r="E550" s="21"/>
      <c r="F550" s="7" t="s">
        <v>1170</v>
      </c>
      <c r="G550" s="6" t="s">
        <v>43</v>
      </c>
      <c r="H550" s="4" t="s">
        <v>1155</v>
      </c>
      <c r="I550" s="6" t="s">
        <v>45</v>
      </c>
      <c r="J550" s="4" t="e">
        <f>VLOOKUP(F550,STATISTIK!$A:$D,5,FALSE)</f>
        <v>#REF!</v>
      </c>
      <c r="K550" s="49" t="s">
        <v>46</v>
      </c>
      <c r="L550" s="4" t="e">
        <f>VLOOKUP(F550,STATISTIK!$A:$D,7,FALSE)</f>
        <v>#REF!</v>
      </c>
      <c r="M550" s="58" t="s">
        <v>47</v>
      </c>
      <c r="N550" s="4" t="e">
        <f>VLOOKUP(F550,STATISTIK!$A:$D,9,FALSE)</f>
        <v>#REF!</v>
      </c>
      <c r="O550" s="4" t="e">
        <f>VLOOKUP(F550,STATISTIK!$A:$D,10,FALSE)</f>
        <v>#REF!</v>
      </c>
      <c r="P550" s="5"/>
      <c r="Q550" s="4" t="e">
        <f>VLOOKUP(F550,STATISTIK!$A:$D,12,FALSE)</f>
        <v>#REF!</v>
      </c>
      <c r="R550" s="57" t="e">
        <f>VLOOKUP(F550,STATISTIK!$A:$D,13,FALSE)</f>
        <v>#REF!</v>
      </c>
      <c r="S550" s="49"/>
      <c r="T550" s="56"/>
      <c r="U550" s="56"/>
    </row>
    <row r="551" ht="12.75" hidden="1" customHeight="1" spans="1:21">
      <c r="A551" s="6">
        <v>539</v>
      </c>
      <c r="B551" s="21" t="s">
        <v>1171</v>
      </c>
      <c r="C551" s="21"/>
      <c r="D551" s="21"/>
      <c r="E551" s="21"/>
      <c r="F551" s="7" t="s">
        <v>1172</v>
      </c>
      <c r="G551" s="6" t="s">
        <v>43</v>
      </c>
      <c r="H551" s="4" t="s">
        <v>1155</v>
      </c>
      <c r="I551" s="6" t="s">
        <v>45</v>
      </c>
      <c r="J551" s="4" t="e">
        <f>VLOOKUP(F551,STATISTIK!$A:$D,5,FALSE)</f>
        <v>#REF!</v>
      </c>
      <c r="K551" s="49" t="s">
        <v>62</v>
      </c>
      <c r="L551" s="4" t="e">
        <f>VLOOKUP(F551,STATISTIK!$A:$D,7,FALSE)</f>
        <v>#REF!</v>
      </c>
      <c r="M551" s="58" t="s">
        <v>47</v>
      </c>
      <c r="N551" s="4" t="e">
        <f>VLOOKUP(F551,STATISTIK!$A:$D,9,FALSE)</f>
        <v>#REF!</v>
      </c>
      <c r="O551" s="4" t="e">
        <f>VLOOKUP(F551,STATISTIK!$A:$D,10,FALSE)</f>
        <v>#REF!</v>
      </c>
      <c r="P551" s="5"/>
      <c r="Q551" s="4" t="e">
        <f>VLOOKUP(F551,STATISTIK!$A:$D,12,FALSE)</f>
        <v>#REF!</v>
      </c>
      <c r="R551" s="57" t="e">
        <f>VLOOKUP(F551,STATISTIK!$A:$D,13,FALSE)</f>
        <v>#REF!</v>
      </c>
      <c r="S551" s="49"/>
      <c r="T551" s="56"/>
      <c r="U551" s="56"/>
    </row>
    <row r="552" ht="12.75" hidden="1" customHeight="1" spans="1:21">
      <c r="A552" s="6">
        <v>540</v>
      </c>
      <c r="B552" s="21" t="s">
        <v>1173</v>
      </c>
      <c r="C552" s="21"/>
      <c r="D552" s="21"/>
      <c r="E552" s="21"/>
      <c r="F552" s="7" t="s">
        <v>1174</v>
      </c>
      <c r="G552" s="6" t="s">
        <v>43</v>
      </c>
      <c r="H552" s="4" t="s">
        <v>1155</v>
      </c>
      <c r="I552" s="6" t="s">
        <v>45</v>
      </c>
      <c r="J552" s="4" t="e">
        <f>VLOOKUP(F552,STATISTIK!$A:$D,5,FALSE)</f>
        <v>#REF!</v>
      </c>
      <c r="K552" s="49" t="s">
        <v>62</v>
      </c>
      <c r="L552" s="4" t="e">
        <f>VLOOKUP(F552,STATISTIK!$A:$D,7,FALSE)</f>
        <v>#REF!</v>
      </c>
      <c r="M552" s="58" t="s">
        <v>47</v>
      </c>
      <c r="N552" s="4" t="e">
        <f>VLOOKUP(F552,STATISTIK!$A:$D,9,FALSE)</f>
        <v>#REF!</v>
      </c>
      <c r="O552" s="4" t="e">
        <f>VLOOKUP(F552,STATISTIK!$A:$D,10,FALSE)</f>
        <v>#REF!</v>
      </c>
      <c r="P552" s="5"/>
      <c r="Q552" s="4" t="e">
        <f>VLOOKUP(F552,STATISTIK!$A:$D,12,FALSE)</f>
        <v>#REF!</v>
      </c>
      <c r="R552" s="57" t="e">
        <f>VLOOKUP(F552,STATISTIK!$A:$D,13,FALSE)</f>
        <v>#REF!</v>
      </c>
      <c r="S552" s="49"/>
      <c r="T552" s="56"/>
      <c r="U552" s="56"/>
    </row>
    <row r="553" ht="12.75" hidden="1" customHeight="1" spans="1:21">
      <c r="A553" s="6">
        <v>541</v>
      </c>
      <c r="B553" s="21" t="s">
        <v>1175</v>
      </c>
      <c r="C553" s="21"/>
      <c r="D553" s="21"/>
      <c r="E553" s="21"/>
      <c r="F553" s="7" t="s">
        <v>1157</v>
      </c>
      <c r="G553" s="6" t="s">
        <v>43</v>
      </c>
      <c r="H553" s="4" t="s">
        <v>1155</v>
      </c>
      <c r="I553" s="6" t="s">
        <v>45</v>
      </c>
      <c r="J553" s="4" t="e">
        <f>VLOOKUP(F553,STATISTIK!$A:$D,5,FALSE)</f>
        <v>#REF!</v>
      </c>
      <c r="K553" s="49" t="s">
        <v>46</v>
      </c>
      <c r="L553" s="4" t="e">
        <f>VLOOKUP(F553,STATISTIK!$A:$D,7,FALSE)</f>
        <v>#REF!</v>
      </c>
      <c r="M553" s="58" t="s">
        <v>47</v>
      </c>
      <c r="N553" s="4" t="e">
        <f>VLOOKUP(F553,STATISTIK!$A:$D,9,FALSE)</f>
        <v>#REF!</v>
      </c>
      <c r="O553" s="4" t="e">
        <f>VLOOKUP(F553,STATISTIK!$A:$D,10,FALSE)</f>
        <v>#REF!</v>
      </c>
      <c r="P553" s="5"/>
      <c r="Q553" s="4" t="e">
        <f>VLOOKUP(F553,STATISTIK!$A:$D,12,FALSE)</f>
        <v>#REF!</v>
      </c>
      <c r="R553" s="57" t="e">
        <f>VLOOKUP(F553,STATISTIK!$A:$D,13,FALSE)</f>
        <v>#REF!</v>
      </c>
      <c r="S553" s="49"/>
      <c r="T553" s="56"/>
      <c r="U553" s="56"/>
    </row>
    <row r="554" ht="12.75" hidden="1" customHeight="1" spans="1:21">
      <c r="A554" s="6">
        <v>542</v>
      </c>
      <c r="B554" s="21" t="s">
        <v>1176</v>
      </c>
      <c r="C554" s="21"/>
      <c r="D554" s="21"/>
      <c r="E554" s="21"/>
      <c r="F554" s="7" t="s">
        <v>1177</v>
      </c>
      <c r="G554" s="6" t="s">
        <v>43</v>
      </c>
      <c r="H554" s="4" t="s">
        <v>1155</v>
      </c>
      <c r="I554" s="6" t="s">
        <v>45</v>
      </c>
      <c r="J554" s="4" t="e">
        <f>VLOOKUP(F554,STATISTIK!$A:$D,5,FALSE)</f>
        <v>#REF!</v>
      </c>
      <c r="K554" s="49" t="s">
        <v>46</v>
      </c>
      <c r="L554" s="4" t="e">
        <f>VLOOKUP(F554,STATISTIK!$A:$D,7,FALSE)</f>
        <v>#REF!</v>
      </c>
      <c r="M554" s="58" t="s">
        <v>47</v>
      </c>
      <c r="N554" s="4" t="e">
        <f>VLOOKUP(F554,STATISTIK!$A:$D,9,FALSE)</f>
        <v>#REF!</v>
      </c>
      <c r="O554" s="4" t="e">
        <f>VLOOKUP(F554,STATISTIK!$A:$D,10,FALSE)</f>
        <v>#REF!</v>
      </c>
      <c r="P554" s="5"/>
      <c r="Q554" s="4" t="e">
        <f>VLOOKUP(F554,STATISTIK!$A:$D,12,FALSE)</f>
        <v>#REF!</v>
      </c>
      <c r="R554" s="57" t="e">
        <f>VLOOKUP(F554,STATISTIK!$A:$D,13,FALSE)</f>
        <v>#REF!</v>
      </c>
      <c r="S554" s="49"/>
      <c r="T554" s="56"/>
      <c r="U554" s="56"/>
    </row>
    <row r="555" ht="12.75" hidden="1" customHeight="1" spans="1:21">
      <c r="A555" s="6">
        <v>543</v>
      </c>
      <c r="B555" s="21" t="s">
        <v>1178</v>
      </c>
      <c r="C555" s="21"/>
      <c r="D555" s="21"/>
      <c r="E555" s="21"/>
      <c r="F555" s="7" t="s">
        <v>1179</v>
      </c>
      <c r="G555" s="6" t="s">
        <v>43</v>
      </c>
      <c r="H555" s="4" t="s">
        <v>1155</v>
      </c>
      <c r="I555" s="6" t="s">
        <v>45</v>
      </c>
      <c r="J555" s="4" t="e">
        <f>VLOOKUP(F555,STATISTIK!$A:$D,5,FALSE)</f>
        <v>#REF!</v>
      </c>
      <c r="K555" s="49" t="s">
        <v>62</v>
      </c>
      <c r="L555" s="4" t="e">
        <f>VLOOKUP(F555,STATISTIK!$A:$D,7,FALSE)</f>
        <v>#REF!</v>
      </c>
      <c r="M555" s="58" t="s">
        <v>47</v>
      </c>
      <c r="N555" s="4" t="e">
        <f>VLOOKUP(F555,STATISTIK!$A:$D,9,FALSE)</f>
        <v>#REF!</v>
      </c>
      <c r="O555" s="4" t="e">
        <f>VLOOKUP(F555,STATISTIK!$A:$D,10,FALSE)</f>
        <v>#REF!</v>
      </c>
      <c r="P555" s="5"/>
      <c r="Q555" s="4" t="e">
        <f>VLOOKUP(F555,STATISTIK!$A:$D,12,FALSE)</f>
        <v>#REF!</v>
      </c>
      <c r="R555" s="57" t="e">
        <f>VLOOKUP(F555,STATISTIK!$A:$D,13,FALSE)</f>
        <v>#REF!</v>
      </c>
      <c r="S555" s="49"/>
      <c r="T555" s="56"/>
      <c r="U555" s="56"/>
    </row>
    <row r="556" ht="12.75" hidden="1" customHeight="1" spans="1:21">
      <c r="A556" s="6">
        <v>544</v>
      </c>
      <c r="B556" s="21" t="s">
        <v>1180</v>
      </c>
      <c r="C556" s="21"/>
      <c r="D556" s="21"/>
      <c r="E556" s="21"/>
      <c r="F556" s="7" t="s">
        <v>1174</v>
      </c>
      <c r="G556" s="6" t="s">
        <v>43</v>
      </c>
      <c r="H556" s="4" t="s">
        <v>1155</v>
      </c>
      <c r="I556" s="6" t="s">
        <v>45</v>
      </c>
      <c r="J556" s="4" t="e">
        <f>VLOOKUP(F556,STATISTIK!$A:$D,5,FALSE)</f>
        <v>#REF!</v>
      </c>
      <c r="K556" s="49" t="s">
        <v>62</v>
      </c>
      <c r="L556" s="4" t="e">
        <f>VLOOKUP(F556,STATISTIK!$A:$D,7,FALSE)</f>
        <v>#REF!</v>
      </c>
      <c r="M556" s="58" t="s">
        <v>47</v>
      </c>
      <c r="N556" s="4" t="e">
        <f>VLOOKUP(F556,STATISTIK!$A:$D,9,FALSE)</f>
        <v>#REF!</v>
      </c>
      <c r="O556" s="4" t="e">
        <f>VLOOKUP(F556,STATISTIK!$A:$D,10,FALSE)</f>
        <v>#REF!</v>
      </c>
      <c r="P556" s="5"/>
      <c r="Q556" s="4" t="e">
        <f>VLOOKUP(F556,STATISTIK!$A:$D,12,FALSE)</f>
        <v>#REF!</v>
      </c>
      <c r="R556" s="57" t="e">
        <f>VLOOKUP(F556,STATISTIK!$A:$D,13,FALSE)</f>
        <v>#REF!</v>
      </c>
      <c r="S556" s="49"/>
      <c r="T556" s="56"/>
      <c r="U556" s="56"/>
    </row>
    <row r="557" ht="12.75" hidden="1" customHeight="1" spans="1:21">
      <c r="A557" s="6">
        <v>545</v>
      </c>
      <c r="B557" s="21" t="s">
        <v>1181</v>
      </c>
      <c r="C557" s="21"/>
      <c r="D557" s="21"/>
      <c r="E557" s="21"/>
      <c r="F557" s="7" t="s">
        <v>1182</v>
      </c>
      <c r="G557" s="6" t="s">
        <v>43</v>
      </c>
      <c r="H557" s="4" t="s">
        <v>1155</v>
      </c>
      <c r="I557" s="6" t="s">
        <v>45</v>
      </c>
      <c r="J557" s="4" t="e">
        <f>VLOOKUP(F557,STATISTIK!$A:$D,5,FALSE)</f>
        <v>#REF!</v>
      </c>
      <c r="K557" s="49" t="s">
        <v>46</v>
      </c>
      <c r="L557" s="4" t="e">
        <f>VLOOKUP(F557,STATISTIK!$A:$D,7,FALSE)</f>
        <v>#REF!</v>
      </c>
      <c r="M557" s="58" t="s">
        <v>47</v>
      </c>
      <c r="N557" s="4" t="e">
        <f>VLOOKUP(F557,STATISTIK!$A:$D,9,FALSE)</f>
        <v>#REF!</v>
      </c>
      <c r="O557" s="4" t="e">
        <f>VLOOKUP(F557,STATISTIK!$A:$D,10,FALSE)</f>
        <v>#REF!</v>
      </c>
      <c r="P557" s="5"/>
      <c r="Q557" s="4" t="e">
        <f>VLOOKUP(F557,STATISTIK!$A:$D,12,FALSE)</f>
        <v>#REF!</v>
      </c>
      <c r="R557" s="57" t="e">
        <f>VLOOKUP(F557,STATISTIK!$A:$D,13,FALSE)</f>
        <v>#REF!</v>
      </c>
      <c r="S557" s="49"/>
      <c r="T557" s="56"/>
      <c r="U557" s="56"/>
    </row>
    <row r="558" ht="12.75" hidden="1" customHeight="1" spans="1:21">
      <c r="A558" s="6">
        <v>546</v>
      </c>
      <c r="B558" s="21" t="s">
        <v>1183</v>
      </c>
      <c r="C558" s="21"/>
      <c r="D558" s="21"/>
      <c r="E558" s="21"/>
      <c r="F558" s="7" t="s">
        <v>1184</v>
      </c>
      <c r="G558" s="6" t="s">
        <v>43</v>
      </c>
      <c r="H558" s="4" t="s">
        <v>1155</v>
      </c>
      <c r="I558" s="6" t="s">
        <v>45</v>
      </c>
      <c r="J558" s="4" t="e">
        <f>VLOOKUP(F558,STATISTIK!$A:$D,5,FALSE)</f>
        <v>#REF!</v>
      </c>
      <c r="K558" s="49" t="s">
        <v>62</v>
      </c>
      <c r="L558" s="4" t="e">
        <f>VLOOKUP(F558,STATISTIK!$A:$D,7,FALSE)</f>
        <v>#REF!</v>
      </c>
      <c r="M558" s="58" t="s">
        <v>47</v>
      </c>
      <c r="N558" s="4" t="e">
        <f>VLOOKUP(F558,STATISTIK!$A:$D,9,FALSE)</f>
        <v>#REF!</v>
      </c>
      <c r="O558" s="4" t="e">
        <f>VLOOKUP(F558,STATISTIK!$A:$D,10,FALSE)</f>
        <v>#REF!</v>
      </c>
      <c r="P558" s="5"/>
      <c r="Q558" s="4" t="e">
        <f>VLOOKUP(F558,STATISTIK!$A:$D,12,FALSE)</f>
        <v>#REF!</v>
      </c>
      <c r="R558" s="57" t="e">
        <f>VLOOKUP(F558,STATISTIK!$A:$D,13,FALSE)</f>
        <v>#REF!</v>
      </c>
      <c r="S558" s="49"/>
      <c r="T558" s="56"/>
      <c r="U558" s="56"/>
    </row>
    <row r="559" ht="12.75" hidden="1" customHeight="1" spans="1:21">
      <c r="A559" s="6">
        <v>547</v>
      </c>
      <c r="B559" s="21" t="s">
        <v>1185</v>
      </c>
      <c r="C559" s="21"/>
      <c r="D559" s="21"/>
      <c r="E559" s="21"/>
      <c r="F559" s="7" t="s">
        <v>1186</v>
      </c>
      <c r="G559" s="6" t="s">
        <v>43</v>
      </c>
      <c r="H559" s="4" t="s">
        <v>1155</v>
      </c>
      <c r="I559" s="6" t="s">
        <v>45</v>
      </c>
      <c r="J559" s="4" t="e">
        <f>VLOOKUP(F559,STATISTIK!$A:$D,5,FALSE)</f>
        <v>#REF!</v>
      </c>
      <c r="K559" s="49" t="s">
        <v>62</v>
      </c>
      <c r="L559" s="4" t="e">
        <f>VLOOKUP(F559,STATISTIK!$A:$D,7,FALSE)</f>
        <v>#REF!</v>
      </c>
      <c r="M559" s="58" t="s">
        <v>47</v>
      </c>
      <c r="N559" s="4" t="e">
        <f>VLOOKUP(F559,STATISTIK!$A:$D,9,FALSE)</f>
        <v>#REF!</v>
      </c>
      <c r="O559" s="4" t="e">
        <f>VLOOKUP(F559,STATISTIK!$A:$D,10,FALSE)</f>
        <v>#REF!</v>
      </c>
      <c r="P559" s="5"/>
      <c r="Q559" s="4" t="e">
        <f>VLOOKUP(F559,STATISTIK!$A:$D,12,FALSE)</f>
        <v>#REF!</v>
      </c>
      <c r="R559" s="57" t="e">
        <f>VLOOKUP(F559,STATISTIK!$A:$D,13,FALSE)</f>
        <v>#REF!</v>
      </c>
      <c r="S559" s="49"/>
      <c r="T559" s="56"/>
      <c r="U559" s="56"/>
    </row>
    <row r="560" ht="12.75" hidden="1" customHeight="1" spans="1:21">
      <c r="A560" s="6">
        <v>548</v>
      </c>
      <c r="B560" s="21" t="s">
        <v>1187</v>
      </c>
      <c r="C560" s="21"/>
      <c r="D560" s="21"/>
      <c r="E560" s="21"/>
      <c r="F560" s="7" t="s">
        <v>1188</v>
      </c>
      <c r="G560" s="6" t="s">
        <v>43</v>
      </c>
      <c r="H560" s="4" t="s">
        <v>1155</v>
      </c>
      <c r="I560" s="6" t="s">
        <v>45</v>
      </c>
      <c r="J560" s="4" t="e">
        <f>VLOOKUP(F560,STATISTIK!$A:$D,5,FALSE)</f>
        <v>#REF!</v>
      </c>
      <c r="K560" s="49" t="s">
        <v>46</v>
      </c>
      <c r="L560" s="4" t="e">
        <f>VLOOKUP(F560,STATISTIK!$A:$D,7,FALSE)</f>
        <v>#REF!</v>
      </c>
      <c r="M560" s="58" t="s">
        <v>47</v>
      </c>
      <c r="N560" s="4" t="e">
        <f>VLOOKUP(F560,STATISTIK!$A:$D,9,FALSE)</f>
        <v>#REF!</v>
      </c>
      <c r="O560" s="4" t="e">
        <f>VLOOKUP(F560,STATISTIK!$A:$D,10,FALSE)</f>
        <v>#REF!</v>
      </c>
      <c r="P560" s="5"/>
      <c r="Q560" s="4" t="e">
        <f>VLOOKUP(F560,STATISTIK!$A:$D,12,FALSE)</f>
        <v>#REF!</v>
      </c>
      <c r="R560" s="57" t="e">
        <f>VLOOKUP(F560,STATISTIK!$A:$D,13,FALSE)</f>
        <v>#REF!</v>
      </c>
      <c r="S560" s="49"/>
      <c r="T560" s="56"/>
      <c r="U560" s="56"/>
    </row>
    <row r="561" ht="12.75" hidden="1" customHeight="1" spans="1:21">
      <c r="A561" s="6">
        <v>549</v>
      </c>
      <c r="B561" s="21" t="s">
        <v>1189</v>
      </c>
      <c r="C561" s="21"/>
      <c r="D561" s="21"/>
      <c r="E561" s="21"/>
      <c r="F561" s="7" t="s">
        <v>1190</v>
      </c>
      <c r="G561" s="6" t="s">
        <v>43</v>
      </c>
      <c r="H561" s="4" t="s">
        <v>1155</v>
      </c>
      <c r="I561" s="6" t="s">
        <v>45</v>
      </c>
      <c r="J561" s="4" t="e">
        <f>VLOOKUP(F561,STATISTIK!$A:$D,5,FALSE)</f>
        <v>#REF!</v>
      </c>
      <c r="K561" s="49" t="s">
        <v>46</v>
      </c>
      <c r="L561" s="4" t="e">
        <f>VLOOKUP(F561,STATISTIK!$A:$D,7,FALSE)</f>
        <v>#REF!</v>
      </c>
      <c r="M561" s="58" t="s">
        <v>47</v>
      </c>
      <c r="N561" s="4" t="e">
        <f>VLOOKUP(F561,STATISTIK!$A:$D,9,FALSE)</f>
        <v>#REF!</v>
      </c>
      <c r="O561" s="4" t="e">
        <f>VLOOKUP(F561,STATISTIK!$A:$D,10,FALSE)</f>
        <v>#REF!</v>
      </c>
      <c r="P561" s="5"/>
      <c r="Q561" s="4" t="e">
        <f>VLOOKUP(F561,STATISTIK!$A:$D,12,FALSE)</f>
        <v>#REF!</v>
      </c>
      <c r="R561" s="57" t="e">
        <f>VLOOKUP(F561,STATISTIK!$A:$D,13,FALSE)</f>
        <v>#REF!</v>
      </c>
      <c r="S561" s="49"/>
      <c r="T561" s="56"/>
      <c r="U561" s="56"/>
    </row>
    <row r="562" ht="12.75" hidden="1" customHeight="1" spans="1:21">
      <c r="A562" s="6">
        <v>550</v>
      </c>
      <c r="B562" s="21" t="s">
        <v>1191</v>
      </c>
      <c r="C562" s="21"/>
      <c r="D562" s="21"/>
      <c r="E562" s="21"/>
      <c r="F562" s="7" t="s">
        <v>1192</v>
      </c>
      <c r="G562" s="6" t="s">
        <v>43</v>
      </c>
      <c r="H562" s="4" t="s">
        <v>1155</v>
      </c>
      <c r="I562" s="6" t="s">
        <v>45</v>
      </c>
      <c r="J562" s="4" t="e">
        <f>VLOOKUP(F562,STATISTIK!$A:$D,5,FALSE)</f>
        <v>#REF!</v>
      </c>
      <c r="K562" s="49" t="s">
        <v>497</v>
      </c>
      <c r="L562" s="4" t="e">
        <f>VLOOKUP(F562,STATISTIK!$A:$D,7,FALSE)</f>
        <v>#REF!</v>
      </c>
      <c r="M562" s="58" t="s">
        <v>47</v>
      </c>
      <c r="N562" s="4" t="e">
        <f>VLOOKUP(F562,STATISTIK!$A:$D,9,FALSE)</f>
        <v>#REF!</v>
      </c>
      <c r="O562" s="4" t="e">
        <f>VLOOKUP(F562,STATISTIK!$A:$D,10,FALSE)</f>
        <v>#REF!</v>
      </c>
      <c r="P562" s="5"/>
      <c r="Q562" s="4" t="e">
        <f>VLOOKUP(F562,STATISTIK!$A:$D,12,FALSE)</f>
        <v>#REF!</v>
      </c>
      <c r="R562" s="57" t="e">
        <f>VLOOKUP(F562,STATISTIK!$A:$D,13,FALSE)</f>
        <v>#REF!</v>
      </c>
      <c r="S562" s="49"/>
      <c r="T562" s="56"/>
      <c r="U562" s="56"/>
    </row>
    <row r="563" ht="12.75" hidden="1" customHeight="1" spans="1:21">
      <c r="A563" s="6">
        <v>551</v>
      </c>
      <c r="B563" s="21" t="s">
        <v>1193</v>
      </c>
      <c r="C563" s="21"/>
      <c r="D563" s="21"/>
      <c r="E563" s="21"/>
      <c r="F563" s="7" t="s">
        <v>1194</v>
      </c>
      <c r="G563" s="6" t="s">
        <v>43</v>
      </c>
      <c r="H563" s="4" t="s">
        <v>1155</v>
      </c>
      <c r="I563" s="6" t="s">
        <v>45</v>
      </c>
      <c r="J563" s="4" t="e">
        <f>VLOOKUP(F563,STATISTIK!$A:$D,5,FALSE)</f>
        <v>#REF!</v>
      </c>
      <c r="K563" s="49" t="s">
        <v>497</v>
      </c>
      <c r="L563" s="4" t="e">
        <f>VLOOKUP(F563,STATISTIK!$A:$D,7,FALSE)</f>
        <v>#REF!</v>
      </c>
      <c r="M563" s="58" t="s">
        <v>47</v>
      </c>
      <c r="N563" s="4" t="e">
        <f>VLOOKUP(F563,STATISTIK!$A:$D,9,FALSE)</f>
        <v>#REF!</v>
      </c>
      <c r="O563" s="4" t="e">
        <f>VLOOKUP(F563,STATISTIK!$A:$D,10,FALSE)</f>
        <v>#REF!</v>
      </c>
      <c r="P563" s="5"/>
      <c r="Q563" s="4" t="e">
        <f>VLOOKUP(F563,STATISTIK!$A:$D,12,FALSE)</f>
        <v>#REF!</v>
      </c>
      <c r="R563" s="57" t="e">
        <f>VLOOKUP(F563,STATISTIK!$A:$D,13,FALSE)</f>
        <v>#REF!</v>
      </c>
      <c r="S563" s="49"/>
      <c r="T563" s="56"/>
      <c r="U563" s="56"/>
    </row>
    <row r="564" ht="12.75" hidden="1" customHeight="1" spans="1:21">
      <c r="A564" s="6">
        <v>552</v>
      </c>
      <c r="B564" s="21" t="s">
        <v>1195</v>
      </c>
      <c r="C564" s="21"/>
      <c r="D564" s="21"/>
      <c r="E564" s="21"/>
      <c r="F564" s="7" t="s">
        <v>1196</v>
      </c>
      <c r="G564" s="6" t="s">
        <v>43</v>
      </c>
      <c r="H564" s="4" t="s">
        <v>1155</v>
      </c>
      <c r="I564" s="6" t="s">
        <v>45</v>
      </c>
      <c r="J564" s="4" t="e">
        <f>VLOOKUP(F564,STATISTIK!$A:$D,5,FALSE)</f>
        <v>#REF!</v>
      </c>
      <c r="K564" s="49" t="s">
        <v>65</v>
      </c>
      <c r="L564" s="4" t="e">
        <f>VLOOKUP(F564,STATISTIK!$A:$D,7,FALSE)</f>
        <v>#REF!</v>
      </c>
      <c r="M564" s="58" t="s">
        <v>47</v>
      </c>
      <c r="N564" s="4" t="e">
        <f>VLOOKUP(F564,STATISTIK!$A:$D,9,FALSE)</f>
        <v>#REF!</v>
      </c>
      <c r="O564" s="4" t="e">
        <f>VLOOKUP(F564,STATISTIK!$A:$D,10,FALSE)</f>
        <v>#REF!</v>
      </c>
      <c r="P564" s="5"/>
      <c r="Q564" s="4" t="e">
        <f>VLOOKUP(F564,STATISTIK!$A:$D,12,FALSE)</f>
        <v>#REF!</v>
      </c>
      <c r="R564" s="57" t="e">
        <f>VLOOKUP(F564,STATISTIK!$A:$D,13,FALSE)</f>
        <v>#REF!</v>
      </c>
      <c r="S564" s="49"/>
      <c r="T564" s="56"/>
      <c r="U564" s="56"/>
    </row>
    <row r="565" ht="12.75" hidden="1" customHeight="1" spans="1:21">
      <c r="A565" s="6"/>
      <c r="B565" s="69" t="s">
        <v>1197</v>
      </c>
      <c r="C565" s="42"/>
      <c r="D565" s="42"/>
      <c r="E565" s="42"/>
      <c r="F565" s="43" t="s">
        <v>1198</v>
      </c>
      <c r="G565" s="6" t="s">
        <v>43</v>
      </c>
      <c r="H565" s="44"/>
      <c r="I565" s="6" t="s">
        <v>45</v>
      </c>
      <c r="J565" s="4" t="e">
        <f>VLOOKUP(F565,STATISTIK!$A:$D,5,FALSE)</f>
        <v>#REF!</v>
      </c>
      <c r="K565" s="45"/>
      <c r="L565" s="4" t="e">
        <f>VLOOKUP(F565,STATISTIK!$A:$D,7,FALSE)</f>
        <v>#REF!</v>
      </c>
      <c r="M565" s="45"/>
      <c r="N565" s="4" t="e">
        <f>VLOOKUP(F565,STATISTIK!$A:$D,9,FALSE)</f>
        <v>#REF!</v>
      </c>
      <c r="O565" s="4" t="e">
        <f>VLOOKUP(F565,STATISTIK!$A:$D,10,FALSE)</f>
        <v>#REF!</v>
      </c>
      <c r="P565" s="5"/>
      <c r="Q565" s="4" t="e">
        <f>VLOOKUP(F565,STATISTIK!$A:$D,12,FALSE)</f>
        <v>#REF!</v>
      </c>
      <c r="R565" s="4" t="e">
        <f>VLOOKUP(F565,STATISTIK!$A:$D,13,FALSE)</f>
        <v>#REF!</v>
      </c>
      <c r="S565" s="45"/>
      <c r="T565" s="56"/>
      <c r="U565" s="56"/>
    </row>
    <row r="566" ht="12.75" hidden="1" customHeight="1" spans="1:21">
      <c r="A566" s="6">
        <v>553</v>
      </c>
      <c r="B566" s="4" t="s">
        <v>1199</v>
      </c>
      <c r="C566" s="4"/>
      <c r="D566" s="4"/>
      <c r="E566" s="4"/>
      <c r="F566" s="7" t="s">
        <v>1200</v>
      </c>
      <c r="G566" s="6" t="s">
        <v>43</v>
      </c>
      <c r="H566" s="4" t="s">
        <v>1201</v>
      </c>
      <c r="I566" s="6" t="s">
        <v>45</v>
      </c>
      <c r="J566" s="4" t="e">
        <f>VLOOKUP(F566,STATISTIK!$A:$D,5,FALSE)</f>
        <v>#REF!</v>
      </c>
      <c r="K566" s="49" t="s">
        <v>426</v>
      </c>
      <c r="L566" s="4" t="e">
        <f>VLOOKUP(F566,STATISTIK!$A:$D,7,FALSE)</f>
        <v>#REF!</v>
      </c>
      <c r="M566" s="58" t="s">
        <v>47</v>
      </c>
      <c r="N566" s="4" t="e">
        <f>VLOOKUP(F566,STATISTIK!$A:$D,9,FALSE)</f>
        <v>#REF!</v>
      </c>
      <c r="O566" s="4" t="e">
        <f>VLOOKUP(F566,STATISTIK!$A:$D,10,FALSE)</f>
        <v>#REF!</v>
      </c>
      <c r="P566" s="5"/>
      <c r="Q566" s="4" t="e">
        <f>VLOOKUP(F566,STATISTIK!$A:$D,12,FALSE)</f>
        <v>#REF!</v>
      </c>
      <c r="R566" s="57" t="e">
        <f>VLOOKUP(F566,STATISTIK!$A:$D,13,FALSE)</f>
        <v>#REF!</v>
      </c>
      <c r="S566" s="49"/>
      <c r="T566" s="56"/>
      <c r="U566" s="56"/>
    </row>
    <row r="567" ht="12.75" hidden="1" customHeight="1" spans="1:21">
      <c r="A567" s="6">
        <v>554</v>
      </c>
      <c r="B567" s="4" t="s">
        <v>1202</v>
      </c>
      <c r="C567" s="4"/>
      <c r="D567" s="4"/>
      <c r="E567" s="4"/>
      <c r="F567" s="7" t="s">
        <v>1203</v>
      </c>
      <c r="G567" s="6" t="s">
        <v>43</v>
      </c>
      <c r="H567" s="4" t="s">
        <v>1201</v>
      </c>
      <c r="I567" s="6" t="s">
        <v>45</v>
      </c>
      <c r="J567" s="4" t="e">
        <f>VLOOKUP(F567,STATISTIK!$A:$D,5,FALSE)</f>
        <v>#REF!</v>
      </c>
      <c r="K567" s="49" t="s">
        <v>827</v>
      </c>
      <c r="L567" s="4" t="e">
        <f>VLOOKUP(F567,STATISTIK!$A:$D,7,FALSE)</f>
        <v>#REF!</v>
      </c>
      <c r="M567" s="22" t="s">
        <v>47</v>
      </c>
      <c r="N567" s="4" t="e">
        <f>VLOOKUP(F567,STATISTIK!$A:$D,9,FALSE)</f>
        <v>#REF!</v>
      </c>
      <c r="O567" s="4" t="e">
        <f>VLOOKUP(F567,STATISTIK!$A:$D,10,FALSE)</f>
        <v>#REF!</v>
      </c>
      <c r="P567" s="5"/>
      <c r="Q567" s="4" t="e">
        <f>VLOOKUP(F567,STATISTIK!$A:$D,12,FALSE)</f>
        <v>#REF!</v>
      </c>
      <c r="R567" s="57" t="e">
        <f>VLOOKUP(F567,STATISTIK!$A:$D,13,FALSE)</f>
        <v>#REF!</v>
      </c>
      <c r="S567" s="6"/>
      <c r="T567" s="56"/>
      <c r="U567" s="56"/>
    </row>
    <row r="568" ht="12.75" hidden="1" customHeight="1" spans="1:21">
      <c r="A568" s="6">
        <v>555</v>
      </c>
      <c r="B568" s="4" t="s">
        <v>1204</v>
      </c>
      <c r="C568" s="4"/>
      <c r="D568" s="4"/>
      <c r="E568" s="4"/>
      <c r="F568" s="7" t="s">
        <v>1205</v>
      </c>
      <c r="G568" s="6" t="s">
        <v>43</v>
      </c>
      <c r="H568" s="4" t="s">
        <v>1201</v>
      </c>
      <c r="I568" s="6" t="s">
        <v>45</v>
      </c>
      <c r="J568" s="4" t="e">
        <f>VLOOKUP(F568,STATISTIK!$A:$D,5,FALSE)</f>
        <v>#REF!</v>
      </c>
      <c r="K568" s="49" t="s">
        <v>776</v>
      </c>
      <c r="L568" s="4" t="e">
        <f>VLOOKUP(F568,STATISTIK!$A:$D,7,FALSE)</f>
        <v>#REF!</v>
      </c>
      <c r="M568" s="61" t="s">
        <v>47</v>
      </c>
      <c r="N568" s="4" t="e">
        <f>VLOOKUP(F568,STATISTIK!$A:$D,9,FALSE)</f>
        <v>#REF!</v>
      </c>
      <c r="O568" s="4" t="e">
        <f>VLOOKUP(F568,STATISTIK!$A:$D,10,FALSE)</f>
        <v>#REF!</v>
      </c>
      <c r="P568" s="5"/>
      <c r="Q568" s="4" t="e">
        <f>VLOOKUP(F568,STATISTIK!$A:$D,12,FALSE)</f>
        <v>#REF!</v>
      </c>
      <c r="R568" s="57" t="e">
        <f>VLOOKUP(F568,STATISTIK!$A:$D,13,FALSE)</f>
        <v>#REF!</v>
      </c>
      <c r="S568" s="62"/>
      <c r="T568" s="56"/>
      <c r="U568" s="56"/>
    </row>
    <row r="569" ht="12.75" hidden="1" customHeight="1" spans="1:21">
      <c r="A569" s="6">
        <v>556</v>
      </c>
      <c r="B569" s="4" t="s">
        <v>1206</v>
      </c>
      <c r="C569" s="4"/>
      <c r="D569" s="4"/>
      <c r="E569" s="4"/>
      <c r="F569" s="7" t="s">
        <v>1207</v>
      </c>
      <c r="G569" s="6" t="s">
        <v>43</v>
      </c>
      <c r="H569" s="4" t="s">
        <v>1201</v>
      </c>
      <c r="I569" s="6" t="s">
        <v>45</v>
      </c>
      <c r="J569" s="4" t="e">
        <f>VLOOKUP(F569,STATISTIK!$A:$D,5,FALSE)</f>
        <v>#REF!</v>
      </c>
      <c r="K569" s="49" t="s">
        <v>46</v>
      </c>
      <c r="L569" s="4" t="e">
        <f>VLOOKUP(F569,STATISTIK!$A:$D,7,FALSE)</f>
        <v>#REF!</v>
      </c>
      <c r="M569" s="58" t="s">
        <v>47</v>
      </c>
      <c r="N569" s="4" t="e">
        <f>VLOOKUP(F569,STATISTIK!$A:$D,9,FALSE)</f>
        <v>#REF!</v>
      </c>
      <c r="O569" s="4" t="e">
        <f>VLOOKUP(F569,STATISTIK!$A:$D,10,FALSE)</f>
        <v>#REF!</v>
      </c>
      <c r="P569" s="5"/>
      <c r="Q569" s="4" t="e">
        <f>VLOOKUP(F569,STATISTIK!$A:$D,12,FALSE)</f>
        <v>#REF!</v>
      </c>
      <c r="R569" s="57" t="e">
        <f>VLOOKUP(F569,STATISTIK!$A:$D,13,FALSE)</f>
        <v>#REF!</v>
      </c>
      <c r="S569" s="49"/>
      <c r="T569" s="56"/>
      <c r="U569" s="56"/>
    </row>
    <row r="570" ht="12.75" hidden="1" customHeight="1" spans="1:21">
      <c r="A570" s="6">
        <v>557</v>
      </c>
      <c r="B570" s="4" t="s">
        <v>1208</v>
      </c>
      <c r="C570" s="4"/>
      <c r="D570" s="4"/>
      <c r="E570" s="4"/>
      <c r="F570" s="7" t="s">
        <v>1209</v>
      </c>
      <c r="G570" s="6" t="s">
        <v>43</v>
      </c>
      <c r="H570" s="4" t="s">
        <v>1201</v>
      </c>
      <c r="I570" s="6" t="s">
        <v>45</v>
      </c>
      <c r="J570" s="4" t="e">
        <f>VLOOKUP(F570,STATISTIK!$A:$D,5,FALSE)</f>
        <v>#REF!</v>
      </c>
      <c r="K570" s="49" t="s">
        <v>1210</v>
      </c>
      <c r="L570" s="4" t="e">
        <f>VLOOKUP(F570,STATISTIK!$A:$D,7,FALSE)</f>
        <v>#REF!</v>
      </c>
      <c r="M570" s="58" t="s">
        <v>47</v>
      </c>
      <c r="N570" s="4" t="e">
        <f>VLOOKUP(F570,STATISTIK!$A:$D,9,FALSE)</f>
        <v>#REF!</v>
      </c>
      <c r="O570" s="4" t="e">
        <f>VLOOKUP(F570,STATISTIK!$A:$D,10,FALSE)</f>
        <v>#REF!</v>
      </c>
      <c r="P570" s="5"/>
      <c r="Q570" s="4" t="e">
        <f>VLOOKUP(F570,STATISTIK!$A:$D,12,FALSE)</f>
        <v>#REF!</v>
      </c>
      <c r="R570" s="57" t="e">
        <f>VLOOKUP(F570,STATISTIK!$A:$D,13,FALSE)</f>
        <v>#REF!</v>
      </c>
      <c r="S570" s="49"/>
      <c r="T570" s="56"/>
      <c r="U570" s="56"/>
    </row>
    <row r="571" ht="12.75" hidden="1" customHeight="1" spans="1:21">
      <c r="A571" s="6">
        <v>558</v>
      </c>
      <c r="B571" s="4" t="s">
        <v>1211</v>
      </c>
      <c r="C571" s="4"/>
      <c r="D571" s="4"/>
      <c r="E571" s="4"/>
      <c r="F571" s="7" t="s">
        <v>1212</v>
      </c>
      <c r="G571" s="6" t="s">
        <v>43</v>
      </c>
      <c r="H571" s="4" t="s">
        <v>1201</v>
      </c>
      <c r="I571" s="6" t="s">
        <v>45</v>
      </c>
      <c r="J571" s="4" t="e">
        <f>VLOOKUP(F571,STATISTIK!$A:$D,5,FALSE)</f>
        <v>#REF!</v>
      </c>
      <c r="K571" s="49" t="s">
        <v>1210</v>
      </c>
      <c r="L571" s="4" t="e">
        <f>VLOOKUP(F571,STATISTIK!$A:$D,7,FALSE)</f>
        <v>#REF!</v>
      </c>
      <c r="M571" s="58" t="s">
        <v>47</v>
      </c>
      <c r="N571" s="4" t="e">
        <f>VLOOKUP(F571,STATISTIK!$A:$D,9,FALSE)</f>
        <v>#REF!</v>
      </c>
      <c r="O571" s="4" t="e">
        <f>VLOOKUP(F571,STATISTIK!$A:$D,10,FALSE)</f>
        <v>#REF!</v>
      </c>
      <c r="P571" s="5"/>
      <c r="Q571" s="4" t="e">
        <f>VLOOKUP(F571,STATISTIK!$A:$D,12,FALSE)</f>
        <v>#REF!</v>
      </c>
      <c r="R571" s="57" t="e">
        <f>VLOOKUP(F571,STATISTIK!$A:$D,13,FALSE)</f>
        <v>#REF!</v>
      </c>
      <c r="S571" s="49"/>
      <c r="T571" s="56"/>
      <c r="U571" s="56"/>
    </row>
    <row r="572" ht="12.75" hidden="1" customHeight="1" spans="1:21">
      <c r="A572" s="6"/>
      <c r="B572" s="69" t="s">
        <v>1213</v>
      </c>
      <c r="C572" s="42"/>
      <c r="D572" s="42"/>
      <c r="E572" s="42"/>
      <c r="F572" s="43" t="s">
        <v>1214</v>
      </c>
      <c r="G572" s="6" t="s">
        <v>43</v>
      </c>
      <c r="H572" s="44"/>
      <c r="I572" s="6" t="s">
        <v>45</v>
      </c>
      <c r="J572" s="4" t="e">
        <f>VLOOKUP(F572,STATISTIK!$A:$D,5,FALSE)</f>
        <v>#REF!</v>
      </c>
      <c r="K572" s="45"/>
      <c r="L572" s="4" t="e">
        <f>VLOOKUP(F572,STATISTIK!$A:$D,7,FALSE)</f>
        <v>#REF!</v>
      </c>
      <c r="M572" s="45"/>
      <c r="N572" s="4" t="e">
        <f>VLOOKUP(F572,STATISTIK!$A:$D,9,FALSE)</f>
        <v>#REF!</v>
      </c>
      <c r="O572" s="4" t="e">
        <f>VLOOKUP(F572,STATISTIK!$A:$D,10,FALSE)</f>
        <v>#REF!</v>
      </c>
      <c r="P572" s="5"/>
      <c r="Q572" s="4" t="e">
        <f>VLOOKUP(F572,STATISTIK!$A:$D,12,FALSE)</f>
        <v>#REF!</v>
      </c>
      <c r="R572" s="4" t="e">
        <f>VLOOKUP(F572,STATISTIK!$A:$D,13,FALSE)</f>
        <v>#REF!</v>
      </c>
      <c r="S572" s="45"/>
      <c r="T572" s="56"/>
      <c r="U572" s="56"/>
    </row>
    <row r="573" ht="12.75" hidden="1" customHeight="1" spans="1:21">
      <c r="A573" s="6">
        <v>559</v>
      </c>
      <c r="B573" s="4" t="s">
        <v>1215</v>
      </c>
      <c r="C573" s="4"/>
      <c r="D573" s="4"/>
      <c r="E573" s="4"/>
      <c r="F573" s="7" t="s">
        <v>1216</v>
      </c>
      <c r="G573" s="6" t="s">
        <v>43</v>
      </c>
      <c r="H573" s="4" t="s">
        <v>902</v>
      </c>
      <c r="I573" s="6" t="s">
        <v>45</v>
      </c>
      <c r="J573" s="4" t="e">
        <f>VLOOKUP(F573,STATISTIK!$A:$D,5,FALSE)</f>
        <v>#REF!</v>
      </c>
      <c r="K573" s="49" t="s">
        <v>62</v>
      </c>
      <c r="L573" s="4" t="e">
        <f>VLOOKUP(F573,STATISTIK!$A:$D,7,FALSE)</f>
        <v>#REF!</v>
      </c>
      <c r="M573" s="61" t="s">
        <v>47</v>
      </c>
      <c r="N573" s="4" t="e">
        <f>VLOOKUP(F573,STATISTIK!$A:$D,9,FALSE)</f>
        <v>#REF!</v>
      </c>
      <c r="O573" s="4" t="e">
        <f>VLOOKUP(F573,STATISTIK!$A:$D,10,FALSE)</f>
        <v>#REF!</v>
      </c>
      <c r="P573" s="5"/>
      <c r="Q573" s="4" t="e">
        <f>VLOOKUP(F573,STATISTIK!$A:$D,12,FALSE)</f>
        <v>#REF!</v>
      </c>
      <c r="R573" s="4" t="e">
        <f>VLOOKUP(F573,STATISTIK!$A:$D,13,FALSE)</f>
        <v>#REF!</v>
      </c>
      <c r="S573" s="61"/>
      <c r="T573" s="56"/>
      <c r="U573" s="56"/>
    </row>
    <row r="574" ht="12.75" hidden="1" customHeight="1" spans="1:21">
      <c r="A574" s="6">
        <v>560</v>
      </c>
      <c r="B574" s="4" t="s">
        <v>1217</v>
      </c>
      <c r="C574" s="4"/>
      <c r="D574" s="4"/>
      <c r="E574" s="4"/>
      <c r="F574" s="7" t="s">
        <v>1218</v>
      </c>
      <c r="G574" s="6" t="s">
        <v>43</v>
      </c>
      <c r="H574" s="4" t="s">
        <v>902</v>
      </c>
      <c r="I574" s="6" t="s">
        <v>45</v>
      </c>
      <c r="J574" s="4" t="e">
        <f>VLOOKUP(F574,STATISTIK!$A:$D,5,FALSE)</f>
        <v>#REF!</v>
      </c>
      <c r="K574" s="49" t="s">
        <v>46</v>
      </c>
      <c r="L574" s="4" t="e">
        <f>VLOOKUP(F574,STATISTIK!$A:$D,7,FALSE)</f>
        <v>#REF!</v>
      </c>
      <c r="M574" s="61" t="s">
        <v>47</v>
      </c>
      <c r="N574" s="4" t="e">
        <f>VLOOKUP(F574,STATISTIK!$A:$D,9,FALSE)</f>
        <v>#REF!</v>
      </c>
      <c r="O574" s="4" t="e">
        <f>VLOOKUP(F574,STATISTIK!$A:$D,10,FALSE)</f>
        <v>#REF!</v>
      </c>
      <c r="P574" s="5"/>
      <c r="Q574" s="4" t="e">
        <f>VLOOKUP(F574,STATISTIK!$A:$D,12,FALSE)</f>
        <v>#REF!</v>
      </c>
      <c r="R574" s="57" t="e">
        <f>VLOOKUP(F574,STATISTIK!$A:$D,13,FALSE)</f>
        <v>#REF!</v>
      </c>
      <c r="S574" s="62"/>
      <c r="T574" s="56"/>
      <c r="U574" s="56"/>
    </row>
    <row r="575" ht="12.75" hidden="1" customHeight="1" spans="1:21">
      <c r="A575" s="6">
        <v>561</v>
      </c>
      <c r="B575" s="4" t="s">
        <v>1219</v>
      </c>
      <c r="C575" s="4"/>
      <c r="D575" s="4"/>
      <c r="E575" s="4"/>
      <c r="F575" s="7" t="s">
        <v>1220</v>
      </c>
      <c r="G575" s="6" t="s">
        <v>43</v>
      </c>
      <c r="H575" s="4" t="s">
        <v>902</v>
      </c>
      <c r="I575" s="6" t="s">
        <v>45</v>
      </c>
      <c r="J575" s="4" t="e">
        <f>VLOOKUP(F575,STATISTIK!$A:$D,5,FALSE)</f>
        <v>#REF!</v>
      </c>
      <c r="K575" s="49" t="s">
        <v>62</v>
      </c>
      <c r="L575" s="4" t="e">
        <f>VLOOKUP(F575,STATISTIK!$A:$D,7,FALSE)</f>
        <v>#REF!</v>
      </c>
      <c r="M575" s="61" t="s">
        <v>47</v>
      </c>
      <c r="N575" s="4" t="e">
        <f>VLOOKUP(F575,STATISTIK!$A:$D,9,FALSE)</f>
        <v>#REF!</v>
      </c>
      <c r="O575" s="4" t="e">
        <f>VLOOKUP(F575,STATISTIK!$A:$D,10,FALSE)</f>
        <v>#REF!</v>
      </c>
      <c r="P575" s="5"/>
      <c r="Q575" s="4" t="e">
        <f>VLOOKUP(F575,STATISTIK!$A:$D,12,FALSE)</f>
        <v>#REF!</v>
      </c>
      <c r="R575" s="57" t="e">
        <f>VLOOKUP(F575,STATISTIK!$A:$D,13,FALSE)</f>
        <v>#REF!</v>
      </c>
      <c r="S575" s="62"/>
      <c r="T575" s="56"/>
      <c r="U575" s="56"/>
    </row>
    <row r="576" ht="12.75" hidden="1" customHeight="1" spans="1:21">
      <c r="A576" s="6">
        <v>562</v>
      </c>
      <c r="B576" s="4" t="s">
        <v>1221</v>
      </c>
      <c r="C576" s="4"/>
      <c r="D576" s="4"/>
      <c r="E576" s="4"/>
      <c r="F576" s="7" t="s">
        <v>1222</v>
      </c>
      <c r="G576" s="6" t="s">
        <v>43</v>
      </c>
      <c r="H576" s="4" t="s">
        <v>902</v>
      </c>
      <c r="I576" s="6" t="s">
        <v>45</v>
      </c>
      <c r="J576" s="4" t="e">
        <f>VLOOKUP(F576,STATISTIK!$A:$D,5,FALSE)</f>
        <v>#REF!</v>
      </c>
      <c r="K576" s="49" t="s">
        <v>46</v>
      </c>
      <c r="L576" s="4" t="e">
        <f>VLOOKUP(F576,STATISTIK!$A:$D,7,FALSE)</f>
        <v>#REF!</v>
      </c>
      <c r="M576" s="61" t="s">
        <v>47</v>
      </c>
      <c r="N576" s="4" t="e">
        <f>VLOOKUP(F576,STATISTIK!$A:$D,9,FALSE)</f>
        <v>#REF!</v>
      </c>
      <c r="O576" s="4" t="e">
        <f>VLOOKUP(F576,STATISTIK!$A:$D,10,FALSE)</f>
        <v>#REF!</v>
      </c>
      <c r="P576" s="5"/>
      <c r="Q576" s="4" t="e">
        <f>VLOOKUP(F576,STATISTIK!$A:$D,12,FALSE)</f>
        <v>#REF!</v>
      </c>
      <c r="R576" s="57" t="e">
        <f>VLOOKUP(F576,STATISTIK!$A:$D,13,FALSE)</f>
        <v>#REF!</v>
      </c>
      <c r="S576" s="62"/>
      <c r="T576" s="56"/>
      <c r="U576" s="56"/>
    </row>
    <row r="577" ht="12.75" hidden="1" customHeight="1" spans="1:21">
      <c r="A577" s="6">
        <v>563</v>
      </c>
      <c r="B577" s="4" t="s">
        <v>1223</v>
      </c>
      <c r="C577" s="4"/>
      <c r="D577" s="4"/>
      <c r="E577" s="4"/>
      <c r="F577" s="7" t="s">
        <v>1224</v>
      </c>
      <c r="G577" s="6" t="s">
        <v>43</v>
      </c>
      <c r="H577" s="4" t="s">
        <v>902</v>
      </c>
      <c r="I577" s="6" t="s">
        <v>45</v>
      </c>
      <c r="J577" s="4" t="e">
        <f>VLOOKUP(F577,STATISTIK!$A:$D,5,FALSE)</f>
        <v>#REF!</v>
      </c>
      <c r="K577" s="49" t="s">
        <v>62</v>
      </c>
      <c r="L577" s="4" t="e">
        <f>VLOOKUP(F577,STATISTIK!$A:$D,7,FALSE)</f>
        <v>#REF!</v>
      </c>
      <c r="M577" s="61" t="s">
        <v>47</v>
      </c>
      <c r="N577" s="4" t="e">
        <f>VLOOKUP(F577,STATISTIK!$A:$D,9,FALSE)</f>
        <v>#REF!</v>
      </c>
      <c r="O577" s="4" t="e">
        <f>VLOOKUP(F577,STATISTIK!$A:$D,10,FALSE)</f>
        <v>#REF!</v>
      </c>
      <c r="P577" s="5"/>
      <c r="Q577" s="4" t="e">
        <f>VLOOKUP(F577,STATISTIK!$A:$D,12,FALSE)</f>
        <v>#REF!</v>
      </c>
      <c r="R577" s="57" t="e">
        <f>VLOOKUP(F577,STATISTIK!$A:$D,13,FALSE)</f>
        <v>#REF!</v>
      </c>
      <c r="S577" s="62"/>
      <c r="T577" s="56"/>
      <c r="U577" s="56"/>
    </row>
    <row r="578" ht="12.75" hidden="1" customHeight="1" spans="1:21">
      <c r="A578" s="6">
        <v>564</v>
      </c>
      <c r="B578" s="4" t="s">
        <v>1225</v>
      </c>
      <c r="C578" s="4"/>
      <c r="D578" s="4"/>
      <c r="E578" s="4"/>
      <c r="F578" s="7" t="s">
        <v>1226</v>
      </c>
      <c r="G578" s="6" t="s">
        <v>43</v>
      </c>
      <c r="H578" s="4" t="s">
        <v>902</v>
      </c>
      <c r="I578" s="6" t="s">
        <v>45</v>
      </c>
      <c r="J578" s="4" t="e">
        <f>VLOOKUP(F578,STATISTIK!$A:$D,5,FALSE)</f>
        <v>#REF!</v>
      </c>
      <c r="K578" s="49" t="s">
        <v>62</v>
      </c>
      <c r="L578" s="4" t="e">
        <f>VLOOKUP(F578,STATISTIK!$A:$D,7,FALSE)</f>
        <v>#REF!</v>
      </c>
      <c r="M578" s="61" t="s">
        <v>47</v>
      </c>
      <c r="N578" s="4" t="e">
        <f>VLOOKUP(F578,STATISTIK!$A:$D,9,FALSE)</f>
        <v>#REF!</v>
      </c>
      <c r="O578" s="4" t="e">
        <f>VLOOKUP(F578,STATISTIK!$A:$D,10,FALSE)</f>
        <v>#REF!</v>
      </c>
      <c r="P578" s="5"/>
      <c r="Q578" s="4" t="e">
        <f>VLOOKUP(F578,STATISTIK!$A:$D,12,FALSE)</f>
        <v>#REF!</v>
      </c>
      <c r="R578" s="57" t="e">
        <f>VLOOKUP(F578,STATISTIK!$A:$D,13,FALSE)</f>
        <v>#REF!</v>
      </c>
      <c r="S578" s="62"/>
      <c r="T578" s="56"/>
      <c r="U578" s="56"/>
    </row>
    <row r="579" ht="12.75" hidden="1" customHeight="1" spans="1:21">
      <c r="A579" s="6">
        <v>565</v>
      </c>
      <c r="B579" s="4" t="s">
        <v>1227</v>
      </c>
      <c r="C579" s="4"/>
      <c r="D579" s="4"/>
      <c r="E579" s="4"/>
      <c r="F579" s="7" t="s">
        <v>1228</v>
      </c>
      <c r="G579" s="6" t="s">
        <v>43</v>
      </c>
      <c r="H579" s="4" t="s">
        <v>902</v>
      </c>
      <c r="I579" s="6" t="s">
        <v>45</v>
      </c>
      <c r="J579" s="4" t="e">
        <f>VLOOKUP(F579,STATISTIK!$A:$D,5,FALSE)</f>
        <v>#REF!</v>
      </c>
      <c r="K579" s="49" t="s">
        <v>46</v>
      </c>
      <c r="L579" s="4" t="e">
        <f>VLOOKUP(F579,STATISTIK!$A:$D,7,FALSE)</f>
        <v>#REF!</v>
      </c>
      <c r="M579" s="61" t="s">
        <v>47</v>
      </c>
      <c r="N579" s="4" t="e">
        <f>VLOOKUP(F579,STATISTIK!$A:$D,9,FALSE)</f>
        <v>#REF!</v>
      </c>
      <c r="O579" s="4" t="e">
        <f>VLOOKUP(F579,STATISTIK!$A:$D,10,FALSE)</f>
        <v>#REF!</v>
      </c>
      <c r="P579" s="5"/>
      <c r="Q579" s="4" t="e">
        <f>VLOOKUP(F579,STATISTIK!$A:$D,12,FALSE)</f>
        <v>#REF!</v>
      </c>
      <c r="R579" s="57" t="e">
        <f>VLOOKUP(F579,STATISTIK!$A:$D,13,FALSE)</f>
        <v>#REF!</v>
      </c>
      <c r="S579" s="62"/>
      <c r="T579" s="56"/>
      <c r="U579" s="56"/>
    </row>
    <row r="580" ht="12.75" hidden="1" customHeight="1" spans="1:21">
      <c r="A580" s="6">
        <v>566</v>
      </c>
      <c r="B580" s="4" t="s">
        <v>1229</v>
      </c>
      <c r="C580" s="4"/>
      <c r="D580" s="4"/>
      <c r="E580" s="4"/>
      <c r="F580" s="32" t="s">
        <v>1230</v>
      </c>
      <c r="G580" s="6" t="s">
        <v>43</v>
      </c>
      <c r="H580" s="4" t="s">
        <v>902</v>
      </c>
      <c r="I580" s="6" t="s">
        <v>45</v>
      </c>
      <c r="J580" s="4" t="e">
        <f>VLOOKUP(F580,STATISTIK!$A:$D,5,FALSE)</f>
        <v>#N/A</v>
      </c>
      <c r="K580" s="49" t="s">
        <v>827</v>
      </c>
      <c r="L580" s="4" t="e">
        <f>VLOOKUP(F580,STATISTIK!$A:$D,7,FALSE)</f>
        <v>#N/A</v>
      </c>
      <c r="M580" s="61" t="s">
        <v>47</v>
      </c>
      <c r="N580" s="4" t="e">
        <f>VLOOKUP(F580,STATISTIK!$A:$D,9,FALSE)</f>
        <v>#N/A</v>
      </c>
      <c r="O580" s="4" t="e">
        <f>VLOOKUP(F580,STATISTIK!$A:$D,10,FALSE)</f>
        <v>#N/A</v>
      </c>
      <c r="P580" s="5"/>
      <c r="Q580" s="4" t="e">
        <f>VLOOKUP(F580,STATISTIK!$A:$D,12,FALSE)</f>
        <v>#N/A</v>
      </c>
      <c r="R580" s="4" t="e">
        <f>VLOOKUP(F580,STATISTIK!$A:$D,13,FALSE)</f>
        <v>#N/A</v>
      </c>
      <c r="S580" s="62"/>
      <c r="T580" s="56"/>
      <c r="U580" s="56"/>
    </row>
    <row r="581" ht="12.75" hidden="1" customHeight="1" spans="1:21">
      <c r="A581" s="6">
        <v>567</v>
      </c>
      <c r="B581" s="4" t="s">
        <v>1231</v>
      </c>
      <c r="C581" s="4"/>
      <c r="D581" s="4"/>
      <c r="E581" s="4"/>
      <c r="F581" s="70" t="s">
        <v>1232</v>
      </c>
      <c r="G581" s="6" t="s">
        <v>43</v>
      </c>
      <c r="H581" s="4" t="s">
        <v>902</v>
      </c>
      <c r="I581" s="6" t="s">
        <v>45</v>
      </c>
      <c r="J581" s="4" t="e">
        <f>VLOOKUP(F581,STATISTIK!$A:$D,5,FALSE)</f>
        <v>#N/A</v>
      </c>
      <c r="K581" s="49" t="s">
        <v>827</v>
      </c>
      <c r="L581" s="4" t="e">
        <f>VLOOKUP(F581,STATISTIK!$A:$D,7,FALSE)</f>
        <v>#N/A</v>
      </c>
      <c r="M581" s="61" t="s">
        <v>47</v>
      </c>
      <c r="N581" s="4" t="e">
        <f>VLOOKUP(F581,STATISTIK!$A:$D,9,FALSE)</f>
        <v>#N/A</v>
      </c>
      <c r="O581" s="4" t="e">
        <f>VLOOKUP(F581,STATISTIK!$A:$D,10,FALSE)</f>
        <v>#N/A</v>
      </c>
      <c r="P581" s="5"/>
      <c r="Q581" s="4" t="e">
        <f>VLOOKUP(F581,STATISTIK!$A:$D,12,FALSE)</f>
        <v>#N/A</v>
      </c>
      <c r="R581" s="4" t="e">
        <f>VLOOKUP(F581,STATISTIK!$A:$D,13,FALSE)</f>
        <v>#N/A</v>
      </c>
      <c r="S581" s="62"/>
      <c r="T581" s="56"/>
      <c r="U581" s="56"/>
    </row>
    <row r="582" ht="12.75" hidden="1" customHeight="1" spans="1:21">
      <c r="A582" s="6">
        <v>568</v>
      </c>
      <c r="B582" s="4" t="s">
        <v>1233</v>
      </c>
      <c r="C582" s="4"/>
      <c r="D582" s="4"/>
      <c r="E582" s="4"/>
      <c r="F582" s="70" t="s">
        <v>1234</v>
      </c>
      <c r="G582" s="6" t="s">
        <v>43</v>
      </c>
      <c r="H582" s="4" t="s">
        <v>902</v>
      </c>
      <c r="I582" s="6" t="s">
        <v>45</v>
      </c>
      <c r="J582" s="4" t="e">
        <f>VLOOKUP(F582,STATISTIK!$A:$D,5,FALSE)</f>
        <v>#N/A</v>
      </c>
      <c r="K582" s="49" t="s">
        <v>827</v>
      </c>
      <c r="L582" s="4" t="e">
        <f>VLOOKUP(F582,STATISTIK!$A:$D,7,FALSE)</f>
        <v>#N/A</v>
      </c>
      <c r="M582" s="61" t="s">
        <v>47</v>
      </c>
      <c r="N582" s="4" t="e">
        <f>VLOOKUP(F582,STATISTIK!$A:$D,9,FALSE)</f>
        <v>#N/A</v>
      </c>
      <c r="O582" s="4" t="e">
        <f>VLOOKUP(F582,STATISTIK!$A:$D,10,FALSE)</f>
        <v>#N/A</v>
      </c>
      <c r="P582" s="5"/>
      <c r="Q582" s="4" t="e">
        <f>VLOOKUP(F582,STATISTIK!$A:$D,12,FALSE)</f>
        <v>#N/A</v>
      </c>
      <c r="R582" s="4" t="e">
        <f>VLOOKUP(F582,STATISTIK!$A:$D,13,FALSE)</f>
        <v>#N/A</v>
      </c>
      <c r="S582" s="62"/>
      <c r="T582" s="56"/>
      <c r="U582" s="56"/>
    </row>
    <row r="583" ht="12.75" hidden="1" customHeight="1" spans="1:21">
      <c r="A583" s="6">
        <v>569</v>
      </c>
      <c r="B583" s="4" t="s">
        <v>1235</v>
      </c>
      <c r="C583" s="4"/>
      <c r="D583" s="4"/>
      <c r="E583" s="4"/>
      <c r="F583" s="70" t="s">
        <v>1236</v>
      </c>
      <c r="G583" s="6" t="s">
        <v>43</v>
      </c>
      <c r="H583" s="4" t="s">
        <v>902</v>
      </c>
      <c r="I583" s="6" t="s">
        <v>45</v>
      </c>
      <c r="J583" s="4" t="e">
        <f>VLOOKUP(F583,STATISTIK!$A:$D,5,FALSE)</f>
        <v>#N/A</v>
      </c>
      <c r="K583" s="49" t="s">
        <v>827</v>
      </c>
      <c r="L583" s="4" t="e">
        <f>VLOOKUP(F583,STATISTIK!$A:$D,7,FALSE)</f>
        <v>#N/A</v>
      </c>
      <c r="M583" s="61" t="s">
        <v>47</v>
      </c>
      <c r="N583" s="4" t="e">
        <f>VLOOKUP(F583,STATISTIK!$A:$D,9,FALSE)</f>
        <v>#N/A</v>
      </c>
      <c r="O583" s="4" t="e">
        <f>VLOOKUP(F583,STATISTIK!$A:$D,10,FALSE)</f>
        <v>#N/A</v>
      </c>
      <c r="P583" s="5"/>
      <c r="Q583" s="4" t="e">
        <f>VLOOKUP(F583,STATISTIK!$A:$D,12,FALSE)</f>
        <v>#N/A</v>
      </c>
      <c r="R583" s="4" t="e">
        <f>VLOOKUP(F583,STATISTIK!$A:$D,13,FALSE)</f>
        <v>#N/A</v>
      </c>
      <c r="S583" s="62"/>
      <c r="T583" s="56"/>
      <c r="U583" s="56"/>
    </row>
    <row r="584" ht="12.75" hidden="1" customHeight="1" spans="1:21">
      <c r="A584" s="6">
        <v>570</v>
      </c>
      <c r="B584" s="4" t="s">
        <v>1237</v>
      </c>
      <c r="C584" s="4"/>
      <c r="D584" s="4"/>
      <c r="E584" s="4"/>
      <c r="F584" s="70" t="s">
        <v>1238</v>
      </c>
      <c r="G584" s="6" t="s">
        <v>43</v>
      </c>
      <c r="H584" s="4" t="s">
        <v>902</v>
      </c>
      <c r="I584" s="6" t="s">
        <v>45</v>
      </c>
      <c r="J584" s="4" t="e">
        <f>VLOOKUP(F584,STATISTIK!$A:$D,5,FALSE)</f>
        <v>#N/A</v>
      </c>
      <c r="K584" s="49" t="s">
        <v>827</v>
      </c>
      <c r="L584" s="4" t="e">
        <f>VLOOKUP(F584,STATISTIK!$A:$D,7,FALSE)</f>
        <v>#N/A</v>
      </c>
      <c r="M584" s="61" t="s">
        <v>47</v>
      </c>
      <c r="N584" s="4" t="e">
        <f>VLOOKUP(F584,STATISTIK!$A:$D,9,FALSE)</f>
        <v>#N/A</v>
      </c>
      <c r="O584" s="4" t="e">
        <f>VLOOKUP(F584,STATISTIK!$A:$D,10,FALSE)</f>
        <v>#N/A</v>
      </c>
      <c r="P584" s="5"/>
      <c r="Q584" s="4" t="e">
        <f>VLOOKUP(F584,STATISTIK!$A:$D,12,FALSE)</f>
        <v>#N/A</v>
      </c>
      <c r="R584" s="4" t="e">
        <f>VLOOKUP(F584,STATISTIK!$A:$D,13,FALSE)</f>
        <v>#N/A</v>
      </c>
      <c r="S584" s="62"/>
      <c r="T584" s="56"/>
      <c r="U584" s="56"/>
    </row>
    <row r="585" ht="12.75" hidden="1" customHeight="1" spans="1:21">
      <c r="A585" s="6">
        <v>571</v>
      </c>
      <c r="B585" s="4" t="s">
        <v>1239</v>
      </c>
      <c r="C585" s="4"/>
      <c r="D585" s="4"/>
      <c r="E585" s="4"/>
      <c r="F585" s="70" t="s">
        <v>1240</v>
      </c>
      <c r="G585" s="6" t="s">
        <v>43</v>
      </c>
      <c r="H585" s="4" t="s">
        <v>902</v>
      </c>
      <c r="I585" s="6" t="s">
        <v>45</v>
      </c>
      <c r="J585" s="4" t="e">
        <f>VLOOKUP(F585,STATISTIK!$A:$D,5,FALSE)</f>
        <v>#N/A</v>
      </c>
      <c r="K585" s="49" t="s">
        <v>827</v>
      </c>
      <c r="L585" s="4" t="e">
        <f>VLOOKUP(F585,STATISTIK!$A:$D,7,FALSE)</f>
        <v>#N/A</v>
      </c>
      <c r="M585" s="61" t="s">
        <v>47</v>
      </c>
      <c r="N585" s="4" t="e">
        <f>VLOOKUP(F585,STATISTIK!$A:$D,9,FALSE)</f>
        <v>#N/A</v>
      </c>
      <c r="O585" s="4" t="e">
        <f>VLOOKUP(F585,STATISTIK!$A:$D,10,FALSE)</f>
        <v>#N/A</v>
      </c>
      <c r="P585" s="5"/>
      <c r="Q585" s="4" t="e">
        <f>VLOOKUP(F585,STATISTIK!$A:$D,12,FALSE)</f>
        <v>#N/A</v>
      </c>
      <c r="R585" s="4" t="e">
        <f>VLOOKUP(F585,STATISTIK!$A:$D,13,FALSE)</f>
        <v>#N/A</v>
      </c>
      <c r="S585" s="62"/>
      <c r="T585" s="56"/>
      <c r="U585" s="56"/>
    </row>
    <row r="586" ht="12.75" hidden="1" customHeight="1" spans="1:21">
      <c r="A586" s="6">
        <v>572</v>
      </c>
      <c r="B586" s="4" t="s">
        <v>1241</v>
      </c>
      <c r="C586" s="4"/>
      <c r="D586" s="4"/>
      <c r="E586" s="4"/>
      <c r="F586" s="32" t="s">
        <v>1242</v>
      </c>
      <c r="G586" s="6" t="s">
        <v>43</v>
      </c>
      <c r="H586" s="4" t="s">
        <v>902</v>
      </c>
      <c r="I586" s="6" t="s">
        <v>45</v>
      </c>
      <c r="J586" s="4" t="e">
        <f>VLOOKUP(F586,STATISTIK!$A:$D,5,FALSE)</f>
        <v>#REF!</v>
      </c>
      <c r="K586" s="49" t="s">
        <v>827</v>
      </c>
      <c r="L586" s="4" t="e">
        <f>VLOOKUP(F586,STATISTIK!$A:$D,7,FALSE)</f>
        <v>#REF!</v>
      </c>
      <c r="M586" s="61" t="s">
        <v>47</v>
      </c>
      <c r="N586" s="4" t="e">
        <f>VLOOKUP(F586,STATISTIK!$A:$D,9,FALSE)</f>
        <v>#REF!</v>
      </c>
      <c r="O586" s="4" t="e">
        <f>VLOOKUP(F586,STATISTIK!$A:$D,10,FALSE)</f>
        <v>#REF!</v>
      </c>
      <c r="P586" s="5"/>
      <c r="Q586" s="4" t="e">
        <f>VLOOKUP(F586,STATISTIK!$A:$D,12,FALSE)</f>
        <v>#REF!</v>
      </c>
      <c r="R586" s="57" t="e">
        <f>VLOOKUP(F586,STATISTIK!$A:$D,13,FALSE)</f>
        <v>#REF!</v>
      </c>
      <c r="S586" s="62"/>
      <c r="T586" s="56"/>
      <c r="U586" s="56"/>
    </row>
    <row r="587" ht="12.75" hidden="1" customHeight="1" spans="1:21">
      <c r="A587" s="6">
        <v>573</v>
      </c>
      <c r="B587" s="4" t="s">
        <v>1243</v>
      </c>
      <c r="C587" s="4"/>
      <c r="D587" s="4"/>
      <c r="E587" s="4"/>
      <c r="F587" s="70" t="s">
        <v>1232</v>
      </c>
      <c r="G587" s="6" t="s">
        <v>43</v>
      </c>
      <c r="H587" s="4" t="s">
        <v>902</v>
      </c>
      <c r="I587" s="6" t="s">
        <v>45</v>
      </c>
      <c r="J587" s="4" t="e">
        <f>VLOOKUP(F587,STATISTIK!$A:$D,5,FALSE)</f>
        <v>#N/A</v>
      </c>
      <c r="K587" s="49" t="s">
        <v>827</v>
      </c>
      <c r="L587" s="4" t="e">
        <f>VLOOKUP(F587,STATISTIK!$A:$D,7,FALSE)</f>
        <v>#N/A</v>
      </c>
      <c r="M587" s="61" t="s">
        <v>47</v>
      </c>
      <c r="N587" s="4" t="e">
        <f>VLOOKUP(F587,STATISTIK!$A:$D,9,FALSE)</f>
        <v>#N/A</v>
      </c>
      <c r="O587" s="4" t="e">
        <f>VLOOKUP(F587,STATISTIK!$A:$D,10,FALSE)</f>
        <v>#N/A</v>
      </c>
      <c r="P587" s="5"/>
      <c r="Q587" s="4" t="e">
        <f>VLOOKUP(F587,STATISTIK!$A:$D,12,FALSE)</f>
        <v>#N/A</v>
      </c>
      <c r="R587" s="4" t="e">
        <f>VLOOKUP(F587,STATISTIK!$A:$D,13,FALSE)</f>
        <v>#N/A</v>
      </c>
      <c r="S587" s="62"/>
      <c r="T587" s="56"/>
      <c r="U587" s="56"/>
    </row>
    <row r="588" ht="12.75" hidden="1" customHeight="1" spans="1:21">
      <c r="A588" s="6">
        <v>574</v>
      </c>
      <c r="B588" s="4" t="s">
        <v>1244</v>
      </c>
      <c r="C588" s="4"/>
      <c r="D588" s="4"/>
      <c r="E588" s="4"/>
      <c r="F588" s="70" t="s">
        <v>1234</v>
      </c>
      <c r="G588" s="6" t="s">
        <v>43</v>
      </c>
      <c r="H588" s="4" t="s">
        <v>902</v>
      </c>
      <c r="I588" s="6" t="s">
        <v>45</v>
      </c>
      <c r="J588" s="4" t="e">
        <f>VLOOKUP(F588,STATISTIK!$A:$D,5,FALSE)</f>
        <v>#N/A</v>
      </c>
      <c r="K588" s="49" t="s">
        <v>827</v>
      </c>
      <c r="L588" s="4" t="e">
        <f>VLOOKUP(F588,STATISTIK!$A:$D,7,FALSE)</f>
        <v>#N/A</v>
      </c>
      <c r="M588" s="61" t="s">
        <v>47</v>
      </c>
      <c r="N588" s="4" t="e">
        <f>VLOOKUP(F588,STATISTIK!$A:$D,9,FALSE)</f>
        <v>#N/A</v>
      </c>
      <c r="O588" s="4" t="e">
        <f>VLOOKUP(F588,STATISTIK!$A:$D,10,FALSE)</f>
        <v>#N/A</v>
      </c>
      <c r="P588" s="5"/>
      <c r="Q588" s="4" t="e">
        <f>VLOOKUP(F588,STATISTIK!$A:$D,12,FALSE)</f>
        <v>#N/A</v>
      </c>
      <c r="R588" s="4" t="e">
        <f>VLOOKUP(F588,STATISTIK!$A:$D,13,FALSE)</f>
        <v>#N/A</v>
      </c>
      <c r="S588" s="62"/>
      <c r="T588" s="56"/>
      <c r="U588" s="56"/>
    </row>
    <row r="589" ht="12.75" hidden="1" customHeight="1" spans="1:21">
      <c r="A589" s="6">
        <v>575</v>
      </c>
      <c r="B589" s="4" t="s">
        <v>1245</v>
      </c>
      <c r="C589" s="4"/>
      <c r="D589" s="4"/>
      <c r="E589" s="4"/>
      <c r="F589" s="70" t="s">
        <v>1236</v>
      </c>
      <c r="G589" s="6" t="s">
        <v>43</v>
      </c>
      <c r="H589" s="4" t="s">
        <v>902</v>
      </c>
      <c r="I589" s="6" t="s">
        <v>45</v>
      </c>
      <c r="J589" s="4" t="e">
        <f>VLOOKUP(F589,STATISTIK!$A:$D,5,FALSE)</f>
        <v>#N/A</v>
      </c>
      <c r="K589" s="49" t="s">
        <v>827</v>
      </c>
      <c r="L589" s="4" t="e">
        <f>VLOOKUP(F589,STATISTIK!$A:$D,7,FALSE)</f>
        <v>#N/A</v>
      </c>
      <c r="M589" s="61" t="s">
        <v>47</v>
      </c>
      <c r="N589" s="4" t="e">
        <f>VLOOKUP(F589,STATISTIK!$A:$D,9,FALSE)</f>
        <v>#N/A</v>
      </c>
      <c r="O589" s="4" t="e">
        <f>VLOOKUP(F589,STATISTIK!$A:$D,10,FALSE)</f>
        <v>#N/A</v>
      </c>
      <c r="P589" s="5"/>
      <c r="Q589" s="4" t="e">
        <f>VLOOKUP(F589,STATISTIK!$A:$D,12,FALSE)</f>
        <v>#N/A</v>
      </c>
      <c r="R589" s="4" t="e">
        <f>VLOOKUP(F589,STATISTIK!$A:$D,13,FALSE)</f>
        <v>#N/A</v>
      </c>
      <c r="S589" s="62"/>
      <c r="T589" s="56"/>
      <c r="U589" s="56"/>
    </row>
    <row r="590" ht="12.75" hidden="1" customHeight="1" spans="1:21">
      <c r="A590" s="6">
        <v>576</v>
      </c>
      <c r="B590" s="4" t="s">
        <v>1246</v>
      </c>
      <c r="C590" s="4"/>
      <c r="D590" s="4"/>
      <c r="E590" s="4"/>
      <c r="F590" s="70" t="s">
        <v>1238</v>
      </c>
      <c r="G590" s="6" t="s">
        <v>43</v>
      </c>
      <c r="H590" s="4" t="s">
        <v>902</v>
      </c>
      <c r="I590" s="6" t="s">
        <v>45</v>
      </c>
      <c r="J590" s="4" t="e">
        <f>VLOOKUP(F590,STATISTIK!$A:$D,5,FALSE)</f>
        <v>#N/A</v>
      </c>
      <c r="K590" s="49" t="s">
        <v>827</v>
      </c>
      <c r="L590" s="4" t="e">
        <f>VLOOKUP(F590,STATISTIK!$A:$D,7,FALSE)</f>
        <v>#N/A</v>
      </c>
      <c r="M590" s="61" t="s">
        <v>47</v>
      </c>
      <c r="N590" s="4" t="e">
        <f>VLOOKUP(F590,STATISTIK!$A:$D,9,FALSE)</f>
        <v>#N/A</v>
      </c>
      <c r="O590" s="4" t="e">
        <f>VLOOKUP(F590,STATISTIK!$A:$D,10,FALSE)</f>
        <v>#N/A</v>
      </c>
      <c r="P590" s="5"/>
      <c r="Q590" s="4" t="e">
        <f>VLOOKUP(F590,STATISTIK!$A:$D,12,FALSE)</f>
        <v>#N/A</v>
      </c>
      <c r="R590" s="4" t="e">
        <f>VLOOKUP(F590,STATISTIK!$A:$D,13,FALSE)</f>
        <v>#N/A</v>
      </c>
      <c r="S590" s="62"/>
      <c r="T590" s="56"/>
      <c r="U590" s="56"/>
    </row>
    <row r="591" ht="12.75" hidden="1" customHeight="1" spans="1:21">
      <c r="A591" s="6">
        <v>577</v>
      </c>
      <c r="B591" s="4" t="s">
        <v>1247</v>
      </c>
      <c r="C591" s="4"/>
      <c r="D591" s="4"/>
      <c r="E591" s="4"/>
      <c r="F591" s="70" t="s">
        <v>1240</v>
      </c>
      <c r="G591" s="6" t="s">
        <v>43</v>
      </c>
      <c r="H591" s="4" t="s">
        <v>902</v>
      </c>
      <c r="I591" s="6" t="s">
        <v>45</v>
      </c>
      <c r="J591" s="4" t="e">
        <f>VLOOKUP(F591,STATISTIK!$A:$D,5,FALSE)</f>
        <v>#N/A</v>
      </c>
      <c r="K591" s="49" t="s">
        <v>827</v>
      </c>
      <c r="L591" s="4" t="e">
        <f>VLOOKUP(F591,STATISTIK!$A:$D,7,FALSE)</f>
        <v>#N/A</v>
      </c>
      <c r="M591" s="61" t="s">
        <v>47</v>
      </c>
      <c r="N591" s="4" t="e">
        <f>VLOOKUP(F591,STATISTIK!$A:$D,9,FALSE)</f>
        <v>#N/A</v>
      </c>
      <c r="O591" s="4" t="e">
        <f>VLOOKUP(F591,STATISTIK!$A:$D,10,FALSE)</f>
        <v>#N/A</v>
      </c>
      <c r="P591" s="5"/>
      <c r="Q591" s="4" t="e">
        <f>VLOOKUP(F591,STATISTIK!$A:$D,12,FALSE)</f>
        <v>#N/A</v>
      </c>
      <c r="R591" s="4" t="e">
        <f>VLOOKUP(F591,STATISTIK!$A:$D,13,FALSE)</f>
        <v>#N/A</v>
      </c>
      <c r="S591" s="62"/>
      <c r="T591" s="56"/>
      <c r="U591" s="56"/>
    </row>
    <row r="592" ht="12.75" hidden="1" customHeight="1" spans="1:21">
      <c r="A592" s="6">
        <v>578</v>
      </c>
      <c r="B592" s="4" t="s">
        <v>1248</v>
      </c>
      <c r="C592" s="4"/>
      <c r="D592" s="4"/>
      <c r="E592" s="4"/>
      <c r="F592" s="7" t="s">
        <v>1249</v>
      </c>
      <c r="G592" s="6" t="s">
        <v>43</v>
      </c>
      <c r="H592" s="4" t="s">
        <v>902</v>
      </c>
      <c r="I592" s="6" t="s">
        <v>45</v>
      </c>
      <c r="J592" s="4" t="e">
        <f>VLOOKUP(F592,STATISTIK!$A:$D,5,FALSE)</f>
        <v>#REF!</v>
      </c>
      <c r="K592" s="49" t="s">
        <v>46</v>
      </c>
      <c r="L592" s="4" t="e">
        <f>VLOOKUP(F592,STATISTIK!$A:$D,7,FALSE)</f>
        <v>#REF!</v>
      </c>
      <c r="M592" s="61" t="s">
        <v>47</v>
      </c>
      <c r="N592" s="4" t="e">
        <f>VLOOKUP(F592,STATISTIK!$A:$D,9,FALSE)</f>
        <v>#REF!</v>
      </c>
      <c r="O592" s="4" t="e">
        <f>VLOOKUP(F592,STATISTIK!$A:$D,10,FALSE)</f>
        <v>#REF!</v>
      </c>
      <c r="P592" s="5"/>
      <c r="Q592" s="4" t="e">
        <f>VLOOKUP(F592,STATISTIK!$A:$D,12,FALSE)</f>
        <v>#REF!</v>
      </c>
      <c r="R592" s="57" t="e">
        <f>VLOOKUP(F592,STATISTIK!$A:$D,13,FALSE)</f>
        <v>#REF!</v>
      </c>
      <c r="S592" s="62"/>
      <c r="T592" s="56"/>
      <c r="U592" s="56"/>
    </row>
    <row r="593" ht="12.75" hidden="1" customHeight="1" spans="1:21">
      <c r="A593" s="6">
        <v>579</v>
      </c>
      <c r="B593" s="4" t="s">
        <v>1250</v>
      </c>
      <c r="C593" s="4"/>
      <c r="D593" s="4"/>
      <c r="E593" s="4"/>
      <c r="F593" s="7" t="s">
        <v>1251</v>
      </c>
      <c r="G593" s="6" t="s">
        <v>43</v>
      </c>
      <c r="H593" s="4" t="s">
        <v>902</v>
      </c>
      <c r="I593" s="6" t="s">
        <v>45</v>
      </c>
      <c r="J593" s="4" t="e">
        <f>VLOOKUP(F593,STATISTIK!$A:$D,5,FALSE)</f>
        <v>#REF!</v>
      </c>
      <c r="K593" s="49" t="s">
        <v>662</v>
      </c>
      <c r="L593" s="4" t="e">
        <f>VLOOKUP(F593,STATISTIK!$A:$D,7,FALSE)</f>
        <v>#REF!</v>
      </c>
      <c r="M593" s="61" t="s">
        <v>47</v>
      </c>
      <c r="N593" s="4" t="e">
        <f>VLOOKUP(F593,STATISTIK!$A:$D,9,FALSE)</f>
        <v>#REF!</v>
      </c>
      <c r="O593" s="4" t="e">
        <f>VLOOKUP(F593,STATISTIK!$A:$D,10,FALSE)</f>
        <v>#REF!</v>
      </c>
      <c r="P593" s="5"/>
      <c r="Q593" s="4" t="e">
        <f>VLOOKUP(F593,STATISTIK!$A:$D,12,FALSE)</f>
        <v>#REF!</v>
      </c>
      <c r="R593" s="57" t="e">
        <f>VLOOKUP(F593,STATISTIK!$A:$D,13,FALSE)</f>
        <v>#REF!</v>
      </c>
      <c r="S593" s="62"/>
      <c r="T593" s="56"/>
      <c r="U593" s="56"/>
    </row>
    <row r="594" ht="12.75" hidden="1" customHeight="1" spans="1:21">
      <c r="A594" s="6">
        <v>580</v>
      </c>
      <c r="B594" s="4" t="s">
        <v>1252</v>
      </c>
      <c r="C594" s="4"/>
      <c r="D594" s="4"/>
      <c r="E594" s="4"/>
      <c r="F594" s="7" t="s">
        <v>1253</v>
      </c>
      <c r="G594" s="6" t="s">
        <v>43</v>
      </c>
      <c r="H594" s="4" t="s">
        <v>902</v>
      </c>
      <c r="I594" s="6" t="s">
        <v>45</v>
      </c>
      <c r="J594" s="4" t="e">
        <f>VLOOKUP(F594,STATISTIK!$A:$D,5,FALSE)</f>
        <v>#REF!</v>
      </c>
      <c r="K594" s="49" t="s">
        <v>662</v>
      </c>
      <c r="L594" s="4" t="e">
        <f>VLOOKUP(F594,STATISTIK!$A:$D,7,FALSE)</f>
        <v>#REF!</v>
      </c>
      <c r="M594" s="61" t="s">
        <v>47</v>
      </c>
      <c r="N594" s="4" t="e">
        <f>VLOOKUP(F594,STATISTIK!$A:$D,9,FALSE)</f>
        <v>#REF!</v>
      </c>
      <c r="O594" s="4" t="e">
        <f>VLOOKUP(F594,STATISTIK!$A:$D,10,FALSE)</f>
        <v>#REF!</v>
      </c>
      <c r="P594" s="5"/>
      <c r="Q594" s="4" t="e">
        <f>VLOOKUP(F594,STATISTIK!$A:$D,12,FALSE)</f>
        <v>#REF!</v>
      </c>
      <c r="R594" s="57" t="e">
        <f>VLOOKUP(F594,STATISTIK!$A:$D,13,FALSE)</f>
        <v>#REF!</v>
      </c>
      <c r="S594" s="62"/>
      <c r="T594" s="56"/>
      <c r="U594" s="56"/>
    </row>
    <row r="595" ht="12.75" hidden="1" customHeight="1" spans="1:21">
      <c r="A595" s="6"/>
      <c r="B595" s="69" t="s">
        <v>1254</v>
      </c>
      <c r="C595" s="42"/>
      <c r="D595" s="42"/>
      <c r="E595" s="42"/>
      <c r="F595" s="3" t="s">
        <v>1255</v>
      </c>
      <c r="G595" s="6" t="s">
        <v>43</v>
      </c>
      <c r="H595" s="4"/>
      <c r="I595" s="6" t="s">
        <v>45</v>
      </c>
      <c r="J595" s="4" t="e">
        <f>VLOOKUP(F595,STATISTIK!$A:$D,5,FALSE)</f>
        <v>#REF!</v>
      </c>
      <c r="K595" s="49"/>
      <c r="L595" s="4" t="e">
        <f>VLOOKUP(F595,STATISTIK!$A:$D,7,FALSE)</f>
        <v>#REF!</v>
      </c>
      <c r="M595" s="61"/>
      <c r="N595" s="4" t="e">
        <f>VLOOKUP(F595,STATISTIK!$A:$D,9,FALSE)</f>
        <v>#REF!</v>
      </c>
      <c r="O595" s="4" t="e">
        <f>VLOOKUP(F595,STATISTIK!$A:$D,10,FALSE)</f>
        <v>#REF!</v>
      </c>
      <c r="P595" s="5"/>
      <c r="Q595" s="4" t="e">
        <f>VLOOKUP(F595,STATISTIK!$A:$D,12,FALSE)</f>
        <v>#REF!</v>
      </c>
      <c r="R595" s="4" t="e">
        <f>VLOOKUP(F595,STATISTIK!$A:$D,13,FALSE)</f>
        <v>#REF!</v>
      </c>
      <c r="S595" s="52"/>
      <c r="T595" s="56"/>
      <c r="U595" s="56"/>
    </row>
    <row r="596" ht="12.75" hidden="1" customHeight="1" spans="1:21">
      <c r="A596" s="6">
        <v>581</v>
      </c>
      <c r="B596" s="21" t="s">
        <v>1256</v>
      </c>
      <c r="C596" s="21"/>
      <c r="D596" s="21"/>
      <c r="E596" s="21"/>
      <c r="F596" s="7" t="s">
        <v>1257</v>
      </c>
      <c r="G596" s="6" t="s">
        <v>43</v>
      </c>
      <c r="H596" s="4" t="s">
        <v>1258</v>
      </c>
      <c r="I596" s="6" t="s">
        <v>45</v>
      </c>
      <c r="J596" s="4" t="e">
        <f>VLOOKUP(F596,STATISTIK!$A:$D,5,FALSE)</f>
        <v>#REF!</v>
      </c>
      <c r="K596" s="49" t="s">
        <v>119</v>
      </c>
      <c r="L596" s="4" t="e">
        <f>VLOOKUP(F596,STATISTIK!$A:$D,7,FALSE)</f>
        <v>#REF!</v>
      </c>
      <c r="M596" s="61" t="s">
        <v>47</v>
      </c>
      <c r="N596" s="4" t="e">
        <f>VLOOKUP(F596,STATISTIK!$A:$D,9,FALSE)</f>
        <v>#REF!</v>
      </c>
      <c r="O596" s="4" t="e">
        <f>VLOOKUP(F596,STATISTIK!$A:$D,10,FALSE)</f>
        <v>#REF!</v>
      </c>
      <c r="P596" s="5"/>
      <c r="Q596" s="4" t="e">
        <f>VLOOKUP(F596,STATISTIK!$A:$D,12,FALSE)</f>
        <v>#REF!</v>
      </c>
      <c r="R596" s="57" t="e">
        <f>VLOOKUP(F596,STATISTIK!$A:$D,13,FALSE)</f>
        <v>#REF!</v>
      </c>
      <c r="S596" s="61"/>
      <c r="T596" s="56"/>
      <c r="U596" s="56"/>
    </row>
    <row r="597" ht="12.75" hidden="1" customHeight="1" spans="1:21">
      <c r="A597" s="6">
        <v>582</v>
      </c>
      <c r="B597" s="21" t="s">
        <v>1259</v>
      </c>
      <c r="C597" s="21"/>
      <c r="D597" s="21"/>
      <c r="E597" s="21"/>
      <c r="F597" s="7" t="s">
        <v>1260</v>
      </c>
      <c r="G597" s="6" t="s">
        <v>43</v>
      </c>
      <c r="H597" s="4" t="s">
        <v>1258</v>
      </c>
      <c r="I597" s="6" t="s">
        <v>45</v>
      </c>
      <c r="J597" s="4" t="e">
        <f>VLOOKUP(F597,STATISTIK!$A:$D,5,FALSE)</f>
        <v>#REF!</v>
      </c>
      <c r="K597" s="49" t="s">
        <v>1261</v>
      </c>
      <c r="L597" s="4" t="e">
        <f>VLOOKUP(F597,STATISTIK!$A:$D,7,FALSE)</f>
        <v>#REF!</v>
      </c>
      <c r="M597" s="61" t="s">
        <v>47</v>
      </c>
      <c r="N597" s="4" t="e">
        <f>VLOOKUP(F597,STATISTIK!$A:$D,9,FALSE)</f>
        <v>#REF!</v>
      </c>
      <c r="O597" s="4" t="e">
        <f>VLOOKUP(F597,STATISTIK!$A:$D,10,FALSE)</f>
        <v>#REF!</v>
      </c>
      <c r="P597" s="5"/>
      <c r="Q597" s="4" t="e">
        <f>VLOOKUP(F597,STATISTIK!$A:$D,12,FALSE)</f>
        <v>#REF!</v>
      </c>
      <c r="R597" s="57" t="e">
        <f>VLOOKUP(F597,STATISTIK!$A:$D,13,FALSE)</f>
        <v>#REF!</v>
      </c>
      <c r="S597" s="62"/>
      <c r="T597" s="56"/>
      <c r="U597" s="56"/>
    </row>
    <row r="598" ht="12.75" hidden="1" customHeight="1" spans="1:21">
      <c r="A598" s="6">
        <v>583</v>
      </c>
      <c r="B598" s="21" t="s">
        <v>1262</v>
      </c>
      <c r="C598" s="21"/>
      <c r="D598" s="21"/>
      <c r="E598" s="21"/>
      <c r="F598" s="7" t="s">
        <v>1263</v>
      </c>
      <c r="G598" s="6" t="s">
        <v>43</v>
      </c>
      <c r="H598" s="4" t="s">
        <v>1258</v>
      </c>
      <c r="I598" s="6" t="s">
        <v>45</v>
      </c>
      <c r="J598" s="4" t="e">
        <f>VLOOKUP(F598,STATISTIK!$A:$D,5,FALSE)</f>
        <v>#REF!</v>
      </c>
      <c r="K598" s="49" t="s">
        <v>46</v>
      </c>
      <c r="L598" s="4" t="e">
        <f>VLOOKUP(F598,STATISTIK!$A:$D,7,FALSE)</f>
        <v>#REF!</v>
      </c>
      <c r="M598" s="61" t="s">
        <v>47</v>
      </c>
      <c r="N598" s="4" t="e">
        <f>VLOOKUP(F598,STATISTIK!$A:$D,9,FALSE)</f>
        <v>#REF!</v>
      </c>
      <c r="O598" s="4" t="e">
        <f>VLOOKUP(F598,STATISTIK!$A:$D,10,FALSE)</f>
        <v>#REF!</v>
      </c>
      <c r="P598" s="5"/>
      <c r="Q598" s="4" t="e">
        <f>VLOOKUP(F598,STATISTIK!$A:$D,12,FALSE)</f>
        <v>#REF!</v>
      </c>
      <c r="R598" s="57" t="e">
        <f>VLOOKUP(F598,STATISTIK!$A:$D,13,FALSE)</f>
        <v>#REF!</v>
      </c>
      <c r="S598" s="62"/>
      <c r="T598" s="56"/>
      <c r="U598" s="56"/>
    </row>
    <row r="599" ht="12.75" hidden="1" customHeight="1" spans="1:21">
      <c r="A599" s="6">
        <v>584</v>
      </c>
      <c r="B599" s="21" t="s">
        <v>1264</v>
      </c>
      <c r="C599" s="21"/>
      <c r="D599" s="21"/>
      <c r="E599" s="21"/>
      <c r="F599" s="7" t="s">
        <v>64</v>
      </c>
      <c r="G599" s="6" t="s">
        <v>43</v>
      </c>
      <c r="H599" s="4" t="s">
        <v>1258</v>
      </c>
      <c r="I599" s="6" t="s">
        <v>45</v>
      </c>
      <c r="J599" s="4" t="e">
        <f>VLOOKUP(F599,STATISTIK!$A:$D,5,FALSE)</f>
        <v>#REF!</v>
      </c>
      <c r="K599" s="49" t="s">
        <v>574</v>
      </c>
      <c r="L599" s="4" t="e">
        <f>VLOOKUP(F599,STATISTIK!$A:$D,7,FALSE)</f>
        <v>#REF!</v>
      </c>
      <c r="M599" s="61" t="s">
        <v>47</v>
      </c>
      <c r="N599" s="4" t="e">
        <f>VLOOKUP(F599,STATISTIK!$A:$D,9,FALSE)</f>
        <v>#REF!</v>
      </c>
      <c r="O599" s="4" t="e">
        <f>VLOOKUP(F599,STATISTIK!$A:$D,10,FALSE)</f>
        <v>#REF!</v>
      </c>
      <c r="P599" s="5"/>
      <c r="Q599" s="4" t="e">
        <f>VLOOKUP(F599,STATISTIK!$A:$D,12,FALSE)</f>
        <v>#REF!</v>
      </c>
      <c r="R599" s="57" t="e">
        <f>VLOOKUP(F599,STATISTIK!$A:$D,13,FALSE)</f>
        <v>#REF!</v>
      </c>
      <c r="S599" s="62"/>
      <c r="T599" s="56"/>
      <c r="U599" s="56"/>
    </row>
    <row r="600" ht="12.75" hidden="1" customHeight="1" spans="1:21">
      <c r="A600" s="6">
        <v>585</v>
      </c>
      <c r="B600" s="21" t="s">
        <v>1265</v>
      </c>
      <c r="C600" s="21"/>
      <c r="D600" s="21"/>
      <c r="E600" s="21"/>
      <c r="F600" s="7" t="s">
        <v>1266</v>
      </c>
      <c r="G600" s="6" t="s">
        <v>43</v>
      </c>
      <c r="H600" s="4" t="s">
        <v>1258</v>
      </c>
      <c r="I600" s="6" t="s">
        <v>45</v>
      </c>
      <c r="J600" s="4" t="e">
        <f>VLOOKUP(F600,STATISTIK!$A:$D,5,FALSE)</f>
        <v>#REF!</v>
      </c>
      <c r="K600" s="49" t="s">
        <v>65</v>
      </c>
      <c r="L600" s="4" t="e">
        <f>VLOOKUP(F600,STATISTIK!$A:$D,7,FALSE)</f>
        <v>#REF!</v>
      </c>
      <c r="M600" s="61" t="s">
        <v>47</v>
      </c>
      <c r="N600" s="4" t="e">
        <f>VLOOKUP(F600,STATISTIK!$A:$D,9,FALSE)</f>
        <v>#REF!</v>
      </c>
      <c r="O600" s="4" t="e">
        <f>VLOOKUP(F600,STATISTIK!$A:$D,10,FALSE)</f>
        <v>#REF!</v>
      </c>
      <c r="P600" s="5"/>
      <c r="Q600" s="4" t="e">
        <f>VLOOKUP(F600,STATISTIK!$A:$D,12,FALSE)</f>
        <v>#REF!</v>
      </c>
      <c r="R600" s="57" t="e">
        <f>VLOOKUP(F600,STATISTIK!$A:$D,13,FALSE)</f>
        <v>#REF!</v>
      </c>
      <c r="S600" s="62"/>
      <c r="T600" s="56"/>
      <c r="U600" s="56"/>
    </row>
    <row r="601" ht="12.75" hidden="1" customHeight="1" spans="1:21">
      <c r="A601" s="6">
        <v>586</v>
      </c>
      <c r="B601" s="21" t="s">
        <v>1267</v>
      </c>
      <c r="C601" s="21"/>
      <c r="D601" s="21"/>
      <c r="E601" s="21"/>
      <c r="F601" s="7" t="s">
        <v>64</v>
      </c>
      <c r="G601" s="6" t="s">
        <v>43</v>
      </c>
      <c r="H601" s="4" t="s">
        <v>1258</v>
      </c>
      <c r="I601" s="6" t="s">
        <v>45</v>
      </c>
      <c r="J601" s="4" t="e">
        <f>VLOOKUP(F601,STATISTIK!$A:$D,5,FALSE)</f>
        <v>#REF!</v>
      </c>
      <c r="K601" s="49" t="s">
        <v>65</v>
      </c>
      <c r="L601" s="4" t="e">
        <f>VLOOKUP(F601,STATISTIK!$A:$D,7,FALSE)</f>
        <v>#REF!</v>
      </c>
      <c r="M601" s="62" t="s">
        <v>47</v>
      </c>
      <c r="N601" s="4" t="e">
        <f>VLOOKUP(F601,STATISTIK!$A:$D,9,FALSE)</f>
        <v>#REF!</v>
      </c>
      <c r="O601" s="4" t="e">
        <f>VLOOKUP(F601,STATISTIK!$A:$D,10,FALSE)</f>
        <v>#REF!</v>
      </c>
      <c r="P601" s="5"/>
      <c r="Q601" s="4" t="e">
        <f>VLOOKUP(F601,STATISTIK!$A:$D,12,FALSE)</f>
        <v>#REF!</v>
      </c>
      <c r="R601" s="57" t="e">
        <f>VLOOKUP(F601,STATISTIK!$A:$D,13,FALSE)</f>
        <v>#REF!</v>
      </c>
      <c r="S601" s="62"/>
      <c r="T601" s="56"/>
      <c r="U601" s="56"/>
    </row>
    <row r="602" ht="12.75" hidden="1" customHeight="1" spans="1:21">
      <c r="A602" s="6">
        <v>587</v>
      </c>
      <c r="B602" s="21" t="s">
        <v>1268</v>
      </c>
      <c r="C602" s="21"/>
      <c r="D602" s="21"/>
      <c r="E602" s="21"/>
      <c r="F602" s="7" t="s">
        <v>576</v>
      </c>
      <c r="G602" s="6" t="s">
        <v>43</v>
      </c>
      <c r="H602" s="4" t="s">
        <v>1258</v>
      </c>
      <c r="I602" s="6" t="s">
        <v>45</v>
      </c>
      <c r="J602" s="4" t="e">
        <f>VLOOKUP(F602,STATISTIK!$A:$D,5,FALSE)</f>
        <v>#REF!</v>
      </c>
      <c r="K602" s="49" t="s">
        <v>65</v>
      </c>
      <c r="L602" s="4" t="e">
        <f>VLOOKUP(F602,STATISTIK!$A:$D,7,FALSE)</f>
        <v>#REF!</v>
      </c>
      <c r="M602" s="62" t="s">
        <v>47</v>
      </c>
      <c r="N602" s="4" t="e">
        <f>VLOOKUP(F602,STATISTIK!$A:$D,9,FALSE)</f>
        <v>#REF!</v>
      </c>
      <c r="O602" s="4" t="e">
        <f>VLOOKUP(F602,STATISTIK!$A:$D,10,FALSE)</f>
        <v>#REF!</v>
      </c>
      <c r="P602" s="5"/>
      <c r="Q602" s="4" t="e">
        <f>VLOOKUP(F602,STATISTIK!$A:$D,12,FALSE)</f>
        <v>#REF!</v>
      </c>
      <c r="R602" s="57" t="e">
        <f>VLOOKUP(F602,STATISTIK!$A:$D,13,FALSE)</f>
        <v>#REF!</v>
      </c>
      <c r="S602" s="62"/>
      <c r="T602" s="56"/>
      <c r="U602" s="56"/>
    </row>
    <row r="603" ht="12.75" hidden="1" customHeight="1" spans="1:21">
      <c r="A603" s="6">
        <v>588</v>
      </c>
      <c r="B603" s="21" t="s">
        <v>1269</v>
      </c>
      <c r="C603" s="21"/>
      <c r="D603" s="21"/>
      <c r="E603" s="21"/>
      <c r="F603" s="7" t="s">
        <v>1270</v>
      </c>
      <c r="G603" s="6" t="s">
        <v>43</v>
      </c>
      <c r="H603" s="4" t="s">
        <v>1258</v>
      </c>
      <c r="I603" s="6" t="s">
        <v>45</v>
      </c>
      <c r="J603" s="4" t="e">
        <f>VLOOKUP(F603,STATISTIK!$A:$D,5,FALSE)</f>
        <v>#REF!</v>
      </c>
      <c r="K603" s="49" t="s">
        <v>119</v>
      </c>
      <c r="L603" s="4" t="e">
        <f>VLOOKUP(F603,STATISTIK!$A:$D,7,FALSE)</f>
        <v>#REF!</v>
      </c>
      <c r="M603" s="62" t="s">
        <v>47</v>
      </c>
      <c r="N603" s="4" t="e">
        <f>VLOOKUP(F603,STATISTIK!$A:$D,9,FALSE)</f>
        <v>#REF!</v>
      </c>
      <c r="O603" s="4" t="e">
        <f>VLOOKUP(F603,STATISTIK!$A:$D,10,FALSE)</f>
        <v>#REF!</v>
      </c>
      <c r="P603" s="5"/>
      <c r="Q603" s="4" t="e">
        <f>VLOOKUP(F603,STATISTIK!$A:$D,12,FALSE)</f>
        <v>#REF!</v>
      </c>
      <c r="R603" s="57" t="e">
        <f>VLOOKUP(F603,STATISTIK!$A:$D,13,FALSE)</f>
        <v>#REF!</v>
      </c>
      <c r="S603" s="62"/>
      <c r="T603" s="56"/>
      <c r="U603" s="56"/>
    </row>
    <row r="604" ht="12.75" hidden="1" customHeight="1" spans="1:21">
      <c r="A604" s="6">
        <v>589</v>
      </c>
      <c r="B604" s="21" t="s">
        <v>1271</v>
      </c>
      <c r="C604" s="21"/>
      <c r="D604" s="21"/>
      <c r="E604" s="21"/>
      <c r="F604" s="7" t="s">
        <v>1272</v>
      </c>
      <c r="G604" s="6" t="s">
        <v>43</v>
      </c>
      <c r="H604" s="4" t="s">
        <v>1258</v>
      </c>
      <c r="I604" s="6" t="s">
        <v>45</v>
      </c>
      <c r="J604" s="4" t="e">
        <f>VLOOKUP(F604,STATISTIK!$A:$D,5,FALSE)</f>
        <v>#REF!</v>
      </c>
      <c r="K604" s="49" t="s">
        <v>119</v>
      </c>
      <c r="L604" s="4" t="e">
        <f>VLOOKUP(F604,STATISTIK!$A:$D,7,FALSE)</f>
        <v>#REF!</v>
      </c>
      <c r="M604" s="62" t="s">
        <v>47</v>
      </c>
      <c r="N604" s="4" t="e">
        <f>VLOOKUP(F604,STATISTIK!$A:$D,9,FALSE)</f>
        <v>#REF!</v>
      </c>
      <c r="O604" s="4" t="e">
        <f>VLOOKUP(F604,STATISTIK!$A:$D,10,FALSE)</f>
        <v>#REF!</v>
      </c>
      <c r="P604" s="5"/>
      <c r="Q604" s="4" t="e">
        <f>VLOOKUP(F604,STATISTIK!$A:$D,12,FALSE)</f>
        <v>#REF!</v>
      </c>
      <c r="R604" s="57" t="e">
        <f>VLOOKUP(F604,STATISTIK!$A:$D,13,FALSE)</f>
        <v>#REF!</v>
      </c>
      <c r="S604" s="62"/>
      <c r="T604" s="56"/>
      <c r="U604" s="56"/>
    </row>
    <row r="605" ht="12.75" hidden="1" customHeight="1" spans="1:21">
      <c r="A605" s="6">
        <v>590</v>
      </c>
      <c r="B605" s="21" t="s">
        <v>1273</v>
      </c>
      <c r="C605" s="21"/>
      <c r="D605" s="21"/>
      <c r="E605" s="21"/>
      <c r="F605" s="7" t="s">
        <v>1274</v>
      </c>
      <c r="G605" s="6" t="s">
        <v>43</v>
      </c>
      <c r="H605" s="4" t="s">
        <v>1258</v>
      </c>
      <c r="I605" s="6" t="s">
        <v>45</v>
      </c>
      <c r="J605" s="4" t="e">
        <f>VLOOKUP(F605,STATISTIK!$A:$D,5,FALSE)</f>
        <v>#REF!</v>
      </c>
      <c r="K605" s="49" t="s">
        <v>46</v>
      </c>
      <c r="L605" s="4" t="e">
        <f>VLOOKUP(F605,STATISTIK!$A:$D,7,FALSE)</f>
        <v>#REF!</v>
      </c>
      <c r="M605" s="62" t="s">
        <v>47</v>
      </c>
      <c r="N605" s="4" t="e">
        <f>VLOOKUP(F605,STATISTIK!$A:$D,9,FALSE)</f>
        <v>#REF!</v>
      </c>
      <c r="O605" s="4" t="e">
        <f>VLOOKUP(F605,STATISTIK!$A:$D,10,FALSE)</f>
        <v>#REF!</v>
      </c>
      <c r="P605" s="5"/>
      <c r="Q605" s="4" t="e">
        <f>VLOOKUP(F605,STATISTIK!$A:$D,12,FALSE)</f>
        <v>#REF!</v>
      </c>
      <c r="R605" s="57" t="e">
        <f>VLOOKUP(F605,STATISTIK!$A:$D,13,FALSE)</f>
        <v>#REF!</v>
      </c>
      <c r="S605" s="62"/>
      <c r="T605" s="56"/>
      <c r="U605" s="56"/>
    </row>
    <row r="606" ht="12.75" hidden="1" customHeight="1" spans="1:21">
      <c r="A606" s="6">
        <v>591</v>
      </c>
      <c r="B606" s="21" t="s">
        <v>1275</v>
      </c>
      <c r="C606" s="21"/>
      <c r="D606" s="21"/>
      <c r="E606" s="21"/>
      <c r="F606" s="7" t="s">
        <v>1276</v>
      </c>
      <c r="G606" s="6" t="s">
        <v>43</v>
      </c>
      <c r="H606" s="4" t="s">
        <v>1258</v>
      </c>
      <c r="I606" s="6" t="s">
        <v>45</v>
      </c>
      <c r="J606" s="4" t="e">
        <f>VLOOKUP(F606,STATISTIK!$A:$D,5,FALSE)</f>
        <v>#REF!</v>
      </c>
      <c r="K606" s="49" t="s">
        <v>62</v>
      </c>
      <c r="L606" s="4" t="e">
        <f>VLOOKUP(F606,STATISTIK!$A:$D,7,FALSE)</f>
        <v>#REF!</v>
      </c>
      <c r="M606" s="62" t="s">
        <v>47</v>
      </c>
      <c r="N606" s="4" t="e">
        <f>VLOOKUP(F606,STATISTIK!$A:$D,9,FALSE)</f>
        <v>#REF!</v>
      </c>
      <c r="O606" s="4" t="e">
        <f>VLOOKUP(F606,STATISTIK!$A:$D,10,FALSE)</f>
        <v>#REF!</v>
      </c>
      <c r="P606" s="5"/>
      <c r="Q606" s="4" t="e">
        <f>VLOOKUP(F606,STATISTIK!$A:$D,12,FALSE)</f>
        <v>#REF!</v>
      </c>
      <c r="R606" s="57" t="e">
        <f>VLOOKUP(F606,STATISTIK!$A:$D,13,FALSE)</f>
        <v>#REF!</v>
      </c>
      <c r="S606" s="62"/>
      <c r="T606" s="56"/>
      <c r="U606" s="56"/>
    </row>
    <row r="607" ht="12.75" hidden="1" customHeight="1" spans="1:21">
      <c r="A607" s="6">
        <v>592</v>
      </c>
      <c r="B607" s="21" t="s">
        <v>1277</v>
      </c>
      <c r="C607" s="21"/>
      <c r="D607" s="21"/>
      <c r="E607" s="21"/>
      <c r="F607" s="7" t="s">
        <v>1278</v>
      </c>
      <c r="G607" s="6" t="s">
        <v>43</v>
      </c>
      <c r="H607" s="4" t="s">
        <v>1258</v>
      </c>
      <c r="I607" s="6" t="s">
        <v>45</v>
      </c>
      <c r="J607" s="4" t="e">
        <f>VLOOKUP(F607,STATISTIK!$A:$D,5,FALSE)</f>
        <v>#REF!</v>
      </c>
      <c r="K607" s="49" t="s">
        <v>62</v>
      </c>
      <c r="L607" s="4" t="e">
        <f>VLOOKUP(F607,STATISTIK!$A:$D,7,FALSE)</f>
        <v>#REF!</v>
      </c>
      <c r="M607" s="62" t="s">
        <v>47</v>
      </c>
      <c r="N607" s="4" t="e">
        <f>VLOOKUP(F607,STATISTIK!$A:$D,9,FALSE)</f>
        <v>#REF!</v>
      </c>
      <c r="O607" s="4" t="e">
        <f>VLOOKUP(F607,STATISTIK!$A:$D,10,FALSE)</f>
        <v>#REF!</v>
      </c>
      <c r="P607" s="5"/>
      <c r="Q607" s="4" t="e">
        <f>VLOOKUP(F607,STATISTIK!$A:$D,12,FALSE)</f>
        <v>#REF!</v>
      </c>
      <c r="R607" s="57" t="e">
        <f>VLOOKUP(F607,STATISTIK!$A:$D,13,FALSE)</f>
        <v>#REF!</v>
      </c>
      <c r="S607" s="62"/>
      <c r="T607" s="56"/>
      <c r="U607" s="56"/>
    </row>
    <row r="608" ht="12.75" hidden="1" customHeight="1" spans="1:21">
      <c r="A608" s="6">
        <v>593</v>
      </c>
      <c r="B608" s="21" t="s">
        <v>1279</v>
      </c>
      <c r="C608" s="21"/>
      <c r="D608" s="21"/>
      <c r="E608" s="21"/>
      <c r="F608" s="7" t="s">
        <v>1280</v>
      </c>
      <c r="G608" s="6" t="s">
        <v>43</v>
      </c>
      <c r="H608" s="4" t="s">
        <v>1258</v>
      </c>
      <c r="I608" s="6" t="s">
        <v>45</v>
      </c>
      <c r="J608" s="4" t="e">
        <f>VLOOKUP(F608,STATISTIK!$A:$D,5,FALSE)</f>
        <v>#REF!</v>
      </c>
      <c r="K608" s="49" t="s">
        <v>46</v>
      </c>
      <c r="L608" s="4" t="e">
        <f>VLOOKUP(F608,STATISTIK!$A:$D,7,FALSE)</f>
        <v>#REF!</v>
      </c>
      <c r="M608" s="62" t="s">
        <v>47</v>
      </c>
      <c r="N608" s="4" t="e">
        <f>VLOOKUP(F608,STATISTIK!$A:$D,9,FALSE)</f>
        <v>#REF!</v>
      </c>
      <c r="O608" s="4" t="e">
        <f>VLOOKUP(F608,STATISTIK!$A:$D,10,FALSE)</f>
        <v>#REF!</v>
      </c>
      <c r="P608" s="5"/>
      <c r="Q608" s="4" t="e">
        <f>VLOOKUP(F608,STATISTIK!$A:$D,12,FALSE)</f>
        <v>#REF!</v>
      </c>
      <c r="R608" s="57" t="e">
        <f>VLOOKUP(F608,STATISTIK!$A:$D,13,FALSE)</f>
        <v>#REF!</v>
      </c>
      <c r="S608" s="62"/>
      <c r="T608" s="56"/>
      <c r="U608" s="56"/>
    </row>
    <row r="609" ht="12.75" hidden="1" customHeight="1" spans="1:21">
      <c r="A609" s="6">
        <v>594</v>
      </c>
      <c r="B609" s="21" t="s">
        <v>1281</v>
      </c>
      <c r="C609" s="21"/>
      <c r="D609" s="21"/>
      <c r="E609" s="21"/>
      <c r="F609" s="7" t="s">
        <v>1282</v>
      </c>
      <c r="G609" s="6" t="s">
        <v>43</v>
      </c>
      <c r="H609" s="4" t="s">
        <v>1258</v>
      </c>
      <c r="I609" s="6" t="s">
        <v>45</v>
      </c>
      <c r="J609" s="4" t="e">
        <f>VLOOKUP(F609,STATISTIK!$A:$D,5,FALSE)</f>
        <v>#REF!</v>
      </c>
      <c r="K609" s="49" t="s">
        <v>1283</v>
      </c>
      <c r="L609" s="4" t="e">
        <f>VLOOKUP(F609,STATISTIK!$A:$D,7,FALSE)</f>
        <v>#REF!</v>
      </c>
      <c r="M609" s="62" t="s">
        <v>47</v>
      </c>
      <c r="N609" s="4" t="e">
        <f>VLOOKUP(F609,STATISTIK!$A:$D,9,FALSE)</f>
        <v>#REF!</v>
      </c>
      <c r="O609" s="4" t="e">
        <f>VLOOKUP(F609,STATISTIK!$A:$D,10,FALSE)</f>
        <v>#REF!</v>
      </c>
      <c r="P609" s="5"/>
      <c r="Q609" s="4" t="e">
        <f>VLOOKUP(F609,STATISTIK!$A:$D,12,FALSE)</f>
        <v>#REF!</v>
      </c>
      <c r="R609" s="57" t="e">
        <f>VLOOKUP(F609,STATISTIK!$A:$D,13,FALSE)</f>
        <v>#REF!</v>
      </c>
      <c r="S609" s="62"/>
      <c r="T609" s="56"/>
      <c r="U609" s="56"/>
    </row>
    <row r="610" ht="12.75" hidden="1" customHeight="1" spans="1:21">
      <c r="A610" s="6">
        <v>595</v>
      </c>
      <c r="B610" s="21" t="s">
        <v>1284</v>
      </c>
      <c r="C610" s="21"/>
      <c r="D610" s="21"/>
      <c r="E610" s="21"/>
      <c r="F610" s="7" t="s">
        <v>1285</v>
      </c>
      <c r="G610" s="6" t="s">
        <v>43</v>
      </c>
      <c r="H610" s="4" t="s">
        <v>1258</v>
      </c>
      <c r="I610" s="6" t="s">
        <v>45</v>
      </c>
      <c r="J610" s="4" t="e">
        <f>VLOOKUP(F610,STATISTIK!$A:$D,5,FALSE)</f>
        <v>#REF!</v>
      </c>
      <c r="K610" s="49" t="s">
        <v>1283</v>
      </c>
      <c r="L610" s="4" t="e">
        <f>VLOOKUP(F610,STATISTIK!$A:$D,7,FALSE)</f>
        <v>#REF!</v>
      </c>
      <c r="M610" s="62" t="s">
        <v>47</v>
      </c>
      <c r="N610" s="4" t="e">
        <f>VLOOKUP(F610,STATISTIK!$A:$D,9,FALSE)</f>
        <v>#REF!</v>
      </c>
      <c r="O610" s="4" t="e">
        <f>VLOOKUP(F610,STATISTIK!$A:$D,10,FALSE)</f>
        <v>#REF!</v>
      </c>
      <c r="P610" s="5"/>
      <c r="Q610" s="4" t="e">
        <f>VLOOKUP(F610,STATISTIK!$A:$D,12,FALSE)</f>
        <v>#REF!</v>
      </c>
      <c r="R610" s="57" t="e">
        <f>VLOOKUP(F610,STATISTIK!$A:$D,13,FALSE)</f>
        <v>#REF!</v>
      </c>
      <c r="S610" s="62"/>
      <c r="T610" s="56"/>
      <c r="U610" s="56"/>
    </row>
    <row r="611" ht="15.75" hidden="1" customHeight="1" spans="1:21">
      <c r="A611" s="6">
        <v>596</v>
      </c>
      <c r="B611" s="21" t="s">
        <v>1286</v>
      </c>
      <c r="C611" s="21"/>
      <c r="D611" s="21"/>
      <c r="E611" s="21"/>
      <c r="F611" s="7" t="s">
        <v>1287</v>
      </c>
      <c r="G611" s="6" t="s">
        <v>43</v>
      </c>
      <c r="H611" s="4" t="s">
        <v>1258</v>
      </c>
      <c r="I611" s="6" t="s">
        <v>45</v>
      </c>
      <c r="J611" s="4" t="e">
        <f>VLOOKUP(F611,STATISTIK!$A:$D,5,FALSE)</f>
        <v>#REF!</v>
      </c>
      <c r="K611" s="49" t="s">
        <v>46</v>
      </c>
      <c r="L611" s="4" t="e">
        <f>VLOOKUP(F611,STATISTIK!$A:$D,7,FALSE)</f>
        <v>#REF!</v>
      </c>
      <c r="M611" s="62" t="s">
        <v>47</v>
      </c>
      <c r="N611" s="4" t="e">
        <f>VLOOKUP(F611,STATISTIK!$A:$D,9,FALSE)</f>
        <v>#REF!</v>
      </c>
      <c r="O611" s="4" t="e">
        <f>VLOOKUP(F611,STATISTIK!$A:$D,10,FALSE)</f>
        <v>#REF!</v>
      </c>
      <c r="P611" s="5"/>
      <c r="Q611" s="4" t="e">
        <f>VLOOKUP(F611,STATISTIK!$A:$D,12,FALSE)</f>
        <v>#REF!</v>
      </c>
      <c r="R611" s="57" t="e">
        <f>VLOOKUP(F611,STATISTIK!$A:$D,13,FALSE)</f>
        <v>#REF!</v>
      </c>
      <c r="S611" s="62"/>
      <c r="T611" s="56"/>
      <c r="U611" s="56"/>
    </row>
    <row r="612" ht="12.75" hidden="1" customHeight="1" spans="1:21">
      <c r="A612" s="6">
        <v>597</v>
      </c>
      <c r="B612" s="21" t="s">
        <v>1288</v>
      </c>
      <c r="C612" s="21"/>
      <c r="D612" s="21"/>
      <c r="E612" s="21"/>
      <c r="F612" s="7" t="s">
        <v>1289</v>
      </c>
      <c r="G612" s="6" t="s">
        <v>43</v>
      </c>
      <c r="H612" s="4" t="s">
        <v>1258</v>
      </c>
      <c r="I612" s="6" t="s">
        <v>45</v>
      </c>
      <c r="J612" s="4" t="e">
        <f>VLOOKUP(F612,STATISTIK!$A:$D,5,FALSE)</f>
        <v>#REF!</v>
      </c>
      <c r="K612" s="49" t="s">
        <v>644</v>
      </c>
      <c r="L612" s="4" t="e">
        <f>VLOOKUP(F612,STATISTIK!$A:$D,7,FALSE)</f>
        <v>#REF!</v>
      </c>
      <c r="M612" s="62" t="s">
        <v>47</v>
      </c>
      <c r="N612" s="4" t="e">
        <f>VLOOKUP(F612,STATISTIK!$A:$D,9,FALSE)</f>
        <v>#REF!</v>
      </c>
      <c r="O612" s="4" t="e">
        <f>VLOOKUP(F612,STATISTIK!$A:$D,10,FALSE)</f>
        <v>#REF!</v>
      </c>
      <c r="P612" s="5"/>
      <c r="Q612" s="4" t="e">
        <f>VLOOKUP(F612,STATISTIK!$A:$D,12,FALSE)</f>
        <v>#REF!</v>
      </c>
      <c r="R612" s="57" t="e">
        <f>VLOOKUP(F612,STATISTIK!$A:$D,13,FALSE)</f>
        <v>#REF!</v>
      </c>
      <c r="S612" s="62"/>
      <c r="T612" s="56"/>
      <c r="U612" s="56"/>
    </row>
    <row r="613" ht="12.75" hidden="1" customHeight="1" spans="1:21">
      <c r="A613" s="6">
        <v>598</v>
      </c>
      <c r="B613" s="21" t="s">
        <v>1290</v>
      </c>
      <c r="C613" s="21"/>
      <c r="D613" s="21"/>
      <c r="E613" s="21"/>
      <c r="F613" s="7" t="s">
        <v>1291</v>
      </c>
      <c r="G613" s="6" t="s">
        <v>43</v>
      </c>
      <c r="H613" s="4" t="s">
        <v>1258</v>
      </c>
      <c r="I613" s="6" t="s">
        <v>45</v>
      </c>
      <c r="J613" s="4" t="e">
        <f>VLOOKUP(F613,STATISTIK!$A:$D,5,FALSE)</f>
        <v>#REF!</v>
      </c>
      <c r="K613" s="49" t="s">
        <v>1292</v>
      </c>
      <c r="L613" s="4" t="e">
        <f>VLOOKUP(F613,STATISTIK!$A:$D,7,FALSE)</f>
        <v>#REF!</v>
      </c>
      <c r="M613" s="62" t="s">
        <v>47</v>
      </c>
      <c r="N613" s="4" t="e">
        <f>VLOOKUP(F613,STATISTIK!$A:$D,9,FALSE)</f>
        <v>#REF!</v>
      </c>
      <c r="O613" s="4" t="e">
        <f>VLOOKUP(F613,STATISTIK!$A:$D,10,FALSE)</f>
        <v>#REF!</v>
      </c>
      <c r="P613" s="5"/>
      <c r="Q613" s="4" t="e">
        <f>VLOOKUP(F613,STATISTIK!$A:$D,12,FALSE)</f>
        <v>#REF!</v>
      </c>
      <c r="R613" s="57" t="e">
        <f>VLOOKUP(F613,STATISTIK!$A:$D,13,FALSE)</f>
        <v>#REF!</v>
      </c>
      <c r="S613" s="62"/>
      <c r="T613" s="56"/>
      <c r="U613" s="56"/>
    </row>
    <row r="614" ht="12.75" hidden="1" customHeight="1" spans="1:21">
      <c r="A614" s="6">
        <v>599</v>
      </c>
      <c r="B614" s="21" t="s">
        <v>1293</v>
      </c>
      <c r="C614" s="21"/>
      <c r="D614" s="21"/>
      <c r="E614" s="21"/>
      <c r="F614" s="7" t="s">
        <v>1294</v>
      </c>
      <c r="G614" s="6" t="s">
        <v>43</v>
      </c>
      <c r="H614" s="4" t="s">
        <v>1258</v>
      </c>
      <c r="I614" s="6" t="s">
        <v>45</v>
      </c>
      <c r="J614" s="4" t="e">
        <f>VLOOKUP(F614,STATISTIK!$A:$D,5,FALSE)</f>
        <v>#REF!</v>
      </c>
      <c r="K614" s="49" t="s">
        <v>119</v>
      </c>
      <c r="L614" s="4" t="e">
        <f>VLOOKUP(F614,STATISTIK!$A:$D,7,FALSE)</f>
        <v>#REF!</v>
      </c>
      <c r="M614" s="62" t="s">
        <v>47</v>
      </c>
      <c r="N614" s="4" t="e">
        <f>VLOOKUP(F614,STATISTIK!$A:$D,9,FALSE)</f>
        <v>#REF!</v>
      </c>
      <c r="O614" s="4" t="e">
        <f>VLOOKUP(F614,STATISTIK!$A:$D,10,FALSE)</f>
        <v>#REF!</v>
      </c>
      <c r="P614" s="5"/>
      <c r="Q614" s="4" t="e">
        <f>VLOOKUP(F614,STATISTIK!$A:$D,12,FALSE)</f>
        <v>#REF!</v>
      </c>
      <c r="R614" s="57" t="e">
        <f>VLOOKUP(F614,STATISTIK!$A:$D,13,FALSE)</f>
        <v>#REF!</v>
      </c>
      <c r="S614" s="62"/>
      <c r="T614" s="56"/>
      <c r="U614" s="56"/>
    </row>
    <row r="615" ht="12.75" hidden="1" customHeight="1" spans="1:21">
      <c r="A615" s="6">
        <v>600</v>
      </c>
      <c r="B615" s="21" t="s">
        <v>1295</v>
      </c>
      <c r="C615" s="21"/>
      <c r="D615" s="21"/>
      <c r="E615" s="21"/>
      <c r="F615" s="7" t="s">
        <v>1296</v>
      </c>
      <c r="G615" s="6" t="s">
        <v>43</v>
      </c>
      <c r="H615" s="4" t="s">
        <v>1258</v>
      </c>
      <c r="I615" s="6" t="s">
        <v>45</v>
      </c>
      <c r="J615" s="4" t="e">
        <f>VLOOKUP(F615,STATISTIK!$A:$D,5,FALSE)</f>
        <v>#REF!</v>
      </c>
      <c r="K615" s="49" t="s">
        <v>119</v>
      </c>
      <c r="L615" s="4" t="e">
        <f>VLOOKUP(F615,STATISTIK!$A:$D,7,FALSE)</f>
        <v>#REF!</v>
      </c>
      <c r="M615" s="62" t="s">
        <v>47</v>
      </c>
      <c r="N615" s="4" t="e">
        <f>VLOOKUP(F615,STATISTIK!$A:$D,9,FALSE)</f>
        <v>#REF!</v>
      </c>
      <c r="O615" s="4" t="e">
        <f>VLOOKUP(F615,STATISTIK!$A:$D,10,FALSE)</f>
        <v>#REF!</v>
      </c>
      <c r="P615" s="5"/>
      <c r="Q615" s="4" t="e">
        <f>VLOOKUP(F615,STATISTIK!$A:$D,12,FALSE)</f>
        <v>#REF!</v>
      </c>
      <c r="R615" s="57" t="e">
        <f>VLOOKUP(F615,STATISTIK!$A:$D,13,FALSE)</f>
        <v>#REF!</v>
      </c>
      <c r="S615" s="62"/>
      <c r="T615" s="56"/>
      <c r="U615" s="56"/>
    </row>
    <row r="616" ht="12.75" hidden="1" customHeight="1" spans="1:21">
      <c r="A616" s="6">
        <v>601</v>
      </c>
      <c r="B616" s="21" t="s">
        <v>1297</v>
      </c>
      <c r="C616" s="21"/>
      <c r="D616" s="21"/>
      <c r="E616" s="21"/>
      <c r="F616" s="7" t="s">
        <v>1298</v>
      </c>
      <c r="G616" s="6" t="s">
        <v>43</v>
      </c>
      <c r="H616" s="4" t="s">
        <v>1258</v>
      </c>
      <c r="I616" s="6" t="s">
        <v>45</v>
      </c>
      <c r="J616" s="4" t="e">
        <f>VLOOKUP(F616,STATISTIK!$A:$D,5,FALSE)</f>
        <v>#REF!</v>
      </c>
      <c r="K616" s="49" t="s">
        <v>46</v>
      </c>
      <c r="L616" s="4" t="e">
        <f>VLOOKUP(F616,STATISTIK!$A:$D,7,FALSE)</f>
        <v>#REF!</v>
      </c>
      <c r="M616" s="62" t="s">
        <v>47</v>
      </c>
      <c r="N616" s="4" t="e">
        <f>VLOOKUP(F616,STATISTIK!$A:$D,9,FALSE)</f>
        <v>#REF!</v>
      </c>
      <c r="O616" s="4" t="e">
        <f>VLOOKUP(F616,STATISTIK!$A:$D,10,FALSE)</f>
        <v>#REF!</v>
      </c>
      <c r="P616" s="5"/>
      <c r="Q616" s="4" t="e">
        <f>VLOOKUP(F616,STATISTIK!$A:$D,12,FALSE)</f>
        <v>#REF!</v>
      </c>
      <c r="R616" s="57" t="e">
        <f>VLOOKUP(F616,STATISTIK!$A:$D,13,FALSE)</f>
        <v>#REF!</v>
      </c>
      <c r="S616" s="62"/>
      <c r="T616" s="56"/>
      <c r="U616" s="56"/>
    </row>
    <row r="617" ht="12.75" hidden="1" customHeight="1" spans="1:21">
      <c r="A617" s="6">
        <v>602</v>
      </c>
      <c r="B617" s="21" t="s">
        <v>1299</v>
      </c>
      <c r="C617" s="21"/>
      <c r="D617" s="21"/>
      <c r="E617" s="21"/>
      <c r="F617" s="7" t="s">
        <v>1300</v>
      </c>
      <c r="G617" s="6" t="s">
        <v>43</v>
      </c>
      <c r="H617" s="4" t="s">
        <v>1258</v>
      </c>
      <c r="I617" s="6" t="s">
        <v>45</v>
      </c>
      <c r="J617" s="4" t="e">
        <f>VLOOKUP(F617,STATISTIK!$A:$D,5,FALSE)</f>
        <v>#REF!</v>
      </c>
      <c r="K617" s="49" t="s">
        <v>1301</v>
      </c>
      <c r="L617" s="4" t="e">
        <f>VLOOKUP(F617,STATISTIK!$A:$D,7,FALSE)</f>
        <v>#REF!</v>
      </c>
      <c r="M617" s="62" t="s">
        <v>47</v>
      </c>
      <c r="N617" s="4" t="e">
        <f>VLOOKUP(F617,STATISTIK!$A:$D,9,FALSE)</f>
        <v>#REF!</v>
      </c>
      <c r="O617" s="4" t="e">
        <f>VLOOKUP(F617,STATISTIK!$A:$D,10,FALSE)</f>
        <v>#REF!</v>
      </c>
      <c r="P617" s="5"/>
      <c r="Q617" s="4" t="e">
        <f>VLOOKUP(F617,STATISTIK!$A:$D,12,FALSE)</f>
        <v>#REF!</v>
      </c>
      <c r="R617" s="57" t="e">
        <f>VLOOKUP(F617,STATISTIK!$A:$D,13,FALSE)</f>
        <v>#REF!</v>
      </c>
      <c r="S617" s="62"/>
      <c r="T617" s="56"/>
      <c r="U617" s="56"/>
    </row>
    <row r="618" ht="12.75" hidden="1" customHeight="1" spans="1:21">
      <c r="A618" s="6">
        <v>603</v>
      </c>
      <c r="B618" s="21" t="s">
        <v>1302</v>
      </c>
      <c r="C618" s="21"/>
      <c r="D618" s="21"/>
      <c r="E618" s="21"/>
      <c r="F618" s="7" t="s">
        <v>1303</v>
      </c>
      <c r="G618" s="6" t="s">
        <v>43</v>
      </c>
      <c r="H618" s="4" t="s">
        <v>1258</v>
      </c>
      <c r="I618" s="6" t="s">
        <v>45</v>
      </c>
      <c r="J618" s="4" t="e">
        <f>VLOOKUP(F618,STATISTIK!$A:$D,5,FALSE)</f>
        <v>#REF!</v>
      </c>
      <c r="K618" s="49" t="s">
        <v>1301</v>
      </c>
      <c r="L618" s="4" t="e">
        <f>VLOOKUP(F618,STATISTIK!$A:$D,7,FALSE)</f>
        <v>#REF!</v>
      </c>
      <c r="M618" s="62" t="s">
        <v>47</v>
      </c>
      <c r="N618" s="4" t="e">
        <f>VLOOKUP(F618,STATISTIK!$A:$D,9,FALSE)</f>
        <v>#REF!</v>
      </c>
      <c r="O618" s="4" t="e">
        <f>VLOOKUP(F618,STATISTIK!$A:$D,10,FALSE)</f>
        <v>#REF!</v>
      </c>
      <c r="P618" s="5"/>
      <c r="Q618" s="4" t="e">
        <f>VLOOKUP(F618,STATISTIK!$A:$D,12,FALSE)</f>
        <v>#REF!</v>
      </c>
      <c r="R618" s="57" t="e">
        <f>VLOOKUP(F618,STATISTIK!$A:$D,13,FALSE)</f>
        <v>#REF!</v>
      </c>
      <c r="S618" s="62"/>
      <c r="T618" s="56"/>
      <c r="U618" s="56"/>
    </row>
    <row r="619" ht="12.75" hidden="1" customHeight="1" spans="1:21">
      <c r="A619" s="6">
        <v>604</v>
      </c>
      <c r="B619" s="21" t="s">
        <v>1304</v>
      </c>
      <c r="C619" s="21"/>
      <c r="D619" s="21"/>
      <c r="E619" s="21"/>
      <c r="F619" s="7" t="s">
        <v>1305</v>
      </c>
      <c r="G619" s="6" t="s">
        <v>43</v>
      </c>
      <c r="H619" s="4" t="s">
        <v>1258</v>
      </c>
      <c r="I619" s="6" t="s">
        <v>45</v>
      </c>
      <c r="J619" s="4" t="e">
        <f>VLOOKUP(F619,STATISTIK!$A:$D,5,FALSE)</f>
        <v>#REF!</v>
      </c>
      <c r="K619" s="49" t="s">
        <v>46</v>
      </c>
      <c r="L619" s="4" t="e">
        <f>VLOOKUP(F619,STATISTIK!$A:$D,7,FALSE)</f>
        <v>#REF!</v>
      </c>
      <c r="M619" s="62" t="s">
        <v>47</v>
      </c>
      <c r="N619" s="4" t="e">
        <f>VLOOKUP(F619,STATISTIK!$A:$D,9,FALSE)</f>
        <v>#REF!</v>
      </c>
      <c r="O619" s="4" t="e">
        <f>VLOOKUP(F619,STATISTIK!$A:$D,10,FALSE)</f>
        <v>#REF!</v>
      </c>
      <c r="P619" s="5"/>
      <c r="Q619" s="4" t="e">
        <f>VLOOKUP(F619,STATISTIK!$A:$D,12,FALSE)</f>
        <v>#REF!</v>
      </c>
      <c r="R619" s="57" t="e">
        <f>VLOOKUP(F619,STATISTIK!$A:$D,13,FALSE)</f>
        <v>#REF!</v>
      </c>
      <c r="S619" s="62"/>
      <c r="T619" s="56"/>
      <c r="U619" s="56"/>
    </row>
    <row r="620" ht="12.75" hidden="1" customHeight="1" spans="1:21">
      <c r="A620" s="6">
        <v>605</v>
      </c>
      <c r="B620" s="21" t="s">
        <v>1306</v>
      </c>
      <c r="C620" s="21"/>
      <c r="D620" s="21"/>
      <c r="E620" s="21"/>
      <c r="F620" s="7" t="s">
        <v>1307</v>
      </c>
      <c r="G620" s="6" t="s">
        <v>43</v>
      </c>
      <c r="H620" s="4" t="s">
        <v>1258</v>
      </c>
      <c r="I620" s="6" t="s">
        <v>45</v>
      </c>
      <c r="J620" s="4" t="e">
        <f>VLOOKUP(F620,STATISTIK!$A:$D,5,FALSE)</f>
        <v>#REF!</v>
      </c>
      <c r="K620" s="49" t="s">
        <v>477</v>
      </c>
      <c r="L620" s="4" t="e">
        <f>VLOOKUP(F620,STATISTIK!$A:$D,7,FALSE)</f>
        <v>#REF!</v>
      </c>
      <c r="M620" s="62" t="s">
        <v>47</v>
      </c>
      <c r="N620" s="4" t="e">
        <f>VLOOKUP(F620,STATISTIK!$A:$D,9,FALSE)</f>
        <v>#REF!</v>
      </c>
      <c r="O620" s="4" t="e">
        <f>VLOOKUP(F620,STATISTIK!$A:$D,10,FALSE)</f>
        <v>#REF!</v>
      </c>
      <c r="P620" s="5"/>
      <c r="Q620" s="4" t="e">
        <f>VLOOKUP(F620,STATISTIK!$A:$D,12,FALSE)</f>
        <v>#REF!</v>
      </c>
      <c r="R620" s="57" t="e">
        <f>VLOOKUP(F620,STATISTIK!$A:$D,13,FALSE)</f>
        <v>#REF!</v>
      </c>
      <c r="S620" s="62"/>
      <c r="T620" s="56"/>
      <c r="U620" s="56"/>
    </row>
    <row r="621" ht="12.75" hidden="1" customHeight="1" spans="1:21">
      <c r="A621" s="6">
        <v>606</v>
      </c>
      <c r="B621" s="21" t="s">
        <v>1308</v>
      </c>
      <c r="C621" s="21"/>
      <c r="D621" s="21"/>
      <c r="E621" s="21"/>
      <c r="F621" s="7" t="s">
        <v>1309</v>
      </c>
      <c r="G621" s="6" t="s">
        <v>43</v>
      </c>
      <c r="H621" s="4" t="s">
        <v>1258</v>
      </c>
      <c r="I621" s="6" t="s">
        <v>45</v>
      </c>
      <c r="J621" s="4" t="e">
        <f>VLOOKUP(F621,STATISTIK!$A:$D,5,FALSE)</f>
        <v>#REF!</v>
      </c>
      <c r="K621" s="49" t="s">
        <v>754</v>
      </c>
      <c r="L621" s="4" t="e">
        <f>VLOOKUP(F621,STATISTIK!$A:$D,7,FALSE)</f>
        <v>#REF!</v>
      </c>
      <c r="M621" s="62" t="s">
        <v>47</v>
      </c>
      <c r="N621" s="4" t="e">
        <f>VLOOKUP(F621,STATISTIK!$A:$D,9,FALSE)</f>
        <v>#REF!</v>
      </c>
      <c r="O621" s="4" t="e">
        <f>VLOOKUP(F621,STATISTIK!$A:$D,10,FALSE)</f>
        <v>#REF!</v>
      </c>
      <c r="P621" s="5"/>
      <c r="Q621" s="4" t="e">
        <f>VLOOKUP(F621,STATISTIK!$A:$D,12,FALSE)</f>
        <v>#REF!</v>
      </c>
      <c r="R621" s="57" t="e">
        <f>VLOOKUP(F621,STATISTIK!$A:$D,13,FALSE)</f>
        <v>#REF!</v>
      </c>
      <c r="S621" s="62"/>
      <c r="T621" s="56"/>
      <c r="U621" s="56"/>
    </row>
    <row r="622" ht="12.75" hidden="1" customHeight="1" spans="1:21">
      <c r="A622" s="6">
        <v>607</v>
      </c>
      <c r="B622" s="21" t="s">
        <v>1310</v>
      </c>
      <c r="C622" s="21"/>
      <c r="D622" s="21"/>
      <c r="E622" s="21"/>
      <c r="F622" s="7" t="s">
        <v>1311</v>
      </c>
      <c r="G622" s="6" t="s">
        <v>43</v>
      </c>
      <c r="H622" s="4" t="s">
        <v>1258</v>
      </c>
      <c r="I622" s="6" t="s">
        <v>45</v>
      </c>
      <c r="J622" s="4" t="e">
        <f>VLOOKUP(F622,STATISTIK!$A:$D,5,FALSE)</f>
        <v>#REF!</v>
      </c>
      <c r="K622" s="49" t="s">
        <v>477</v>
      </c>
      <c r="L622" s="4" t="e">
        <f>VLOOKUP(F622,STATISTIK!$A:$D,7,FALSE)</f>
        <v>#REF!</v>
      </c>
      <c r="M622" s="62" t="s">
        <v>47</v>
      </c>
      <c r="N622" s="4" t="e">
        <f>VLOOKUP(F622,STATISTIK!$A:$D,9,FALSE)</f>
        <v>#REF!</v>
      </c>
      <c r="O622" s="4" t="e">
        <f>VLOOKUP(F622,STATISTIK!$A:$D,10,FALSE)</f>
        <v>#REF!</v>
      </c>
      <c r="P622" s="5"/>
      <c r="Q622" s="4" t="e">
        <f>VLOOKUP(F622,STATISTIK!$A:$D,12,FALSE)</f>
        <v>#REF!</v>
      </c>
      <c r="R622" s="57" t="e">
        <f>VLOOKUP(F622,STATISTIK!$A:$D,13,FALSE)</f>
        <v>#REF!</v>
      </c>
      <c r="S622" s="62"/>
      <c r="T622" s="56"/>
      <c r="U622" s="56"/>
    </row>
    <row r="623" ht="12.75" hidden="1" customHeight="1" spans="1:21">
      <c r="A623" s="6">
        <v>608</v>
      </c>
      <c r="B623" s="21" t="s">
        <v>1312</v>
      </c>
      <c r="C623" s="21"/>
      <c r="D623" s="21"/>
      <c r="E623" s="21"/>
      <c r="F623" s="7" t="s">
        <v>1313</v>
      </c>
      <c r="G623" s="6" t="s">
        <v>43</v>
      </c>
      <c r="H623" s="4" t="s">
        <v>1258</v>
      </c>
      <c r="I623" s="6" t="s">
        <v>45</v>
      </c>
      <c r="J623" s="4" t="e">
        <f>VLOOKUP(F623,STATISTIK!$A:$D,5,FALSE)</f>
        <v>#REF!</v>
      </c>
      <c r="K623" s="49" t="s">
        <v>477</v>
      </c>
      <c r="L623" s="4" t="e">
        <f>VLOOKUP(F623,STATISTIK!$A:$D,7,FALSE)</f>
        <v>#REF!</v>
      </c>
      <c r="M623" s="62" t="s">
        <v>47</v>
      </c>
      <c r="N623" s="4" t="e">
        <f>VLOOKUP(F623,STATISTIK!$A:$D,9,FALSE)</f>
        <v>#REF!</v>
      </c>
      <c r="O623" s="4" t="e">
        <f>VLOOKUP(F623,STATISTIK!$A:$D,10,FALSE)</f>
        <v>#REF!</v>
      </c>
      <c r="P623" s="5"/>
      <c r="Q623" s="4" t="e">
        <f>VLOOKUP(F623,STATISTIK!$A:$D,12,FALSE)</f>
        <v>#REF!</v>
      </c>
      <c r="R623" s="57" t="e">
        <f>VLOOKUP(F623,STATISTIK!$A:$D,13,FALSE)</f>
        <v>#REF!</v>
      </c>
      <c r="S623" s="62"/>
      <c r="T623" s="56"/>
      <c r="U623" s="56"/>
    </row>
    <row r="624" ht="12.75" hidden="1" customHeight="1" spans="1:21">
      <c r="A624" s="6">
        <v>609</v>
      </c>
      <c r="B624" s="21" t="s">
        <v>1314</v>
      </c>
      <c r="C624" s="21"/>
      <c r="D624" s="21"/>
      <c r="E624" s="21"/>
      <c r="F624" s="7" t="s">
        <v>1315</v>
      </c>
      <c r="G624" s="6" t="s">
        <v>43</v>
      </c>
      <c r="H624" s="4" t="s">
        <v>1258</v>
      </c>
      <c r="I624" s="6" t="s">
        <v>45</v>
      </c>
      <c r="J624" s="4" t="e">
        <f>VLOOKUP(F624,STATISTIK!$A:$D,5,FALSE)</f>
        <v>#REF!</v>
      </c>
      <c r="K624" s="49" t="s">
        <v>477</v>
      </c>
      <c r="L624" s="4" t="e">
        <f>VLOOKUP(F624,STATISTIK!$A:$D,7,FALSE)</f>
        <v>#REF!</v>
      </c>
      <c r="M624" s="62" t="s">
        <v>47</v>
      </c>
      <c r="N624" s="4" t="e">
        <f>VLOOKUP(F624,STATISTIK!$A:$D,9,FALSE)</f>
        <v>#REF!</v>
      </c>
      <c r="O624" s="4" t="e">
        <f>VLOOKUP(F624,STATISTIK!$A:$D,10,FALSE)</f>
        <v>#REF!</v>
      </c>
      <c r="P624" s="5"/>
      <c r="Q624" s="4" t="e">
        <f>VLOOKUP(F624,STATISTIK!$A:$D,12,FALSE)</f>
        <v>#REF!</v>
      </c>
      <c r="R624" s="57" t="e">
        <f>VLOOKUP(F624,STATISTIK!$A:$D,13,FALSE)</f>
        <v>#REF!</v>
      </c>
      <c r="S624" s="62"/>
      <c r="T624" s="56"/>
      <c r="U624" s="56"/>
    </row>
    <row r="625" ht="12.75" hidden="1" customHeight="1" spans="1:21">
      <c r="A625" s="6">
        <v>610</v>
      </c>
      <c r="B625" s="21" t="s">
        <v>1316</v>
      </c>
      <c r="C625" s="21"/>
      <c r="D625" s="21"/>
      <c r="E625" s="21"/>
      <c r="F625" s="7" t="s">
        <v>1317</v>
      </c>
      <c r="G625" s="6" t="s">
        <v>43</v>
      </c>
      <c r="H625" s="4" t="s">
        <v>1258</v>
      </c>
      <c r="I625" s="6" t="s">
        <v>45</v>
      </c>
      <c r="J625" s="4" t="e">
        <f>VLOOKUP(F625,STATISTIK!$A:$D,5,FALSE)</f>
        <v>#REF!</v>
      </c>
      <c r="K625" s="49" t="s">
        <v>46</v>
      </c>
      <c r="L625" s="4" t="e">
        <f>VLOOKUP(F625,STATISTIK!$A:$D,7,FALSE)</f>
        <v>#REF!</v>
      </c>
      <c r="M625" s="62" t="s">
        <v>47</v>
      </c>
      <c r="N625" s="4" t="e">
        <f>VLOOKUP(F625,STATISTIK!$A:$D,9,FALSE)</f>
        <v>#REF!</v>
      </c>
      <c r="O625" s="4" t="e">
        <f>VLOOKUP(F625,STATISTIK!$A:$D,10,FALSE)</f>
        <v>#REF!</v>
      </c>
      <c r="P625" s="5"/>
      <c r="Q625" s="4" t="e">
        <f>VLOOKUP(F625,STATISTIK!$A:$D,12,FALSE)</f>
        <v>#REF!</v>
      </c>
      <c r="R625" s="57" t="e">
        <f>VLOOKUP(F625,STATISTIK!$A:$D,13,FALSE)</f>
        <v>#REF!</v>
      </c>
      <c r="S625" s="62"/>
      <c r="T625" s="56"/>
      <c r="U625" s="56"/>
    </row>
    <row r="626" ht="12.75" hidden="1" customHeight="1" spans="1:21">
      <c r="A626" s="6">
        <v>611</v>
      </c>
      <c r="B626" s="21" t="s">
        <v>1318</v>
      </c>
      <c r="C626" s="21"/>
      <c r="D626" s="21"/>
      <c r="E626" s="21"/>
      <c r="F626" s="7" t="s">
        <v>1319</v>
      </c>
      <c r="G626" s="6" t="s">
        <v>43</v>
      </c>
      <c r="H626" s="4" t="s">
        <v>1258</v>
      </c>
      <c r="I626" s="6" t="s">
        <v>45</v>
      </c>
      <c r="J626" s="4" t="e">
        <f>VLOOKUP(F626,STATISTIK!$A:$D,5,FALSE)</f>
        <v>#REF!</v>
      </c>
      <c r="K626" s="49" t="s">
        <v>119</v>
      </c>
      <c r="L626" s="4" t="e">
        <f>VLOOKUP(F626,STATISTIK!$A:$D,7,FALSE)</f>
        <v>#REF!</v>
      </c>
      <c r="M626" s="62" t="s">
        <v>47</v>
      </c>
      <c r="N626" s="4" t="e">
        <f>VLOOKUP(F626,STATISTIK!$A:$D,9,FALSE)</f>
        <v>#REF!</v>
      </c>
      <c r="O626" s="4" t="e">
        <f>VLOOKUP(F626,STATISTIK!$A:$D,10,FALSE)</f>
        <v>#REF!</v>
      </c>
      <c r="P626" s="5"/>
      <c r="Q626" s="4" t="e">
        <f>VLOOKUP(F626,STATISTIK!$A:$D,12,FALSE)</f>
        <v>#REF!</v>
      </c>
      <c r="R626" s="57" t="e">
        <f>VLOOKUP(F626,STATISTIK!$A:$D,13,FALSE)</f>
        <v>#REF!</v>
      </c>
      <c r="S626" s="62"/>
      <c r="T626" s="56"/>
      <c r="U626" s="56"/>
    </row>
    <row r="627" ht="12.75" hidden="1" customHeight="1" spans="1:21">
      <c r="A627" s="6">
        <v>612</v>
      </c>
      <c r="B627" s="21" t="s">
        <v>1320</v>
      </c>
      <c r="C627" s="21"/>
      <c r="D627" s="21"/>
      <c r="E627" s="21"/>
      <c r="F627" s="7" t="s">
        <v>1321</v>
      </c>
      <c r="G627" s="6" t="s">
        <v>43</v>
      </c>
      <c r="H627" s="4" t="s">
        <v>1258</v>
      </c>
      <c r="I627" s="6" t="s">
        <v>45</v>
      </c>
      <c r="J627" s="4" t="e">
        <f>VLOOKUP(F627,STATISTIK!$A:$D,5,FALSE)</f>
        <v>#REF!</v>
      </c>
      <c r="K627" s="49" t="s">
        <v>119</v>
      </c>
      <c r="L627" s="4" t="e">
        <f>VLOOKUP(F627,STATISTIK!$A:$D,7,FALSE)</f>
        <v>#REF!</v>
      </c>
      <c r="M627" s="62" t="s">
        <v>47</v>
      </c>
      <c r="N627" s="4" t="e">
        <f>VLOOKUP(F627,STATISTIK!$A:$D,9,FALSE)</f>
        <v>#REF!</v>
      </c>
      <c r="O627" s="4" t="e">
        <f>VLOOKUP(F627,STATISTIK!$A:$D,10,FALSE)</f>
        <v>#REF!</v>
      </c>
      <c r="P627" s="5"/>
      <c r="Q627" s="4" t="e">
        <f>VLOOKUP(F627,STATISTIK!$A:$D,12,FALSE)</f>
        <v>#REF!</v>
      </c>
      <c r="R627" s="57" t="e">
        <f>VLOOKUP(F627,STATISTIK!$A:$D,13,FALSE)</f>
        <v>#REF!</v>
      </c>
      <c r="S627" s="62"/>
      <c r="T627" s="56"/>
      <c r="U627" s="56"/>
    </row>
    <row r="628" ht="12.75" hidden="1" customHeight="1" spans="1:21">
      <c r="A628" s="6">
        <v>613</v>
      </c>
      <c r="B628" s="21" t="s">
        <v>1322</v>
      </c>
      <c r="C628" s="21"/>
      <c r="D628" s="21"/>
      <c r="E628" s="21"/>
      <c r="F628" s="7" t="s">
        <v>1266</v>
      </c>
      <c r="G628" s="6" t="s">
        <v>43</v>
      </c>
      <c r="H628" s="4" t="s">
        <v>1258</v>
      </c>
      <c r="I628" s="6" t="s">
        <v>45</v>
      </c>
      <c r="J628" s="4" t="e">
        <f>VLOOKUP(F628,STATISTIK!$A:$D,5,FALSE)</f>
        <v>#REF!</v>
      </c>
      <c r="K628" s="49" t="s">
        <v>65</v>
      </c>
      <c r="L628" s="4" t="e">
        <f>VLOOKUP(F628,STATISTIK!$A:$D,7,FALSE)</f>
        <v>#REF!</v>
      </c>
      <c r="M628" s="62" t="s">
        <v>47</v>
      </c>
      <c r="N628" s="4" t="e">
        <f>VLOOKUP(F628,STATISTIK!$A:$D,9,FALSE)</f>
        <v>#REF!</v>
      </c>
      <c r="O628" s="4" t="e">
        <f>VLOOKUP(F628,STATISTIK!$A:$D,10,FALSE)</f>
        <v>#REF!</v>
      </c>
      <c r="P628" s="5"/>
      <c r="Q628" s="4" t="e">
        <f>VLOOKUP(F628,STATISTIK!$A:$D,12,FALSE)</f>
        <v>#REF!</v>
      </c>
      <c r="R628" s="57" t="e">
        <f>VLOOKUP(F628,STATISTIK!$A:$D,13,FALSE)</f>
        <v>#REF!</v>
      </c>
      <c r="S628" s="62"/>
      <c r="T628" s="56"/>
      <c r="U628" s="56"/>
    </row>
    <row r="629" ht="12.75" hidden="1" customHeight="1" spans="1:21">
      <c r="A629" s="6"/>
      <c r="B629" s="69" t="s">
        <v>1323</v>
      </c>
      <c r="C629" s="42"/>
      <c r="D629" s="42"/>
      <c r="E629" s="42"/>
      <c r="F629" s="3" t="s">
        <v>1324</v>
      </c>
      <c r="G629" s="6" t="s">
        <v>43</v>
      </c>
      <c r="H629" s="4"/>
      <c r="I629" s="6" t="s">
        <v>45</v>
      </c>
      <c r="J629" s="4" t="e">
        <f>VLOOKUP(F629,STATISTIK!$A:$D,5,FALSE)</f>
        <v>#REF!</v>
      </c>
      <c r="K629" s="49"/>
      <c r="L629" s="4" t="e">
        <f>VLOOKUP(F629,STATISTIK!$A:$D,7,FALSE)</f>
        <v>#REF!</v>
      </c>
      <c r="M629" s="61"/>
      <c r="N629" s="4" t="e">
        <f>VLOOKUP(F629,STATISTIK!$A:$D,9,FALSE)</f>
        <v>#REF!</v>
      </c>
      <c r="O629" s="4" t="e">
        <f>VLOOKUP(F629,STATISTIK!$A:$D,10,FALSE)</f>
        <v>#REF!</v>
      </c>
      <c r="P629" s="5"/>
      <c r="Q629" s="4" t="e">
        <f>VLOOKUP(F629,STATISTIK!$A:$D,12,FALSE)</f>
        <v>#REF!</v>
      </c>
      <c r="R629" s="4" t="e">
        <f>VLOOKUP(F629,STATISTIK!$A:$D,13,FALSE)</f>
        <v>#REF!</v>
      </c>
      <c r="S629" s="52"/>
      <c r="T629" s="56"/>
      <c r="U629" s="56"/>
    </row>
    <row r="630" ht="12.75" hidden="1" customHeight="1" spans="1:21">
      <c r="A630" s="6">
        <v>614</v>
      </c>
      <c r="B630" s="71" t="s">
        <v>1325</v>
      </c>
      <c r="C630" s="21"/>
      <c r="D630" s="21"/>
      <c r="E630" s="21"/>
      <c r="F630" s="7" t="s">
        <v>1326</v>
      </c>
      <c r="G630" s="6" t="s">
        <v>43</v>
      </c>
      <c r="H630" s="4" t="s">
        <v>1327</v>
      </c>
      <c r="I630" s="6" t="s">
        <v>45</v>
      </c>
      <c r="J630" s="4" t="e">
        <f>VLOOKUP(F630,STATISTIK!$A:$D,5,FALSE)</f>
        <v>#REF!</v>
      </c>
      <c r="K630" s="49" t="s">
        <v>46</v>
      </c>
      <c r="L630" s="4" t="e">
        <f>VLOOKUP(F630,STATISTIK!$A:$D,7,FALSE)</f>
        <v>#REF!</v>
      </c>
      <c r="M630" s="62" t="s">
        <v>47</v>
      </c>
      <c r="N630" s="4" t="e">
        <f>VLOOKUP(F630,STATISTIK!$A:$D,9,FALSE)</f>
        <v>#REF!</v>
      </c>
      <c r="O630" s="4" t="e">
        <f>VLOOKUP(F630,STATISTIK!$A:$D,10,FALSE)</f>
        <v>#REF!</v>
      </c>
      <c r="P630" s="5"/>
      <c r="Q630" s="4" t="e">
        <f>VLOOKUP(F630,STATISTIK!$A:$D,12,FALSE)</f>
        <v>#REF!</v>
      </c>
      <c r="R630" s="57" t="e">
        <f>VLOOKUP(F630,STATISTIK!$A:$D,13,FALSE)</f>
        <v>#REF!</v>
      </c>
      <c r="S630" s="62"/>
      <c r="T630" s="56"/>
      <c r="U630" s="56"/>
    </row>
    <row r="631" ht="12.75" hidden="1" customHeight="1" spans="1:21">
      <c r="A631" s="6">
        <v>615</v>
      </c>
      <c r="B631" s="71" t="s">
        <v>1328</v>
      </c>
      <c r="C631" s="21"/>
      <c r="D631" s="21"/>
      <c r="E631" s="21"/>
      <c r="F631" s="7" t="s">
        <v>1329</v>
      </c>
      <c r="G631" s="6" t="s">
        <v>43</v>
      </c>
      <c r="H631" s="4" t="s">
        <v>1327</v>
      </c>
      <c r="I631" s="6" t="s">
        <v>45</v>
      </c>
      <c r="J631" s="4" t="e">
        <f>VLOOKUP(F631,STATISTIK!$A:$D,5,FALSE)</f>
        <v>#REF!</v>
      </c>
      <c r="K631" s="49" t="s">
        <v>1330</v>
      </c>
      <c r="L631" s="4" t="e">
        <f>VLOOKUP(F631,STATISTIK!$A:$D,7,FALSE)</f>
        <v>#REF!</v>
      </c>
      <c r="M631" s="62" t="s">
        <v>47</v>
      </c>
      <c r="N631" s="4" t="e">
        <f>VLOOKUP(F631,STATISTIK!$A:$D,9,FALSE)</f>
        <v>#REF!</v>
      </c>
      <c r="O631" s="4" t="e">
        <f>VLOOKUP(F631,STATISTIK!$A:$D,10,FALSE)</f>
        <v>#REF!</v>
      </c>
      <c r="P631" s="5"/>
      <c r="Q631" s="4" t="e">
        <f>VLOOKUP(F631,STATISTIK!$A:$D,12,FALSE)</f>
        <v>#REF!</v>
      </c>
      <c r="R631" s="57" t="e">
        <f>VLOOKUP(F631,STATISTIK!$A:$D,13,FALSE)</f>
        <v>#REF!</v>
      </c>
      <c r="S631" s="62"/>
      <c r="T631" s="56"/>
      <c r="U631" s="56"/>
    </row>
    <row r="632" ht="12.75" hidden="1" customHeight="1" spans="1:21">
      <c r="A632" s="6">
        <v>616</v>
      </c>
      <c r="B632" s="71" t="s">
        <v>1331</v>
      </c>
      <c r="C632" s="21"/>
      <c r="D632" s="21"/>
      <c r="E632" s="21"/>
      <c r="F632" s="7" t="s">
        <v>1332</v>
      </c>
      <c r="G632" s="6" t="s">
        <v>43</v>
      </c>
      <c r="H632" s="4" t="s">
        <v>1327</v>
      </c>
      <c r="I632" s="6" t="s">
        <v>45</v>
      </c>
      <c r="J632" s="4" t="e">
        <f>VLOOKUP(F632,STATISTIK!$A:$D,5,FALSE)</f>
        <v>#N/A</v>
      </c>
      <c r="K632" s="49" t="s">
        <v>1330</v>
      </c>
      <c r="L632" s="4" t="e">
        <f>VLOOKUP(F632,STATISTIK!$A:$D,7,FALSE)</f>
        <v>#N/A</v>
      </c>
      <c r="M632" s="62" t="s">
        <v>47</v>
      </c>
      <c r="N632" s="4" t="e">
        <f>VLOOKUP(F632,STATISTIK!$A:$D,9,FALSE)</f>
        <v>#N/A</v>
      </c>
      <c r="O632" s="4" t="e">
        <f>VLOOKUP(F632,STATISTIK!$A:$D,10,FALSE)</f>
        <v>#N/A</v>
      </c>
      <c r="P632" s="5"/>
      <c r="Q632" s="4" t="e">
        <f>VLOOKUP(F632,STATISTIK!$A:$D,12,FALSE)</f>
        <v>#N/A</v>
      </c>
      <c r="R632" s="4" t="e">
        <f>VLOOKUP(F632,STATISTIK!$A:$D,13,FALSE)</f>
        <v>#N/A</v>
      </c>
      <c r="S632" s="62"/>
      <c r="T632" s="56"/>
      <c r="U632" s="56"/>
    </row>
    <row r="633" ht="12.75" hidden="1" customHeight="1" spans="1:21">
      <c r="A633" s="6">
        <v>617</v>
      </c>
      <c r="B633" s="71" t="s">
        <v>1333</v>
      </c>
      <c r="C633" s="21"/>
      <c r="D633" s="21"/>
      <c r="E633" s="21"/>
      <c r="F633" s="7" t="s">
        <v>1334</v>
      </c>
      <c r="G633" s="6" t="s">
        <v>43</v>
      </c>
      <c r="H633" s="4" t="s">
        <v>1327</v>
      </c>
      <c r="I633" s="6" t="s">
        <v>45</v>
      </c>
      <c r="J633" s="4" t="e">
        <f>VLOOKUP(F633,STATISTIK!$A:$D,5,FALSE)</f>
        <v>#REF!</v>
      </c>
      <c r="K633" s="49" t="s">
        <v>46</v>
      </c>
      <c r="L633" s="4" t="e">
        <f>VLOOKUP(F633,STATISTIK!$A:$D,7,FALSE)</f>
        <v>#REF!</v>
      </c>
      <c r="M633" s="62" t="s">
        <v>47</v>
      </c>
      <c r="N633" s="4" t="e">
        <f>VLOOKUP(F633,STATISTIK!$A:$D,9,FALSE)</f>
        <v>#REF!</v>
      </c>
      <c r="O633" s="4" t="e">
        <f>VLOOKUP(F633,STATISTIK!$A:$D,10,FALSE)</f>
        <v>#REF!</v>
      </c>
      <c r="P633" s="5"/>
      <c r="Q633" s="4" t="e">
        <f>VLOOKUP(F633,STATISTIK!$A:$D,12,FALSE)</f>
        <v>#REF!</v>
      </c>
      <c r="R633" s="57" t="e">
        <f>VLOOKUP(F633,STATISTIK!$A:$D,13,FALSE)</f>
        <v>#REF!</v>
      </c>
      <c r="S633" s="62"/>
      <c r="T633" s="56"/>
      <c r="U633" s="56"/>
    </row>
    <row r="634" ht="12.75" hidden="1" customHeight="1" spans="1:21">
      <c r="A634" s="6">
        <v>618</v>
      </c>
      <c r="B634" s="71" t="s">
        <v>1335</v>
      </c>
      <c r="C634" s="21"/>
      <c r="D634" s="21"/>
      <c r="E634" s="21"/>
      <c r="F634" s="7" t="s">
        <v>1336</v>
      </c>
      <c r="G634" s="6" t="s">
        <v>43</v>
      </c>
      <c r="H634" s="4" t="s">
        <v>1327</v>
      </c>
      <c r="I634" s="6" t="s">
        <v>45</v>
      </c>
      <c r="J634" s="4" t="e">
        <f>VLOOKUP(F634,STATISTIK!$A:$D,5,FALSE)</f>
        <v>#REF!</v>
      </c>
      <c r="K634" s="49" t="s">
        <v>613</v>
      </c>
      <c r="L634" s="4" t="e">
        <f>VLOOKUP(F634,STATISTIK!$A:$D,7,FALSE)</f>
        <v>#REF!</v>
      </c>
      <c r="M634" s="62" t="s">
        <v>47</v>
      </c>
      <c r="N634" s="4" t="e">
        <f>VLOOKUP(F634,STATISTIK!$A:$D,9,FALSE)</f>
        <v>#REF!</v>
      </c>
      <c r="O634" s="4" t="e">
        <f>VLOOKUP(F634,STATISTIK!$A:$D,10,FALSE)</f>
        <v>#REF!</v>
      </c>
      <c r="P634" s="5"/>
      <c r="Q634" s="4" t="e">
        <f>VLOOKUP(F634,STATISTIK!$A:$D,12,FALSE)</f>
        <v>#REF!</v>
      </c>
      <c r="R634" s="57" t="e">
        <f>VLOOKUP(F634,STATISTIK!$A:$D,13,FALSE)</f>
        <v>#REF!</v>
      </c>
      <c r="S634" s="62"/>
      <c r="T634" s="56"/>
      <c r="U634" s="56"/>
    </row>
    <row r="635" ht="12.75" hidden="1" customHeight="1" spans="1:21">
      <c r="A635" s="6">
        <v>619</v>
      </c>
      <c r="B635" s="71" t="s">
        <v>1337</v>
      </c>
      <c r="C635" s="21"/>
      <c r="D635" s="21"/>
      <c r="E635" s="21"/>
      <c r="F635" s="7" t="s">
        <v>1338</v>
      </c>
      <c r="G635" s="6" t="s">
        <v>43</v>
      </c>
      <c r="H635" s="4" t="s">
        <v>1327</v>
      </c>
      <c r="I635" s="6" t="s">
        <v>45</v>
      </c>
      <c r="J635" s="4" t="e">
        <f>VLOOKUP(F635,STATISTIK!$A:$D,5,FALSE)</f>
        <v>#REF!</v>
      </c>
      <c r="K635" s="49" t="s">
        <v>613</v>
      </c>
      <c r="L635" s="4" t="e">
        <f>VLOOKUP(F635,STATISTIK!$A:$D,7,FALSE)</f>
        <v>#REF!</v>
      </c>
      <c r="M635" s="62" t="s">
        <v>47</v>
      </c>
      <c r="N635" s="4" t="e">
        <f>VLOOKUP(F635,STATISTIK!$A:$D,9,FALSE)</f>
        <v>#REF!</v>
      </c>
      <c r="O635" s="4" t="e">
        <f>VLOOKUP(F635,STATISTIK!$A:$D,10,FALSE)</f>
        <v>#REF!</v>
      </c>
      <c r="P635" s="5"/>
      <c r="Q635" s="4" t="e">
        <f>VLOOKUP(F635,STATISTIK!$A:$D,12,FALSE)</f>
        <v>#REF!</v>
      </c>
      <c r="R635" s="57" t="e">
        <f>VLOOKUP(F635,STATISTIK!$A:$D,13,FALSE)</f>
        <v>#REF!</v>
      </c>
      <c r="S635" s="62"/>
      <c r="T635" s="56"/>
      <c r="U635" s="56"/>
    </row>
    <row r="636" ht="12.75" hidden="1" customHeight="1" spans="1:21">
      <c r="A636" s="6">
        <v>620</v>
      </c>
      <c r="B636" s="71" t="s">
        <v>1339</v>
      </c>
      <c r="C636" s="21"/>
      <c r="D636" s="21"/>
      <c r="E636" s="21"/>
      <c r="F636" s="7" t="s">
        <v>1340</v>
      </c>
      <c r="G636" s="6" t="s">
        <v>43</v>
      </c>
      <c r="H636" s="4" t="s">
        <v>1327</v>
      </c>
      <c r="I636" s="6" t="s">
        <v>45</v>
      </c>
      <c r="J636" s="4" t="e">
        <f>VLOOKUP(F636,STATISTIK!$A:$D,5,FALSE)</f>
        <v>#REF!</v>
      </c>
      <c r="K636" s="49" t="s">
        <v>46</v>
      </c>
      <c r="L636" s="4" t="e">
        <f>VLOOKUP(F636,STATISTIK!$A:$D,7,FALSE)</f>
        <v>#REF!</v>
      </c>
      <c r="M636" s="62" t="s">
        <v>47</v>
      </c>
      <c r="N636" s="4" t="e">
        <f>VLOOKUP(F636,STATISTIK!$A:$D,9,FALSE)</f>
        <v>#REF!</v>
      </c>
      <c r="O636" s="4" t="e">
        <f>VLOOKUP(F636,STATISTIK!$A:$D,10,FALSE)</f>
        <v>#REF!</v>
      </c>
      <c r="P636" s="5"/>
      <c r="Q636" s="4" t="e">
        <f>VLOOKUP(F636,STATISTIK!$A:$D,12,FALSE)</f>
        <v>#REF!</v>
      </c>
      <c r="R636" s="57" t="e">
        <f>VLOOKUP(F636,STATISTIK!$A:$D,13,FALSE)</f>
        <v>#REF!</v>
      </c>
      <c r="S636" s="62"/>
      <c r="T636" s="56"/>
      <c r="U636" s="56"/>
    </row>
    <row r="637" ht="12.75" hidden="1" customHeight="1" spans="1:21">
      <c r="A637" s="6">
        <v>621</v>
      </c>
      <c r="B637" s="71" t="s">
        <v>1341</v>
      </c>
      <c r="C637" s="21"/>
      <c r="D637" s="21"/>
      <c r="E637" s="21"/>
      <c r="F637" s="7" t="s">
        <v>1342</v>
      </c>
      <c r="G637" s="6" t="s">
        <v>43</v>
      </c>
      <c r="H637" s="4" t="s">
        <v>1327</v>
      </c>
      <c r="I637" s="6" t="s">
        <v>45</v>
      </c>
      <c r="J637" s="4" t="e">
        <f>VLOOKUP(F637,STATISTIK!$A:$D,5,FALSE)</f>
        <v>#REF!</v>
      </c>
      <c r="K637" s="49" t="s">
        <v>1343</v>
      </c>
      <c r="L637" s="4" t="e">
        <f>VLOOKUP(F637,STATISTIK!$A:$D,7,FALSE)</f>
        <v>#REF!</v>
      </c>
      <c r="M637" s="62" t="s">
        <v>47</v>
      </c>
      <c r="N637" s="4" t="e">
        <f>VLOOKUP(F637,STATISTIK!$A:$D,9,FALSE)</f>
        <v>#REF!</v>
      </c>
      <c r="O637" s="4" t="e">
        <f>VLOOKUP(F637,STATISTIK!$A:$D,10,FALSE)</f>
        <v>#REF!</v>
      </c>
      <c r="P637" s="5"/>
      <c r="Q637" s="4" t="e">
        <f>VLOOKUP(F637,STATISTIK!$A:$D,12,FALSE)</f>
        <v>#REF!</v>
      </c>
      <c r="R637" s="57" t="e">
        <f>VLOOKUP(F637,STATISTIK!$A:$D,13,FALSE)</f>
        <v>#REF!</v>
      </c>
      <c r="S637" s="62"/>
      <c r="T637" s="56"/>
      <c r="U637" s="56"/>
    </row>
    <row r="638" ht="12.75" hidden="1" customHeight="1" spans="1:21">
      <c r="A638" s="6">
        <v>622</v>
      </c>
      <c r="B638" s="71" t="s">
        <v>1344</v>
      </c>
      <c r="C638" s="21"/>
      <c r="D638" s="21"/>
      <c r="E638" s="21"/>
      <c r="F638" s="7" t="s">
        <v>1345</v>
      </c>
      <c r="G638" s="6" t="s">
        <v>43</v>
      </c>
      <c r="H638" s="4" t="s">
        <v>1327</v>
      </c>
      <c r="I638" s="6" t="s">
        <v>45</v>
      </c>
      <c r="J638" s="4" t="e">
        <f>VLOOKUP(F638,STATISTIK!$A:$D,5,FALSE)</f>
        <v>#REF!</v>
      </c>
      <c r="K638" s="49" t="s">
        <v>1343</v>
      </c>
      <c r="L638" s="4" t="e">
        <f>VLOOKUP(F638,STATISTIK!$A:$D,7,FALSE)</f>
        <v>#REF!</v>
      </c>
      <c r="M638" s="62" t="s">
        <v>47</v>
      </c>
      <c r="N638" s="4" t="e">
        <f>VLOOKUP(F638,STATISTIK!$A:$D,9,FALSE)</f>
        <v>#REF!</v>
      </c>
      <c r="O638" s="4" t="e">
        <f>VLOOKUP(F638,STATISTIK!$A:$D,10,FALSE)</f>
        <v>#REF!</v>
      </c>
      <c r="P638" s="5"/>
      <c r="Q638" s="4" t="e">
        <f>VLOOKUP(F638,STATISTIK!$A:$D,12,FALSE)</f>
        <v>#REF!</v>
      </c>
      <c r="R638" s="57" t="e">
        <f>VLOOKUP(F638,STATISTIK!$A:$D,13,FALSE)</f>
        <v>#REF!</v>
      </c>
      <c r="S638" s="62"/>
      <c r="T638" s="56"/>
      <c r="U638" s="56"/>
    </row>
    <row r="639" ht="12.75" hidden="1" customHeight="1" spans="1:21">
      <c r="A639" s="6">
        <v>623</v>
      </c>
      <c r="B639" s="71" t="s">
        <v>1346</v>
      </c>
      <c r="C639" s="21"/>
      <c r="D639" s="21"/>
      <c r="E639" s="21"/>
      <c r="F639" s="7" t="s">
        <v>1347</v>
      </c>
      <c r="G639" s="6" t="s">
        <v>43</v>
      </c>
      <c r="H639" s="4" t="s">
        <v>1327</v>
      </c>
      <c r="I639" s="6" t="s">
        <v>45</v>
      </c>
      <c r="J639" s="4" t="e">
        <f>VLOOKUP(F639,STATISTIK!$A:$D,5,FALSE)</f>
        <v>#REF!</v>
      </c>
      <c r="K639" s="49" t="s">
        <v>46</v>
      </c>
      <c r="L639" s="4" t="e">
        <f>VLOOKUP(F639,STATISTIK!$A:$D,7,FALSE)</f>
        <v>#REF!</v>
      </c>
      <c r="M639" s="62" t="s">
        <v>47</v>
      </c>
      <c r="N639" s="4" t="e">
        <f>VLOOKUP(F639,STATISTIK!$A:$D,9,FALSE)</f>
        <v>#REF!</v>
      </c>
      <c r="O639" s="4" t="e">
        <f>VLOOKUP(F639,STATISTIK!$A:$D,10,FALSE)</f>
        <v>#REF!</v>
      </c>
      <c r="P639" s="5"/>
      <c r="Q639" s="4" t="e">
        <f>VLOOKUP(F639,STATISTIK!$A:$D,12,FALSE)</f>
        <v>#REF!</v>
      </c>
      <c r="R639" s="57" t="e">
        <f>VLOOKUP(F639,STATISTIK!$A:$D,13,FALSE)</f>
        <v>#REF!</v>
      </c>
      <c r="S639" s="62"/>
      <c r="T639" s="56"/>
      <c r="U639" s="56"/>
    </row>
    <row r="640" ht="12.75" hidden="1" customHeight="1" spans="1:21">
      <c r="A640" s="6">
        <v>624</v>
      </c>
      <c r="B640" s="71" t="s">
        <v>1348</v>
      </c>
      <c r="C640" s="21"/>
      <c r="D640" s="21"/>
      <c r="E640" s="21"/>
      <c r="F640" s="7" t="s">
        <v>1349</v>
      </c>
      <c r="G640" s="6" t="s">
        <v>43</v>
      </c>
      <c r="H640" s="4" t="s">
        <v>1327</v>
      </c>
      <c r="I640" s="6" t="s">
        <v>45</v>
      </c>
      <c r="J640" s="4" t="e">
        <f>VLOOKUP(F640,STATISTIK!$A:$D,5,FALSE)</f>
        <v>#REF!</v>
      </c>
      <c r="K640" s="49" t="s">
        <v>1350</v>
      </c>
      <c r="L640" s="4" t="e">
        <f>VLOOKUP(F640,STATISTIK!$A:$D,7,FALSE)</f>
        <v>#REF!</v>
      </c>
      <c r="M640" s="62" t="s">
        <v>47</v>
      </c>
      <c r="N640" s="4" t="e">
        <f>VLOOKUP(F640,STATISTIK!$A:$D,9,FALSE)</f>
        <v>#REF!</v>
      </c>
      <c r="O640" s="4" t="e">
        <f>VLOOKUP(F640,STATISTIK!$A:$D,10,FALSE)</f>
        <v>#REF!</v>
      </c>
      <c r="P640" s="5"/>
      <c r="Q640" s="4" t="e">
        <f>VLOOKUP(F640,STATISTIK!$A:$D,12,FALSE)</f>
        <v>#REF!</v>
      </c>
      <c r="R640" s="57" t="e">
        <f>VLOOKUP(F640,STATISTIK!$A:$D,13,FALSE)</f>
        <v>#REF!</v>
      </c>
      <c r="S640" s="62"/>
      <c r="T640" s="56"/>
      <c r="U640" s="56"/>
    </row>
    <row r="641" ht="12.75" hidden="1" customHeight="1" spans="1:21">
      <c r="A641" s="6">
        <v>625</v>
      </c>
      <c r="B641" s="71" t="s">
        <v>1351</v>
      </c>
      <c r="C641" s="21"/>
      <c r="D641" s="21"/>
      <c r="E641" s="21"/>
      <c r="F641" s="7" t="s">
        <v>1352</v>
      </c>
      <c r="G641" s="6" t="s">
        <v>43</v>
      </c>
      <c r="H641" s="4" t="s">
        <v>1327</v>
      </c>
      <c r="I641" s="6" t="s">
        <v>45</v>
      </c>
      <c r="J641" s="4" t="e">
        <f>VLOOKUP(F641,STATISTIK!$A:$D,5,FALSE)</f>
        <v>#REF!</v>
      </c>
      <c r="K641" s="49" t="s">
        <v>1350</v>
      </c>
      <c r="L641" s="4" t="e">
        <f>VLOOKUP(F641,STATISTIK!$A:$D,7,FALSE)</f>
        <v>#REF!</v>
      </c>
      <c r="M641" s="62" t="s">
        <v>47</v>
      </c>
      <c r="N641" s="4" t="e">
        <f>VLOOKUP(F641,STATISTIK!$A:$D,9,FALSE)</f>
        <v>#REF!</v>
      </c>
      <c r="O641" s="4" t="e">
        <f>VLOOKUP(F641,STATISTIK!$A:$D,10,FALSE)</f>
        <v>#REF!</v>
      </c>
      <c r="P641" s="5"/>
      <c r="Q641" s="4" t="e">
        <f>VLOOKUP(F641,STATISTIK!$A:$D,12,FALSE)</f>
        <v>#REF!</v>
      </c>
      <c r="R641" s="57" t="e">
        <f>VLOOKUP(F641,STATISTIK!$A:$D,13,FALSE)</f>
        <v>#REF!</v>
      </c>
      <c r="S641" s="62"/>
      <c r="T641" s="56"/>
      <c r="U641" s="56"/>
    </row>
    <row r="642" ht="12.75" hidden="1" customHeight="1" spans="1:21">
      <c r="A642" s="6">
        <v>626</v>
      </c>
      <c r="B642" s="71" t="s">
        <v>1353</v>
      </c>
      <c r="C642" s="21"/>
      <c r="D642" s="21"/>
      <c r="E642" s="21"/>
      <c r="F642" s="7" t="s">
        <v>1354</v>
      </c>
      <c r="G642" s="6" t="s">
        <v>43</v>
      </c>
      <c r="H642" s="4" t="s">
        <v>1327</v>
      </c>
      <c r="I642" s="6" t="s">
        <v>45</v>
      </c>
      <c r="J642" s="4" t="e">
        <f>VLOOKUP(F642,STATISTIK!$A:$D,5,FALSE)</f>
        <v>#REF!</v>
      </c>
      <c r="K642" s="49" t="s">
        <v>46</v>
      </c>
      <c r="L642" s="4" t="e">
        <f>VLOOKUP(F642,STATISTIK!$A:$D,7,FALSE)</f>
        <v>#REF!</v>
      </c>
      <c r="M642" s="62" t="s">
        <v>47</v>
      </c>
      <c r="N642" s="4" t="e">
        <f>VLOOKUP(F642,STATISTIK!$A:$D,9,FALSE)</f>
        <v>#REF!</v>
      </c>
      <c r="O642" s="4" t="e">
        <f>VLOOKUP(F642,STATISTIK!$A:$D,10,FALSE)</f>
        <v>#REF!</v>
      </c>
      <c r="P642" s="5"/>
      <c r="Q642" s="4" t="e">
        <f>VLOOKUP(F642,STATISTIK!$A:$D,12,FALSE)</f>
        <v>#REF!</v>
      </c>
      <c r="R642" s="57" t="e">
        <f>VLOOKUP(F642,STATISTIK!$A:$D,13,FALSE)</f>
        <v>#REF!</v>
      </c>
      <c r="S642" s="62"/>
      <c r="T642" s="56"/>
      <c r="U642" s="56"/>
    </row>
    <row r="643" ht="12.75" hidden="1" customHeight="1" spans="1:21">
      <c r="A643" s="6">
        <v>627</v>
      </c>
      <c r="B643" s="71" t="s">
        <v>1355</v>
      </c>
      <c r="C643" s="21"/>
      <c r="D643" s="21"/>
      <c r="E643" s="21"/>
      <c r="F643" s="7" t="s">
        <v>1356</v>
      </c>
      <c r="G643" s="6" t="s">
        <v>43</v>
      </c>
      <c r="H643" s="4" t="s">
        <v>1327</v>
      </c>
      <c r="I643" s="6" t="s">
        <v>45</v>
      </c>
      <c r="J643" s="4" t="e">
        <f>VLOOKUP(F643,STATISTIK!$A:$D,5,FALSE)</f>
        <v>#REF!</v>
      </c>
      <c r="K643" s="49" t="s">
        <v>644</v>
      </c>
      <c r="L643" s="4" t="e">
        <f>VLOOKUP(F643,STATISTIK!$A:$D,7,FALSE)</f>
        <v>#REF!</v>
      </c>
      <c r="M643" s="62" t="s">
        <v>47</v>
      </c>
      <c r="N643" s="4" t="e">
        <f>VLOOKUP(F643,STATISTIK!$A:$D,9,FALSE)</f>
        <v>#REF!</v>
      </c>
      <c r="O643" s="4" t="e">
        <f>VLOOKUP(F643,STATISTIK!$A:$D,10,FALSE)</f>
        <v>#REF!</v>
      </c>
      <c r="P643" s="5"/>
      <c r="Q643" s="4" t="e">
        <f>VLOOKUP(F643,STATISTIK!$A:$D,12,FALSE)</f>
        <v>#REF!</v>
      </c>
      <c r="R643" s="57" t="e">
        <f>VLOOKUP(F643,STATISTIK!$A:$D,13,FALSE)</f>
        <v>#REF!</v>
      </c>
      <c r="S643" s="62"/>
      <c r="T643" s="56"/>
      <c r="U643" s="56"/>
    </row>
    <row r="644" ht="12.75" hidden="1" customHeight="1" spans="1:21">
      <c r="A644" s="6">
        <v>628</v>
      </c>
      <c r="B644" s="71" t="s">
        <v>1357</v>
      </c>
      <c r="C644" s="21"/>
      <c r="D644" s="21"/>
      <c r="E644" s="21"/>
      <c r="F644" s="7" t="s">
        <v>1358</v>
      </c>
      <c r="G644" s="6" t="s">
        <v>43</v>
      </c>
      <c r="H644" s="4" t="s">
        <v>1327</v>
      </c>
      <c r="I644" s="6" t="s">
        <v>45</v>
      </c>
      <c r="J644" s="4" t="e">
        <f>VLOOKUP(F644,STATISTIK!$A:$D,5,FALSE)</f>
        <v>#REF!</v>
      </c>
      <c r="K644" s="49" t="s">
        <v>644</v>
      </c>
      <c r="L644" s="4" t="e">
        <f>VLOOKUP(F644,STATISTIK!$A:$D,7,FALSE)</f>
        <v>#REF!</v>
      </c>
      <c r="M644" s="62" t="s">
        <v>47</v>
      </c>
      <c r="N644" s="4" t="e">
        <f>VLOOKUP(F644,STATISTIK!$A:$D,9,FALSE)</f>
        <v>#REF!</v>
      </c>
      <c r="O644" s="4" t="e">
        <f>VLOOKUP(F644,STATISTIK!$A:$D,10,FALSE)</f>
        <v>#REF!</v>
      </c>
      <c r="P644" s="5"/>
      <c r="Q644" s="4" t="e">
        <f>VLOOKUP(F644,STATISTIK!$A:$D,12,FALSE)</f>
        <v>#REF!</v>
      </c>
      <c r="R644" s="57" t="e">
        <f>VLOOKUP(F644,STATISTIK!$A:$D,13,FALSE)</f>
        <v>#REF!</v>
      </c>
      <c r="S644" s="62"/>
      <c r="T644" s="56"/>
      <c r="U644" s="56"/>
    </row>
    <row r="645" ht="12.75" hidden="1" customHeight="1" spans="1:21">
      <c r="A645" s="6">
        <v>629</v>
      </c>
      <c r="B645" s="71" t="s">
        <v>1359</v>
      </c>
      <c r="C645" s="21"/>
      <c r="D645" s="21"/>
      <c r="E645" s="21"/>
      <c r="F645" s="7" t="s">
        <v>1360</v>
      </c>
      <c r="G645" s="6" t="s">
        <v>43</v>
      </c>
      <c r="H645" s="4" t="s">
        <v>1327</v>
      </c>
      <c r="I645" s="6" t="s">
        <v>45</v>
      </c>
      <c r="J645" s="4" t="e">
        <f>VLOOKUP(F645,STATISTIK!$A:$D,5,FALSE)</f>
        <v>#REF!</v>
      </c>
      <c r="K645" s="49" t="s">
        <v>46</v>
      </c>
      <c r="L645" s="4" t="e">
        <f>VLOOKUP(F645,STATISTIK!$A:$D,7,FALSE)</f>
        <v>#REF!</v>
      </c>
      <c r="M645" s="62" t="s">
        <v>47</v>
      </c>
      <c r="N645" s="4" t="e">
        <f>VLOOKUP(F645,STATISTIK!$A:$D,9,FALSE)</f>
        <v>#REF!</v>
      </c>
      <c r="O645" s="4" t="e">
        <f>VLOOKUP(F645,STATISTIK!$A:$D,10,FALSE)</f>
        <v>#REF!</v>
      </c>
      <c r="P645" s="5"/>
      <c r="Q645" s="4" t="e">
        <f>VLOOKUP(F645,STATISTIK!$A:$D,12,FALSE)</f>
        <v>#REF!</v>
      </c>
      <c r="R645" s="57" t="e">
        <f>VLOOKUP(F645,STATISTIK!$A:$D,13,FALSE)</f>
        <v>#REF!</v>
      </c>
      <c r="S645" s="62"/>
      <c r="T645" s="56"/>
      <c r="U645" s="56"/>
    </row>
    <row r="646" ht="12.75" hidden="1" customHeight="1" spans="1:21">
      <c r="A646" s="6">
        <v>630</v>
      </c>
      <c r="B646" s="71" t="s">
        <v>1361</v>
      </c>
      <c r="C646" s="21"/>
      <c r="D646" s="21"/>
      <c r="E646" s="21"/>
      <c r="F646" s="7" t="s">
        <v>1362</v>
      </c>
      <c r="G646" s="6" t="s">
        <v>43</v>
      </c>
      <c r="H646" s="4" t="s">
        <v>1327</v>
      </c>
      <c r="I646" s="6" t="s">
        <v>45</v>
      </c>
      <c r="J646" s="4" t="e">
        <f>VLOOKUP(F646,STATISTIK!$A:$D,5,FALSE)</f>
        <v>#REF!</v>
      </c>
      <c r="K646" s="49" t="s">
        <v>1363</v>
      </c>
      <c r="L646" s="4" t="e">
        <f>VLOOKUP(F646,STATISTIK!$A:$D,7,FALSE)</f>
        <v>#REF!</v>
      </c>
      <c r="M646" s="62" t="s">
        <v>47</v>
      </c>
      <c r="N646" s="4" t="e">
        <f>VLOOKUP(F646,STATISTIK!$A:$D,9,FALSE)</f>
        <v>#REF!</v>
      </c>
      <c r="O646" s="4" t="e">
        <f>VLOOKUP(F646,STATISTIK!$A:$D,10,FALSE)</f>
        <v>#REF!</v>
      </c>
      <c r="P646" s="5"/>
      <c r="Q646" s="4" t="e">
        <f>VLOOKUP(F646,STATISTIK!$A:$D,12,FALSE)</f>
        <v>#REF!</v>
      </c>
      <c r="R646" s="57" t="e">
        <f>VLOOKUP(F646,STATISTIK!$A:$D,13,FALSE)</f>
        <v>#REF!</v>
      </c>
      <c r="S646" s="62"/>
      <c r="T646" s="56"/>
      <c r="U646" s="56"/>
    </row>
    <row r="647" ht="12.75" hidden="1" customHeight="1" spans="1:21">
      <c r="A647" s="6">
        <v>631</v>
      </c>
      <c r="B647" s="71" t="s">
        <v>1364</v>
      </c>
      <c r="C647" s="21"/>
      <c r="D647" s="21"/>
      <c r="E647" s="21"/>
      <c r="F647" s="7" t="s">
        <v>1365</v>
      </c>
      <c r="G647" s="6" t="s">
        <v>43</v>
      </c>
      <c r="H647" s="4" t="s">
        <v>1327</v>
      </c>
      <c r="I647" s="6" t="s">
        <v>45</v>
      </c>
      <c r="J647" s="4" t="e">
        <f>VLOOKUP(F647,STATISTIK!$A:$D,5,FALSE)</f>
        <v>#REF!</v>
      </c>
      <c r="K647" s="49" t="s">
        <v>1363</v>
      </c>
      <c r="L647" s="4" t="e">
        <f>VLOOKUP(F647,STATISTIK!$A:$D,7,FALSE)</f>
        <v>#REF!</v>
      </c>
      <c r="M647" s="62" t="s">
        <v>47</v>
      </c>
      <c r="N647" s="4" t="e">
        <f>VLOOKUP(F647,STATISTIK!$A:$D,9,FALSE)</f>
        <v>#REF!</v>
      </c>
      <c r="O647" s="4" t="e">
        <f>VLOOKUP(F647,STATISTIK!$A:$D,10,FALSE)</f>
        <v>#REF!</v>
      </c>
      <c r="P647" s="5"/>
      <c r="Q647" s="4" t="e">
        <f>VLOOKUP(F647,STATISTIK!$A:$D,12,FALSE)</f>
        <v>#REF!</v>
      </c>
      <c r="R647" s="57" t="e">
        <f>VLOOKUP(F647,STATISTIK!$A:$D,13,FALSE)</f>
        <v>#REF!</v>
      </c>
      <c r="S647" s="62"/>
      <c r="T647" s="56"/>
      <c r="U647" s="56"/>
    </row>
    <row r="648" ht="12.75" hidden="1" customHeight="1" spans="1:21">
      <c r="A648" s="6">
        <v>632</v>
      </c>
      <c r="B648" s="21" t="s">
        <v>1366</v>
      </c>
      <c r="C648" s="21"/>
      <c r="D648" s="21"/>
      <c r="E648" s="21"/>
      <c r="F648" s="7" t="s">
        <v>1367</v>
      </c>
      <c r="G648" s="6" t="s">
        <v>43</v>
      </c>
      <c r="H648" s="4" t="s">
        <v>1327</v>
      </c>
      <c r="I648" s="6" t="s">
        <v>45</v>
      </c>
      <c r="J648" s="4" t="e">
        <f>VLOOKUP(F648,STATISTIK!$A:$D,5,FALSE)</f>
        <v>#REF!</v>
      </c>
      <c r="K648" s="6"/>
      <c r="L648" s="4" t="e">
        <f>VLOOKUP(F648,STATISTIK!$A:$D,7,FALSE)</f>
        <v>#REF!</v>
      </c>
      <c r="M648" s="51" t="s">
        <v>47</v>
      </c>
      <c r="N648" s="4" t="e">
        <f>VLOOKUP(F648,STATISTIK!$A:$D,9,FALSE)</f>
        <v>#REF!</v>
      </c>
      <c r="O648" s="4" t="e">
        <f>VLOOKUP(F648,STATISTIK!$A:$D,10,FALSE)</f>
        <v>#REF!</v>
      </c>
      <c r="P648" s="5"/>
      <c r="Q648" s="4" t="e">
        <f>VLOOKUP(F648,STATISTIK!$A:$D,12,FALSE)</f>
        <v>#REF!</v>
      </c>
      <c r="R648" s="57" t="e">
        <f>VLOOKUP(F648,STATISTIK!$A:$D,13,FALSE)</f>
        <v>#REF!</v>
      </c>
      <c r="S648" s="51"/>
      <c r="T648" s="56"/>
      <c r="U648" s="56"/>
    </row>
    <row r="649" ht="12.75" hidden="1" customHeight="1" spans="1:21">
      <c r="A649" s="6">
        <v>633</v>
      </c>
      <c r="B649" s="21" t="s">
        <v>1368</v>
      </c>
      <c r="C649" s="21"/>
      <c r="D649" s="21"/>
      <c r="E649" s="21"/>
      <c r="F649" s="7" t="s">
        <v>1369</v>
      </c>
      <c r="G649" s="6" t="s">
        <v>43</v>
      </c>
      <c r="H649" s="4" t="s">
        <v>1327</v>
      </c>
      <c r="I649" s="6" t="s">
        <v>45</v>
      </c>
      <c r="J649" s="4" t="e">
        <f>VLOOKUP(F649,STATISTIK!$A:$D,5,FALSE)</f>
        <v>#REF!</v>
      </c>
      <c r="K649" s="49" t="s">
        <v>46</v>
      </c>
      <c r="L649" s="4" t="e">
        <f>VLOOKUP(F649,STATISTIK!$A:$D,7,FALSE)</f>
        <v>#REF!</v>
      </c>
      <c r="M649" s="62" t="s">
        <v>47</v>
      </c>
      <c r="N649" s="4" t="e">
        <f>VLOOKUP(F649,STATISTIK!$A:$D,9,FALSE)</f>
        <v>#REF!</v>
      </c>
      <c r="O649" s="4" t="e">
        <f>VLOOKUP(F649,STATISTIK!$A:$D,10,FALSE)</f>
        <v>#REF!</v>
      </c>
      <c r="P649" s="5"/>
      <c r="Q649" s="4" t="e">
        <f>VLOOKUP(F649,STATISTIK!$A:$D,12,FALSE)</f>
        <v>#REF!</v>
      </c>
      <c r="R649" s="57" t="e">
        <f>VLOOKUP(F649,STATISTIK!$A:$D,13,FALSE)</f>
        <v>#REF!</v>
      </c>
      <c r="S649" s="62"/>
      <c r="T649" s="56"/>
      <c r="U649" s="56"/>
    </row>
    <row r="650" ht="12.75" hidden="1" customHeight="1" spans="1:21">
      <c r="A650" s="6">
        <v>634</v>
      </c>
      <c r="B650" s="21" t="s">
        <v>1370</v>
      </c>
      <c r="C650" s="21"/>
      <c r="D650" s="21"/>
      <c r="E650" s="21"/>
      <c r="F650" s="7" t="s">
        <v>1371</v>
      </c>
      <c r="G650" s="6" t="s">
        <v>43</v>
      </c>
      <c r="H650" s="4" t="s">
        <v>1327</v>
      </c>
      <c r="I650" s="6" t="s">
        <v>45</v>
      </c>
      <c r="J650" s="4" t="e">
        <f>VLOOKUP(F650,STATISTIK!$A:$D,5,FALSE)</f>
        <v>#REF!</v>
      </c>
      <c r="K650" s="49" t="s">
        <v>46</v>
      </c>
      <c r="L650" s="4" t="e">
        <f>VLOOKUP(F650,STATISTIK!$A:$D,7,FALSE)</f>
        <v>#REF!</v>
      </c>
      <c r="M650" s="62" t="s">
        <v>47</v>
      </c>
      <c r="N650" s="4" t="e">
        <f>VLOOKUP(F650,STATISTIK!$A:$D,9,FALSE)</f>
        <v>#REF!</v>
      </c>
      <c r="O650" s="4" t="e">
        <f>VLOOKUP(F650,STATISTIK!$A:$D,10,FALSE)</f>
        <v>#REF!</v>
      </c>
      <c r="P650" s="5"/>
      <c r="Q650" s="4" t="e">
        <f>VLOOKUP(F650,STATISTIK!$A:$D,12,FALSE)</f>
        <v>#REF!</v>
      </c>
      <c r="R650" s="57" t="e">
        <f>VLOOKUP(F650,STATISTIK!$A:$D,13,FALSE)</f>
        <v>#REF!</v>
      </c>
      <c r="S650" s="62"/>
      <c r="T650" s="56"/>
      <c r="U650" s="56"/>
    </row>
    <row r="651" ht="12.75" hidden="1" customHeight="1" spans="1:21">
      <c r="A651" s="6">
        <v>635</v>
      </c>
      <c r="B651" s="21" t="s">
        <v>1372</v>
      </c>
      <c r="C651" s="21"/>
      <c r="D651" s="21"/>
      <c r="E651" s="21"/>
      <c r="F651" s="7" t="s">
        <v>1373</v>
      </c>
      <c r="G651" s="6" t="s">
        <v>43</v>
      </c>
      <c r="H651" s="4" t="s">
        <v>1327</v>
      </c>
      <c r="I651" s="6" t="s">
        <v>45</v>
      </c>
      <c r="J651" s="4" t="e">
        <f>VLOOKUP(F651,STATISTIK!$A:$D,5,FALSE)</f>
        <v>#REF!</v>
      </c>
      <c r="K651" s="49" t="s">
        <v>574</v>
      </c>
      <c r="L651" s="4" t="e">
        <f>VLOOKUP(F651,STATISTIK!$A:$D,7,FALSE)</f>
        <v>#REF!</v>
      </c>
      <c r="M651" s="62" t="s">
        <v>47</v>
      </c>
      <c r="N651" s="4" t="e">
        <f>VLOOKUP(F651,STATISTIK!$A:$D,9,FALSE)</f>
        <v>#REF!</v>
      </c>
      <c r="O651" s="4" t="e">
        <f>VLOOKUP(F651,STATISTIK!$A:$D,10,FALSE)</f>
        <v>#REF!</v>
      </c>
      <c r="P651" s="5"/>
      <c r="Q651" s="4" t="e">
        <f>VLOOKUP(F651,STATISTIK!$A:$D,12,FALSE)</f>
        <v>#REF!</v>
      </c>
      <c r="R651" s="57" t="e">
        <f>VLOOKUP(F651,STATISTIK!$A:$D,13,FALSE)</f>
        <v>#REF!</v>
      </c>
      <c r="S651" s="62"/>
      <c r="T651" s="56"/>
      <c r="U651" s="56"/>
    </row>
    <row r="652" ht="12.75" hidden="1" customHeight="1" spans="1:21">
      <c r="A652" s="6">
        <v>636</v>
      </c>
      <c r="B652" s="21" t="s">
        <v>1374</v>
      </c>
      <c r="C652" s="21"/>
      <c r="D652" s="21"/>
      <c r="E652" s="21"/>
      <c r="F652" s="7" t="s">
        <v>64</v>
      </c>
      <c r="G652" s="6" t="s">
        <v>43</v>
      </c>
      <c r="H652" s="4" t="s">
        <v>1327</v>
      </c>
      <c r="I652" s="6" t="s">
        <v>45</v>
      </c>
      <c r="J652" s="4" t="e">
        <f>VLOOKUP(F652,STATISTIK!$A:$D,5,FALSE)</f>
        <v>#REF!</v>
      </c>
      <c r="K652" s="49" t="s">
        <v>65</v>
      </c>
      <c r="L652" s="4" t="e">
        <f>VLOOKUP(F652,STATISTIK!$A:$D,7,FALSE)</f>
        <v>#REF!</v>
      </c>
      <c r="M652" s="62" t="s">
        <v>47</v>
      </c>
      <c r="N652" s="4" t="e">
        <f>VLOOKUP(F652,STATISTIK!$A:$D,9,FALSE)</f>
        <v>#REF!</v>
      </c>
      <c r="O652" s="4" t="e">
        <f>VLOOKUP(F652,STATISTIK!$A:$D,10,FALSE)</f>
        <v>#REF!</v>
      </c>
      <c r="P652" s="5"/>
      <c r="Q652" s="4" t="e">
        <f>VLOOKUP(F652,STATISTIK!$A:$D,12,FALSE)</f>
        <v>#REF!</v>
      </c>
      <c r="R652" s="57" t="e">
        <f>VLOOKUP(F652,STATISTIK!$A:$D,13,FALSE)</f>
        <v>#REF!</v>
      </c>
      <c r="S652" s="62"/>
      <c r="T652" s="56"/>
      <c r="U652" s="56"/>
    </row>
    <row r="653" ht="12.75" hidden="1" customHeight="1" spans="1:21">
      <c r="A653" s="6">
        <v>637</v>
      </c>
      <c r="B653" s="21" t="s">
        <v>1375</v>
      </c>
      <c r="C653" s="21"/>
      <c r="D653" s="21"/>
      <c r="E653" s="21"/>
      <c r="F653" s="7" t="s">
        <v>576</v>
      </c>
      <c r="G653" s="6" t="s">
        <v>43</v>
      </c>
      <c r="H653" s="4" t="s">
        <v>1327</v>
      </c>
      <c r="I653" s="6" t="s">
        <v>45</v>
      </c>
      <c r="J653" s="4" t="e">
        <f>VLOOKUP(F653,STATISTIK!$A:$D,5,FALSE)</f>
        <v>#REF!</v>
      </c>
      <c r="K653" s="49" t="s">
        <v>65</v>
      </c>
      <c r="L653" s="4" t="e">
        <f>VLOOKUP(F653,STATISTIK!$A:$D,7,FALSE)</f>
        <v>#REF!</v>
      </c>
      <c r="M653" s="62" t="s">
        <v>47</v>
      </c>
      <c r="N653" s="4" t="e">
        <f>VLOOKUP(F653,STATISTIK!$A:$D,9,FALSE)</f>
        <v>#REF!</v>
      </c>
      <c r="O653" s="4" t="e">
        <f>VLOOKUP(F653,STATISTIK!$A:$D,10,FALSE)</f>
        <v>#REF!</v>
      </c>
      <c r="P653" s="5"/>
      <c r="Q653" s="4" t="e">
        <f>VLOOKUP(F653,STATISTIK!$A:$D,12,FALSE)</f>
        <v>#REF!</v>
      </c>
      <c r="R653" s="57" t="e">
        <f>VLOOKUP(F653,STATISTIK!$A:$D,13,FALSE)</f>
        <v>#REF!</v>
      </c>
      <c r="S653" s="62"/>
      <c r="T653" s="56"/>
      <c r="U653" s="56"/>
    </row>
    <row r="654" ht="12.75" hidden="1" customHeight="1" spans="1:21">
      <c r="A654" s="6">
        <v>638</v>
      </c>
      <c r="B654" s="21" t="s">
        <v>1376</v>
      </c>
      <c r="C654" s="21"/>
      <c r="D654" s="21"/>
      <c r="E654" s="21"/>
      <c r="F654" s="7" t="s">
        <v>1377</v>
      </c>
      <c r="G654" s="6" t="s">
        <v>43</v>
      </c>
      <c r="H654" s="4" t="s">
        <v>1327</v>
      </c>
      <c r="I654" s="6" t="s">
        <v>45</v>
      </c>
      <c r="J654" s="4" t="e">
        <f>VLOOKUP(F654,STATISTIK!$A:$D,5,FALSE)</f>
        <v>#REF!</v>
      </c>
      <c r="K654" s="49" t="s">
        <v>65</v>
      </c>
      <c r="L654" s="4" t="e">
        <f>VLOOKUP(F654,STATISTIK!$A:$D,7,FALSE)</f>
        <v>#REF!</v>
      </c>
      <c r="M654" s="62" t="s">
        <v>47</v>
      </c>
      <c r="N654" s="4" t="e">
        <f>VLOOKUP(F654,STATISTIK!$A:$D,9,FALSE)</f>
        <v>#REF!</v>
      </c>
      <c r="O654" s="4" t="e">
        <f>VLOOKUP(F654,STATISTIK!$A:$D,10,FALSE)</f>
        <v>#REF!</v>
      </c>
      <c r="P654" s="5"/>
      <c r="Q654" s="4" t="e">
        <f>VLOOKUP(F654,STATISTIK!$A:$D,12,FALSE)</f>
        <v>#REF!</v>
      </c>
      <c r="R654" s="57" t="e">
        <f>VLOOKUP(F654,STATISTIK!$A:$D,13,FALSE)</f>
        <v>#REF!</v>
      </c>
      <c r="S654" s="62"/>
      <c r="T654" s="56"/>
      <c r="U654" s="56"/>
    </row>
    <row r="655" ht="12.75" hidden="1" customHeight="1" spans="1:21">
      <c r="A655" s="6"/>
      <c r="B655" s="69" t="s">
        <v>1378</v>
      </c>
      <c r="C655" s="42"/>
      <c r="D655" s="42"/>
      <c r="E655" s="42"/>
      <c r="F655" s="43" t="s">
        <v>1379</v>
      </c>
      <c r="G655" s="6" t="s">
        <v>43</v>
      </c>
      <c r="H655" s="44"/>
      <c r="I655" s="6" t="s">
        <v>45</v>
      </c>
      <c r="J655" s="4" t="e">
        <f>VLOOKUP(F655,STATISTIK!$A:$D,5,FALSE)</f>
        <v>#REF!</v>
      </c>
      <c r="K655" s="45"/>
      <c r="L655" s="4" t="e">
        <f>VLOOKUP(F655,STATISTIK!$A:$D,7,FALSE)</f>
        <v>#REF!</v>
      </c>
      <c r="M655" s="45"/>
      <c r="N655" s="4" t="e">
        <f>VLOOKUP(F655,STATISTIK!$A:$D,9,FALSE)</f>
        <v>#REF!</v>
      </c>
      <c r="O655" s="4" t="e">
        <f>VLOOKUP(F655,STATISTIK!$A:$D,10,FALSE)</f>
        <v>#REF!</v>
      </c>
      <c r="P655" s="5"/>
      <c r="Q655" s="4" t="e">
        <f>VLOOKUP(F655,STATISTIK!$A:$D,12,FALSE)</f>
        <v>#REF!</v>
      </c>
      <c r="R655" s="4" t="e">
        <f>VLOOKUP(F655,STATISTIK!$A:$D,13,FALSE)</f>
        <v>#REF!</v>
      </c>
      <c r="S655" s="45"/>
      <c r="T655" s="56"/>
      <c r="U655" s="56"/>
    </row>
    <row r="656" ht="12.75" hidden="1" customHeight="1" spans="1:21">
      <c r="A656" s="6">
        <v>639</v>
      </c>
      <c r="B656" s="21" t="s">
        <v>1380</v>
      </c>
      <c r="C656" s="21"/>
      <c r="D656" s="21"/>
      <c r="E656" s="21"/>
      <c r="F656" s="7" t="s">
        <v>1381</v>
      </c>
      <c r="G656" s="6" t="s">
        <v>43</v>
      </c>
      <c r="H656" s="4" t="s">
        <v>1382</v>
      </c>
      <c r="I656" s="6" t="s">
        <v>45</v>
      </c>
      <c r="J656" s="4" t="e">
        <f>VLOOKUP(F656,STATISTIK!$A:$D,5,FALSE)</f>
        <v>#REF!</v>
      </c>
      <c r="K656" s="6" t="s">
        <v>355</v>
      </c>
      <c r="L656" s="4" t="e">
        <f>VLOOKUP(F656,STATISTIK!$A:$D,7,FALSE)</f>
        <v>#REF!</v>
      </c>
      <c r="M656" s="63" t="s">
        <v>47</v>
      </c>
      <c r="N656" s="4" t="e">
        <f>VLOOKUP(F656,STATISTIK!$A:$D,9,FALSE)</f>
        <v>#REF!</v>
      </c>
      <c r="O656" s="4" t="e">
        <f>VLOOKUP(F656,STATISTIK!$A:$D,10,FALSE)</f>
        <v>#REF!</v>
      </c>
      <c r="P656" s="5"/>
      <c r="Q656" s="4" t="e">
        <f>VLOOKUP(F656,STATISTIK!$A:$D,12,FALSE)</f>
        <v>#REF!</v>
      </c>
      <c r="R656" s="57" t="e">
        <f>VLOOKUP(F656,STATISTIK!$A:$D,13,FALSE)</f>
        <v>#REF!</v>
      </c>
      <c r="S656" s="51"/>
      <c r="T656" s="56"/>
      <c r="U656" s="56"/>
    </row>
    <row r="657" ht="12.75" hidden="1" customHeight="1" spans="1:21">
      <c r="A657" s="6">
        <v>640</v>
      </c>
      <c r="B657" s="21" t="s">
        <v>1383</v>
      </c>
      <c r="C657" s="21"/>
      <c r="D657" s="21"/>
      <c r="E657" s="21"/>
      <c r="F657" s="7" t="s">
        <v>1384</v>
      </c>
      <c r="G657" s="6" t="s">
        <v>43</v>
      </c>
      <c r="H657" s="4" t="s">
        <v>1382</v>
      </c>
      <c r="I657" s="6" t="s">
        <v>45</v>
      </c>
      <c r="J657" s="4" t="e">
        <f>VLOOKUP(F657,STATISTIK!$A:$D,5,FALSE)</f>
        <v>#REF!</v>
      </c>
      <c r="K657" s="49" t="s">
        <v>355</v>
      </c>
      <c r="L657" s="4" t="e">
        <f>VLOOKUP(F657,STATISTIK!$A:$D,7,FALSE)</f>
        <v>#REF!</v>
      </c>
      <c r="M657" s="61" t="s">
        <v>47</v>
      </c>
      <c r="N657" s="4" t="e">
        <f>VLOOKUP(F657,STATISTIK!$A:$D,9,FALSE)</f>
        <v>#REF!</v>
      </c>
      <c r="O657" s="4" t="e">
        <f>VLOOKUP(F657,STATISTIK!$A:$D,10,FALSE)</f>
        <v>#REF!</v>
      </c>
      <c r="P657" s="5"/>
      <c r="Q657" s="4" t="e">
        <f>VLOOKUP(F657,STATISTIK!$A:$D,12,FALSE)</f>
        <v>#REF!</v>
      </c>
      <c r="R657" s="57" t="e">
        <f>VLOOKUP(F657,STATISTIK!$A:$D,13,FALSE)</f>
        <v>#REF!</v>
      </c>
      <c r="S657" s="62"/>
      <c r="T657" s="56"/>
      <c r="U657" s="56"/>
    </row>
    <row r="658" ht="12.75" hidden="1" customHeight="1" spans="1:21">
      <c r="A658" s="6">
        <v>641</v>
      </c>
      <c r="B658" s="21" t="s">
        <v>1385</v>
      </c>
      <c r="C658" s="21"/>
      <c r="D658" s="21"/>
      <c r="E658" s="21"/>
      <c r="F658" s="7" t="s">
        <v>1386</v>
      </c>
      <c r="G658" s="6" t="s">
        <v>43</v>
      </c>
      <c r="H658" s="4" t="s">
        <v>1382</v>
      </c>
      <c r="I658" s="6" t="s">
        <v>45</v>
      </c>
      <c r="J658" s="4" t="e">
        <f>VLOOKUP(F658,STATISTIK!$A:$D,5,FALSE)</f>
        <v>#REF!</v>
      </c>
      <c r="K658" s="49" t="s">
        <v>355</v>
      </c>
      <c r="L658" s="4" t="e">
        <f>VLOOKUP(F658,STATISTIK!$A:$D,7,FALSE)</f>
        <v>#REF!</v>
      </c>
      <c r="M658" s="61" t="s">
        <v>47</v>
      </c>
      <c r="N658" s="4" t="e">
        <f>VLOOKUP(F658,STATISTIK!$A:$D,9,FALSE)</f>
        <v>#REF!</v>
      </c>
      <c r="O658" s="4" t="e">
        <f>VLOOKUP(F658,STATISTIK!$A:$D,10,FALSE)</f>
        <v>#REF!</v>
      </c>
      <c r="P658" s="5"/>
      <c r="Q658" s="4" t="e">
        <f>VLOOKUP(F658,STATISTIK!$A:$D,12,FALSE)</f>
        <v>#REF!</v>
      </c>
      <c r="R658" s="57" t="e">
        <f>VLOOKUP(F658,STATISTIK!$A:$D,13,FALSE)</f>
        <v>#REF!</v>
      </c>
      <c r="S658" s="62"/>
      <c r="T658" s="56"/>
      <c r="U658" s="56"/>
    </row>
    <row r="659" ht="12.75" hidden="1" customHeight="1" spans="1:21">
      <c r="A659" s="6">
        <v>642</v>
      </c>
      <c r="B659" s="21" t="s">
        <v>1387</v>
      </c>
      <c r="C659" s="21"/>
      <c r="D659" s="21"/>
      <c r="E659" s="21"/>
      <c r="F659" s="7" t="s">
        <v>1388</v>
      </c>
      <c r="G659" s="6" t="s">
        <v>43</v>
      </c>
      <c r="H659" s="4" t="s">
        <v>1382</v>
      </c>
      <c r="I659" s="6" t="s">
        <v>45</v>
      </c>
      <c r="J659" s="4" t="e">
        <f>VLOOKUP(F659,STATISTIK!$A:$D,5,FALSE)</f>
        <v>#REF!</v>
      </c>
      <c r="K659" s="49" t="s">
        <v>355</v>
      </c>
      <c r="L659" s="4" t="e">
        <f>VLOOKUP(F659,STATISTIK!$A:$D,7,FALSE)</f>
        <v>#REF!</v>
      </c>
      <c r="M659" s="61" t="s">
        <v>47</v>
      </c>
      <c r="N659" s="4" t="e">
        <f>VLOOKUP(F659,STATISTIK!$A:$D,9,FALSE)</f>
        <v>#REF!</v>
      </c>
      <c r="O659" s="4" t="e">
        <f>VLOOKUP(F659,STATISTIK!$A:$D,10,FALSE)</f>
        <v>#REF!</v>
      </c>
      <c r="P659" s="5"/>
      <c r="Q659" s="4" t="e">
        <f>VLOOKUP(F659,STATISTIK!$A:$D,12,FALSE)</f>
        <v>#REF!</v>
      </c>
      <c r="R659" s="57" t="e">
        <f>VLOOKUP(F659,STATISTIK!$A:$D,13,FALSE)</f>
        <v>#REF!</v>
      </c>
      <c r="S659" s="62"/>
      <c r="T659" s="56"/>
      <c r="U659" s="56"/>
    </row>
    <row r="660" ht="12.75" hidden="1" customHeight="1" spans="1:21">
      <c r="A660" s="6"/>
      <c r="B660" s="69" t="s">
        <v>1389</v>
      </c>
      <c r="C660" s="42"/>
      <c r="D660" s="42"/>
      <c r="E660" s="42"/>
      <c r="F660" s="3" t="s">
        <v>1390</v>
      </c>
      <c r="G660" s="6" t="s">
        <v>43</v>
      </c>
      <c r="H660" s="4"/>
      <c r="I660" s="6" t="s">
        <v>45</v>
      </c>
      <c r="J660" s="4" t="e">
        <f>VLOOKUP(F660,STATISTIK!$A:$D,5,FALSE)</f>
        <v>#REF!</v>
      </c>
      <c r="K660" s="49"/>
      <c r="L660" s="4" t="e">
        <f>VLOOKUP(F660,STATISTIK!$A:$D,7,FALSE)</f>
        <v>#REF!</v>
      </c>
      <c r="M660" s="61"/>
      <c r="N660" s="4" t="e">
        <f>VLOOKUP(F660,STATISTIK!$A:$D,9,FALSE)</f>
        <v>#REF!</v>
      </c>
      <c r="O660" s="4" t="e">
        <f>VLOOKUP(F660,STATISTIK!$A:$D,10,FALSE)</f>
        <v>#REF!</v>
      </c>
      <c r="P660" s="5"/>
      <c r="Q660" s="4" t="e">
        <f>VLOOKUP(F660,STATISTIK!$A:$D,12,FALSE)</f>
        <v>#REF!</v>
      </c>
      <c r="R660" s="4" t="e">
        <f>VLOOKUP(F660,STATISTIK!$A:$D,13,FALSE)</f>
        <v>#REF!</v>
      </c>
      <c r="S660" s="52"/>
      <c r="T660" s="56"/>
      <c r="U660" s="56"/>
    </row>
    <row r="661" ht="12.75" hidden="1" customHeight="1" spans="1:21">
      <c r="A661" s="6">
        <v>643</v>
      </c>
      <c r="B661" s="71" t="s">
        <v>1391</v>
      </c>
      <c r="C661" s="21"/>
      <c r="D661" s="21"/>
      <c r="E661" s="21"/>
      <c r="F661" s="7" t="s">
        <v>1392</v>
      </c>
      <c r="G661" s="6" t="s">
        <v>43</v>
      </c>
      <c r="H661" s="4" t="s">
        <v>1393</v>
      </c>
      <c r="I661" s="6" t="s">
        <v>45</v>
      </c>
      <c r="J661" s="4" t="e">
        <f>VLOOKUP(F661,STATISTIK!$A:$D,5,FALSE)</f>
        <v>#REF!</v>
      </c>
      <c r="K661" s="49" t="s">
        <v>355</v>
      </c>
      <c r="L661" s="4" t="e">
        <f>VLOOKUP(F661,STATISTIK!$A:$D,7,FALSE)</f>
        <v>#REF!</v>
      </c>
      <c r="M661" s="62" t="s">
        <v>47</v>
      </c>
      <c r="N661" s="4" t="e">
        <f>VLOOKUP(F661,STATISTIK!$A:$D,9,FALSE)</f>
        <v>#REF!</v>
      </c>
      <c r="O661" s="4" t="e">
        <f>VLOOKUP(F661,STATISTIK!$A:$D,10,FALSE)</f>
        <v>#REF!</v>
      </c>
      <c r="P661" s="5"/>
      <c r="Q661" s="4" t="e">
        <f>VLOOKUP(F661,STATISTIK!$A:$D,12,FALSE)</f>
        <v>#REF!</v>
      </c>
      <c r="R661" s="57" t="e">
        <f>VLOOKUP(F661,STATISTIK!$A:$D,13,FALSE)</f>
        <v>#REF!</v>
      </c>
      <c r="S661" s="62"/>
      <c r="T661" s="56"/>
      <c r="U661" s="56"/>
    </row>
    <row r="662" ht="12.75" hidden="1" customHeight="1" spans="1:21">
      <c r="A662" s="6">
        <v>644</v>
      </c>
      <c r="B662" s="71" t="s">
        <v>1394</v>
      </c>
      <c r="C662" s="21"/>
      <c r="D662" s="21"/>
      <c r="E662" s="21"/>
      <c r="F662" s="7" t="s">
        <v>1159</v>
      </c>
      <c r="G662" s="6" t="s">
        <v>43</v>
      </c>
      <c r="H662" s="4" t="s">
        <v>1393</v>
      </c>
      <c r="I662" s="6" t="s">
        <v>45</v>
      </c>
      <c r="J662" s="4" t="e">
        <f>VLOOKUP(F662,STATISTIK!$A:$D,5,FALSE)</f>
        <v>#REF!</v>
      </c>
      <c r="K662" s="49" t="s">
        <v>574</v>
      </c>
      <c r="L662" s="4" t="e">
        <f>VLOOKUP(F662,STATISTIK!$A:$D,7,FALSE)</f>
        <v>#REF!</v>
      </c>
      <c r="M662" s="62" t="s">
        <v>47</v>
      </c>
      <c r="N662" s="4" t="e">
        <f>VLOOKUP(F662,STATISTIK!$A:$D,9,FALSE)</f>
        <v>#REF!</v>
      </c>
      <c r="O662" s="4" t="e">
        <f>VLOOKUP(F662,STATISTIK!$A:$D,10,FALSE)</f>
        <v>#REF!</v>
      </c>
      <c r="P662" s="5"/>
      <c r="Q662" s="4" t="e">
        <f>VLOOKUP(F662,STATISTIK!$A:$D,12,FALSE)</f>
        <v>#REF!</v>
      </c>
      <c r="R662" s="57" t="e">
        <f>VLOOKUP(F662,STATISTIK!$A:$D,13,FALSE)</f>
        <v>#REF!</v>
      </c>
      <c r="S662" s="62"/>
      <c r="T662" s="56"/>
      <c r="U662" s="56"/>
    </row>
    <row r="663" ht="12.75" hidden="1" customHeight="1" spans="1:21">
      <c r="A663" s="6">
        <v>645</v>
      </c>
      <c r="B663" s="21" t="s">
        <v>1395</v>
      </c>
      <c r="C663" s="21"/>
      <c r="D663" s="21"/>
      <c r="E663" s="21"/>
      <c r="F663" s="7" t="s">
        <v>1049</v>
      </c>
      <c r="G663" s="6" t="s">
        <v>43</v>
      </c>
      <c r="H663" s="4" t="s">
        <v>1393</v>
      </c>
      <c r="I663" s="6" t="s">
        <v>45</v>
      </c>
      <c r="J663" s="4" t="e">
        <f>VLOOKUP(F663,STATISTIK!$A:$D,5,FALSE)</f>
        <v>#N/A</v>
      </c>
      <c r="K663" s="49" t="s">
        <v>574</v>
      </c>
      <c r="L663" s="4" t="e">
        <f>VLOOKUP(F663,STATISTIK!$A:$D,7,FALSE)</f>
        <v>#N/A</v>
      </c>
      <c r="M663" s="61" t="s">
        <v>47</v>
      </c>
      <c r="N663" s="4" t="e">
        <f>VLOOKUP(F663,STATISTIK!$A:$D,9,FALSE)</f>
        <v>#N/A</v>
      </c>
      <c r="O663" s="4" t="e">
        <f>VLOOKUP(F663,STATISTIK!$A:$D,10,FALSE)</f>
        <v>#N/A</v>
      </c>
      <c r="P663" s="5"/>
      <c r="Q663" s="4" t="e">
        <f>VLOOKUP(F663,STATISTIK!$A:$D,12,FALSE)</f>
        <v>#N/A</v>
      </c>
      <c r="R663" s="4" t="e">
        <f>VLOOKUP(F663,STATISTIK!$A:$D,13,FALSE)</f>
        <v>#N/A</v>
      </c>
      <c r="S663" s="62"/>
      <c r="T663" s="56"/>
      <c r="U663" s="56"/>
    </row>
    <row r="664" ht="12.75" hidden="1" customHeight="1" spans="1:21">
      <c r="A664" s="6">
        <v>646</v>
      </c>
      <c r="B664" s="71" t="s">
        <v>1396</v>
      </c>
      <c r="C664" s="21"/>
      <c r="D664" s="21"/>
      <c r="E664" s="21"/>
      <c r="F664" s="7" t="s">
        <v>1397</v>
      </c>
      <c r="G664" s="6" t="s">
        <v>43</v>
      </c>
      <c r="H664" s="4" t="s">
        <v>1393</v>
      </c>
      <c r="I664" s="6" t="s">
        <v>45</v>
      </c>
      <c r="J664" s="4" t="e">
        <f>VLOOKUP(F664,STATISTIK!$A:$D,5,FALSE)</f>
        <v>#REF!</v>
      </c>
      <c r="K664" s="49" t="s">
        <v>46</v>
      </c>
      <c r="L664" s="4" t="e">
        <f>VLOOKUP(F664,STATISTIK!$A:$D,7,FALSE)</f>
        <v>#REF!</v>
      </c>
      <c r="M664" s="61" t="s">
        <v>47</v>
      </c>
      <c r="N664" s="4" t="e">
        <f>VLOOKUP(F664,STATISTIK!$A:$D,9,FALSE)</f>
        <v>#REF!</v>
      </c>
      <c r="O664" s="4" t="e">
        <f>VLOOKUP(F664,STATISTIK!$A:$D,10,FALSE)</f>
        <v>#REF!</v>
      </c>
      <c r="P664" s="5"/>
      <c r="Q664" s="4" t="e">
        <f>VLOOKUP(F664,STATISTIK!$A:$D,12,FALSE)</f>
        <v>#REF!</v>
      </c>
      <c r="R664" s="57" t="e">
        <f>VLOOKUP(F664,STATISTIK!$A:$D,13,FALSE)</f>
        <v>#REF!</v>
      </c>
      <c r="S664" s="62"/>
      <c r="T664" s="56"/>
      <c r="U664" s="56"/>
    </row>
    <row r="665" ht="12.75" hidden="1" customHeight="1" spans="1:21">
      <c r="A665" s="6">
        <v>647</v>
      </c>
      <c r="B665" s="21" t="s">
        <v>1398</v>
      </c>
      <c r="C665" s="21"/>
      <c r="D665" s="21"/>
      <c r="E665" s="21"/>
      <c r="F665" s="7" t="s">
        <v>1399</v>
      </c>
      <c r="G665" s="6" t="s">
        <v>43</v>
      </c>
      <c r="H665" s="4" t="s">
        <v>1393</v>
      </c>
      <c r="I665" s="6" t="s">
        <v>45</v>
      </c>
      <c r="J665" s="4" t="e">
        <f>VLOOKUP(F665,STATISTIK!$A:$D,5,FALSE)</f>
        <v>#REF!</v>
      </c>
      <c r="K665" s="49" t="s">
        <v>1400</v>
      </c>
      <c r="L665" s="4" t="e">
        <f>VLOOKUP(F665,STATISTIK!$A:$D,7,FALSE)</f>
        <v>#REF!</v>
      </c>
      <c r="M665" s="61" t="s">
        <v>47</v>
      </c>
      <c r="N665" s="4" t="e">
        <f>VLOOKUP(F665,STATISTIK!$A:$D,9,FALSE)</f>
        <v>#REF!</v>
      </c>
      <c r="O665" s="4" t="e">
        <f>VLOOKUP(F665,STATISTIK!$A:$D,10,FALSE)</f>
        <v>#REF!</v>
      </c>
      <c r="P665" s="5"/>
      <c r="Q665" s="4" t="e">
        <f>VLOOKUP(F665,STATISTIK!$A:$D,12,FALSE)</f>
        <v>#REF!</v>
      </c>
      <c r="R665" s="57" t="e">
        <f>VLOOKUP(F665,STATISTIK!$A:$D,13,FALSE)</f>
        <v>#REF!</v>
      </c>
      <c r="S665" s="62"/>
      <c r="T665" s="56"/>
      <c r="U665" s="56"/>
    </row>
    <row r="666" ht="12.75" hidden="1" customHeight="1" spans="1:21">
      <c r="A666" s="6">
        <v>648</v>
      </c>
      <c r="B666" s="21" t="s">
        <v>1401</v>
      </c>
      <c r="C666" s="21"/>
      <c r="D666" s="21"/>
      <c r="E666" s="21"/>
      <c r="F666" s="7" t="s">
        <v>1402</v>
      </c>
      <c r="G666" s="6" t="s">
        <v>43</v>
      </c>
      <c r="H666" s="4" t="s">
        <v>1393</v>
      </c>
      <c r="I666" s="6" t="s">
        <v>45</v>
      </c>
      <c r="J666" s="4" t="e">
        <f>VLOOKUP(F666,STATISTIK!$A:$D,5,FALSE)</f>
        <v>#REF!</v>
      </c>
      <c r="K666" s="49" t="s">
        <v>1403</v>
      </c>
      <c r="L666" s="4" t="e">
        <f>VLOOKUP(F666,STATISTIK!$A:$D,7,FALSE)</f>
        <v>#REF!</v>
      </c>
      <c r="M666" s="61" t="s">
        <v>47</v>
      </c>
      <c r="N666" s="4" t="e">
        <f>VLOOKUP(F666,STATISTIK!$A:$D,9,FALSE)</f>
        <v>#REF!</v>
      </c>
      <c r="O666" s="4" t="e">
        <f>VLOOKUP(F666,STATISTIK!$A:$D,10,FALSE)</f>
        <v>#REF!</v>
      </c>
      <c r="P666" s="5"/>
      <c r="Q666" s="4" t="e">
        <f>VLOOKUP(F666,STATISTIK!$A:$D,12,FALSE)</f>
        <v>#REF!</v>
      </c>
      <c r="R666" s="57" t="e">
        <f>VLOOKUP(F666,STATISTIK!$A:$D,13,FALSE)</f>
        <v>#REF!</v>
      </c>
      <c r="S666" s="62"/>
      <c r="T666" s="56"/>
      <c r="U666" s="56"/>
    </row>
    <row r="667" ht="12.75" hidden="1" customHeight="1" spans="1:21">
      <c r="A667" s="6">
        <v>649</v>
      </c>
      <c r="B667" s="21" t="s">
        <v>1404</v>
      </c>
      <c r="C667" s="21"/>
      <c r="D667" s="21"/>
      <c r="E667" s="21"/>
      <c r="F667" s="7" t="s">
        <v>1405</v>
      </c>
      <c r="G667" s="6" t="s">
        <v>43</v>
      </c>
      <c r="H667" s="4" t="s">
        <v>1393</v>
      </c>
      <c r="I667" s="6" t="s">
        <v>45</v>
      </c>
      <c r="J667" s="4" t="e">
        <f>VLOOKUP(F667,STATISTIK!$A:$D,5,FALSE)</f>
        <v>#REF!</v>
      </c>
      <c r="K667" s="49" t="s">
        <v>46</v>
      </c>
      <c r="L667" s="4" t="e">
        <f>VLOOKUP(F667,STATISTIK!$A:$D,7,FALSE)</f>
        <v>#REF!</v>
      </c>
      <c r="M667" s="61" t="s">
        <v>47</v>
      </c>
      <c r="N667" s="4" t="e">
        <f>VLOOKUP(F667,STATISTIK!$A:$D,9,FALSE)</f>
        <v>#REF!</v>
      </c>
      <c r="O667" s="4" t="e">
        <f>VLOOKUP(F667,STATISTIK!$A:$D,10,FALSE)</f>
        <v>#REF!</v>
      </c>
      <c r="P667" s="5"/>
      <c r="Q667" s="4" t="e">
        <f>VLOOKUP(F667,STATISTIK!$A:$D,12,FALSE)</f>
        <v>#REF!</v>
      </c>
      <c r="R667" s="57" t="e">
        <f>VLOOKUP(F667,STATISTIK!$A:$D,13,FALSE)</f>
        <v>#REF!</v>
      </c>
      <c r="S667" s="62"/>
      <c r="T667" s="56"/>
      <c r="U667" s="56"/>
    </row>
    <row r="668" ht="12.75" hidden="1" customHeight="1" spans="1:21">
      <c r="A668" s="6">
        <v>650</v>
      </c>
      <c r="B668" s="21" t="s">
        <v>1406</v>
      </c>
      <c r="C668" s="21"/>
      <c r="D668" s="21"/>
      <c r="E668" s="21"/>
      <c r="F668" s="7" t="s">
        <v>1407</v>
      </c>
      <c r="G668" s="6" t="s">
        <v>43</v>
      </c>
      <c r="H668" s="4" t="s">
        <v>1393</v>
      </c>
      <c r="I668" s="6" t="s">
        <v>45</v>
      </c>
      <c r="J668" s="4" t="e">
        <f>VLOOKUP(F668,STATISTIK!$A:$D,5,FALSE)</f>
        <v>#REF!</v>
      </c>
      <c r="K668" s="49" t="s">
        <v>1408</v>
      </c>
      <c r="L668" s="4" t="e">
        <f>VLOOKUP(F668,STATISTIK!$A:$D,7,FALSE)</f>
        <v>#REF!</v>
      </c>
      <c r="M668" s="61" t="s">
        <v>47</v>
      </c>
      <c r="N668" s="4" t="e">
        <f>VLOOKUP(F668,STATISTIK!$A:$D,9,FALSE)</f>
        <v>#REF!</v>
      </c>
      <c r="O668" s="4" t="e">
        <f>VLOOKUP(F668,STATISTIK!$A:$D,10,FALSE)</f>
        <v>#REF!</v>
      </c>
      <c r="P668" s="5"/>
      <c r="Q668" s="4" t="e">
        <f>VLOOKUP(F668,STATISTIK!$A:$D,12,FALSE)</f>
        <v>#REF!</v>
      </c>
      <c r="R668" s="57" t="e">
        <f>VLOOKUP(F668,STATISTIK!$A:$D,13,FALSE)</f>
        <v>#REF!</v>
      </c>
      <c r="S668" s="62"/>
      <c r="T668" s="56"/>
      <c r="U668" s="56"/>
    </row>
    <row r="669" ht="12.75" hidden="1" customHeight="1" spans="1:21">
      <c r="A669" s="6">
        <v>651</v>
      </c>
      <c r="B669" s="21" t="s">
        <v>1409</v>
      </c>
      <c r="C669" s="21"/>
      <c r="D669" s="21"/>
      <c r="E669" s="21"/>
      <c r="F669" s="7" t="s">
        <v>1410</v>
      </c>
      <c r="G669" s="6" t="s">
        <v>43</v>
      </c>
      <c r="H669" s="4" t="s">
        <v>1393</v>
      </c>
      <c r="I669" s="6" t="s">
        <v>45</v>
      </c>
      <c r="J669" s="4" t="e">
        <f>VLOOKUP(F669,STATISTIK!$A:$D,5,FALSE)</f>
        <v>#REF!</v>
      </c>
      <c r="K669" s="49" t="s">
        <v>1408</v>
      </c>
      <c r="L669" s="4" t="e">
        <f>VLOOKUP(F669,STATISTIK!$A:$D,7,FALSE)</f>
        <v>#REF!</v>
      </c>
      <c r="M669" s="61" t="s">
        <v>47</v>
      </c>
      <c r="N669" s="4" t="e">
        <f>VLOOKUP(F669,STATISTIK!$A:$D,9,FALSE)</f>
        <v>#REF!</v>
      </c>
      <c r="O669" s="4" t="e">
        <f>VLOOKUP(F669,STATISTIK!$A:$D,10,FALSE)</f>
        <v>#REF!</v>
      </c>
      <c r="P669" s="5"/>
      <c r="Q669" s="4" t="e">
        <f>VLOOKUP(F669,STATISTIK!$A:$D,12,FALSE)</f>
        <v>#REF!</v>
      </c>
      <c r="R669" s="57" t="e">
        <f>VLOOKUP(F669,STATISTIK!$A:$D,13,FALSE)</f>
        <v>#REF!</v>
      </c>
      <c r="S669" s="62"/>
      <c r="T669" s="56"/>
      <c r="U669" s="56"/>
    </row>
    <row r="670" ht="12.75" hidden="1" customHeight="1" spans="1:21">
      <c r="A670" s="6">
        <v>652</v>
      </c>
      <c r="B670" s="21" t="s">
        <v>1411</v>
      </c>
      <c r="C670" s="21"/>
      <c r="D670" s="21"/>
      <c r="E670" s="21"/>
      <c r="F670" s="7" t="s">
        <v>1412</v>
      </c>
      <c r="G670" s="6" t="s">
        <v>43</v>
      </c>
      <c r="H670" s="4" t="s">
        <v>1393</v>
      </c>
      <c r="I670" s="6" t="s">
        <v>45</v>
      </c>
      <c r="J670" s="4" t="e">
        <f>VLOOKUP(F670,STATISTIK!$A:$D,5,FALSE)</f>
        <v>#REF!</v>
      </c>
      <c r="K670" s="49" t="s">
        <v>46</v>
      </c>
      <c r="L670" s="4" t="e">
        <f>VLOOKUP(F670,STATISTIK!$A:$D,7,FALSE)</f>
        <v>#REF!</v>
      </c>
      <c r="M670" s="61" t="s">
        <v>47</v>
      </c>
      <c r="N670" s="4" t="e">
        <f>VLOOKUP(F670,STATISTIK!$A:$D,9,FALSE)</f>
        <v>#REF!</v>
      </c>
      <c r="O670" s="4" t="e">
        <f>VLOOKUP(F670,STATISTIK!$A:$D,10,FALSE)</f>
        <v>#REF!</v>
      </c>
      <c r="P670" s="5"/>
      <c r="Q670" s="4" t="e">
        <f>VLOOKUP(F670,STATISTIK!$A:$D,12,FALSE)</f>
        <v>#REF!</v>
      </c>
      <c r="R670" s="57" t="e">
        <f>VLOOKUP(F670,STATISTIK!$A:$D,13,FALSE)</f>
        <v>#REF!</v>
      </c>
      <c r="S670" s="62"/>
      <c r="T670" s="56"/>
      <c r="U670" s="56"/>
    </row>
    <row r="671" ht="12.75" hidden="1" customHeight="1" spans="1:21">
      <c r="A671" s="6">
        <v>653</v>
      </c>
      <c r="B671" s="21" t="s">
        <v>1413</v>
      </c>
      <c r="C671" s="21"/>
      <c r="D671" s="21"/>
      <c r="E671" s="21"/>
      <c r="F671" s="7" t="s">
        <v>1414</v>
      </c>
      <c r="G671" s="6" t="s">
        <v>43</v>
      </c>
      <c r="H671" s="4" t="s">
        <v>1393</v>
      </c>
      <c r="I671" s="6" t="s">
        <v>45</v>
      </c>
      <c r="J671" s="4" t="e">
        <f>VLOOKUP(F671,STATISTIK!$A:$D,5,FALSE)</f>
        <v>#REF!</v>
      </c>
      <c r="K671" s="49" t="s">
        <v>1415</v>
      </c>
      <c r="L671" s="4" t="e">
        <f>VLOOKUP(F671,STATISTIK!$A:$D,7,FALSE)</f>
        <v>#REF!</v>
      </c>
      <c r="M671" s="61" t="s">
        <v>47</v>
      </c>
      <c r="N671" s="4" t="e">
        <f>VLOOKUP(F671,STATISTIK!$A:$D,9,FALSE)</f>
        <v>#REF!</v>
      </c>
      <c r="O671" s="4" t="e">
        <f>VLOOKUP(F671,STATISTIK!$A:$D,10,FALSE)</f>
        <v>#REF!</v>
      </c>
      <c r="P671" s="5"/>
      <c r="Q671" s="4" t="e">
        <f>VLOOKUP(F671,STATISTIK!$A:$D,12,FALSE)</f>
        <v>#REF!</v>
      </c>
      <c r="R671" s="57" t="e">
        <f>VLOOKUP(F671,STATISTIK!$A:$D,13,FALSE)</f>
        <v>#REF!</v>
      </c>
      <c r="S671" s="62"/>
      <c r="T671" s="56"/>
      <c r="U671" s="56"/>
    </row>
    <row r="672" ht="12.75" hidden="1" customHeight="1" spans="1:21">
      <c r="A672" s="6">
        <v>654</v>
      </c>
      <c r="B672" s="21" t="s">
        <v>1416</v>
      </c>
      <c r="C672" s="21"/>
      <c r="D672" s="21"/>
      <c r="E672" s="21"/>
      <c r="F672" s="7" t="s">
        <v>1417</v>
      </c>
      <c r="G672" s="6" t="s">
        <v>43</v>
      </c>
      <c r="H672" s="4" t="s">
        <v>1393</v>
      </c>
      <c r="I672" s="6" t="s">
        <v>45</v>
      </c>
      <c r="J672" s="4" t="e">
        <f>VLOOKUP(F672,STATISTIK!$A:$D,5,FALSE)</f>
        <v>#REF!</v>
      </c>
      <c r="K672" s="49" t="s">
        <v>1415</v>
      </c>
      <c r="L672" s="4" t="e">
        <f>VLOOKUP(F672,STATISTIK!$A:$D,7,FALSE)</f>
        <v>#REF!</v>
      </c>
      <c r="M672" s="61" t="s">
        <v>47</v>
      </c>
      <c r="N672" s="4" t="e">
        <f>VLOOKUP(F672,STATISTIK!$A:$D,9,FALSE)</f>
        <v>#REF!</v>
      </c>
      <c r="O672" s="4" t="e">
        <f>VLOOKUP(F672,STATISTIK!$A:$D,10,FALSE)</f>
        <v>#REF!</v>
      </c>
      <c r="P672" s="5"/>
      <c r="Q672" s="4" t="e">
        <f>VLOOKUP(F672,STATISTIK!$A:$D,12,FALSE)</f>
        <v>#REF!</v>
      </c>
      <c r="R672" s="57" t="e">
        <f>VLOOKUP(F672,STATISTIK!$A:$D,13,FALSE)</f>
        <v>#REF!</v>
      </c>
      <c r="S672" s="62"/>
      <c r="T672" s="56"/>
      <c r="U672" s="56"/>
    </row>
    <row r="673" ht="12.75" hidden="1" customHeight="1" spans="1:21">
      <c r="A673" s="6">
        <v>655</v>
      </c>
      <c r="B673" s="21" t="s">
        <v>1418</v>
      </c>
      <c r="C673" s="21"/>
      <c r="D673" s="21"/>
      <c r="E673" s="21"/>
      <c r="F673" s="7" t="s">
        <v>1419</v>
      </c>
      <c r="G673" s="6" t="s">
        <v>43</v>
      </c>
      <c r="H673" s="4" t="s">
        <v>1393</v>
      </c>
      <c r="I673" s="6" t="s">
        <v>45</v>
      </c>
      <c r="J673" s="4" t="e">
        <f>VLOOKUP(F673,STATISTIK!$A:$D,5,FALSE)</f>
        <v>#REF!</v>
      </c>
      <c r="K673" s="49" t="s">
        <v>46</v>
      </c>
      <c r="L673" s="4" t="e">
        <f>VLOOKUP(F673,STATISTIK!$A:$D,7,FALSE)</f>
        <v>#REF!</v>
      </c>
      <c r="M673" s="61" t="s">
        <v>47</v>
      </c>
      <c r="N673" s="4" t="e">
        <f>VLOOKUP(F673,STATISTIK!$A:$D,9,FALSE)</f>
        <v>#REF!</v>
      </c>
      <c r="O673" s="4" t="e">
        <f>VLOOKUP(F673,STATISTIK!$A:$D,10,FALSE)</f>
        <v>#REF!</v>
      </c>
      <c r="P673" s="5"/>
      <c r="Q673" s="4" t="e">
        <f>VLOOKUP(F673,STATISTIK!$A:$D,12,FALSE)</f>
        <v>#REF!</v>
      </c>
      <c r="R673" s="57" t="e">
        <f>VLOOKUP(F673,STATISTIK!$A:$D,13,FALSE)</f>
        <v>#REF!</v>
      </c>
      <c r="S673" s="62"/>
      <c r="T673" s="56"/>
      <c r="U673" s="56"/>
    </row>
    <row r="674" ht="12.75" hidden="1" customHeight="1" spans="1:21">
      <c r="A674" s="6">
        <v>656</v>
      </c>
      <c r="B674" s="21" t="s">
        <v>1420</v>
      </c>
      <c r="C674" s="21"/>
      <c r="D674" s="21"/>
      <c r="E674" s="21"/>
      <c r="F674" s="7" t="s">
        <v>1421</v>
      </c>
      <c r="G674" s="6" t="s">
        <v>43</v>
      </c>
      <c r="H674" s="4" t="s">
        <v>1393</v>
      </c>
      <c r="I674" s="6" t="s">
        <v>45</v>
      </c>
      <c r="J674" s="4" t="e">
        <f>VLOOKUP(F674,STATISTIK!$A:$D,5,FALSE)</f>
        <v>#REF!</v>
      </c>
      <c r="K674" s="49" t="s">
        <v>46</v>
      </c>
      <c r="L674" s="4" t="e">
        <f>VLOOKUP(F674,STATISTIK!$A:$D,7,FALSE)</f>
        <v>#REF!</v>
      </c>
      <c r="M674" s="61" t="s">
        <v>47</v>
      </c>
      <c r="N674" s="4" t="e">
        <f>VLOOKUP(F674,STATISTIK!$A:$D,9,FALSE)</f>
        <v>#REF!</v>
      </c>
      <c r="O674" s="4" t="e">
        <f>VLOOKUP(F674,STATISTIK!$A:$D,10,FALSE)</f>
        <v>#REF!</v>
      </c>
      <c r="P674" s="5"/>
      <c r="Q674" s="4" t="e">
        <f>VLOOKUP(F674,STATISTIK!$A:$D,12,FALSE)</f>
        <v>#REF!</v>
      </c>
      <c r="R674" s="57" t="e">
        <f>VLOOKUP(F674,STATISTIK!$A:$D,13,FALSE)</f>
        <v>#REF!</v>
      </c>
      <c r="S674" s="62"/>
      <c r="T674" s="56"/>
      <c r="U674" s="56"/>
    </row>
    <row r="675" ht="12.75" hidden="1" customHeight="1" spans="1:21">
      <c r="A675" s="6">
        <v>657</v>
      </c>
      <c r="B675" s="21" t="s">
        <v>1422</v>
      </c>
      <c r="C675" s="21"/>
      <c r="D675" s="21"/>
      <c r="E675" s="21"/>
      <c r="F675" s="7" t="s">
        <v>1423</v>
      </c>
      <c r="G675" s="6" t="s">
        <v>43</v>
      </c>
      <c r="H675" s="4" t="s">
        <v>1393</v>
      </c>
      <c r="I675" s="6" t="s">
        <v>45</v>
      </c>
      <c r="J675" s="4" t="e">
        <f>VLOOKUP(F675,STATISTIK!$A:$D,5,FALSE)</f>
        <v>#REF!</v>
      </c>
      <c r="K675" s="49" t="s">
        <v>65</v>
      </c>
      <c r="L675" s="4" t="e">
        <f>VLOOKUP(F675,STATISTIK!$A:$D,7,FALSE)</f>
        <v>#REF!</v>
      </c>
      <c r="M675" s="61" t="s">
        <v>47</v>
      </c>
      <c r="N675" s="4" t="e">
        <f>VLOOKUP(F675,STATISTIK!$A:$D,9,FALSE)</f>
        <v>#REF!</v>
      </c>
      <c r="O675" s="4" t="e">
        <f>VLOOKUP(F675,STATISTIK!$A:$D,10,FALSE)</f>
        <v>#REF!</v>
      </c>
      <c r="P675" s="5"/>
      <c r="Q675" s="4" t="e">
        <f>VLOOKUP(F675,STATISTIK!$A:$D,12,FALSE)</f>
        <v>#REF!</v>
      </c>
      <c r="R675" s="57" t="e">
        <f>VLOOKUP(F675,STATISTIK!$A:$D,13,FALSE)</f>
        <v>#REF!</v>
      </c>
      <c r="S675" s="62"/>
      <c r="T675" s="56"/>
      <c r="U675" s="56"/>
    </row>
    <row r="676" ht="12.75" hidden="1" customHeight="1" spans="1:21">
      <c r="A676" s="6"/>
      <c r="B676" s="69" t="s">
        <v>1424</v>
      </c>
      <c r="C676" s="42"/>
      <c r="D676" s="42"/>
      <c r="E676" s="42"/>
      <c r="F676" s="3" t="s">
        <v>1425</v>
      </c>
      <c r="G676" s="6" t="s">
        <v>43</v>
      </c>
      <c r="H676" s="4"/>
      <c r="I676" s="6" t="s">
        <v>45</v>
      </c>
      <c r="J676" s="4" t="e">
        <f>VLOOKUP(F676,STATISTIK!$A:$D,5,FALSE)</f>
        <v>#REF!</v>
      </c>
      <c r="K676" s="51"/>
      <c r="L676" s="4" t="e">
        <f>VLOOKUP(F676,STATISTIK!$A:$D,7,FALSE)</f>
        <v>#REF!</v>
      </c>
      <c r="M676" s="22"/>
      <c r="N676" s="4" t="e">
        <f>VLOOKUP(F676,STATISTIK!$A:$D,9,FALSE)</f>
        <v>#REF!</v>
      </c>
      <c r="O676" s="4" t="e">
        <f>VLOOKUP(F676,STATISTIK!$A:$D,10,FALSE)</f>
        <v>#REF!</v>
      </c>
      <c r="P676" s="5"/>
      <c r="Q676" s="4" t="e">
        <f>VLOOKUP(F676,STATISTIK!$A:$D,12,FALSE)</f>
        <v>#REF!</v>
      </c>
      <c r="R676" s="4" t="e">
        <f>VLOOKUP(F676,STATISTIK!$A:$D,13,FALSE)</f>
        <v>#REF!</v>
      </c>
      <c r="S676" s="64"/>
      <c r="T676" s="56"/>
      <c r="U676" s="56"/>
    </row>
    <row r="677" ht="12.75" hidden="1" customHeight="1" spans="1:21">
      <c r="A677" s="6">
        <v>658</v>
      </c>
      <c r="B677" s="4" t="s">
        <v>1426</v>
      </c>
      <c r="C677" s="4"/>
      <c r="D677" s="4"/>
      <c r="E677" s="4"/>
      <c r="F677" s="7" t="s">
        <v>1427</v>
      </c>
      <c r="G677" s="6" t="s">
        <v>43</v>
      </c>
      <c r="H677" s="4" t="s">
        <v>44</v>
      </c>
      <c r="I677" s="6" t="s">
        <v>45</v>
      </c>
      <c r="J677" s="4" t="e">
        <f>VLOOKUP(F677,STATISTIK!$A:$D,5,FALSE)</f>
        <v>#REF!</v>
      </c>
      <c r="K677" s="49" t="s">
        <v>62</v>
      </c>
      <c r="L677" s="4" t="e">
        <f>VLOOKUP(F677,STATISTIK!$A:$D,7,FALSE)</f>
        <v>#REF!</v>
      </c>
      <c r="M677" s="49" t="s">
        <v>47</v>
      </c>
      <c r="N677" s="4" t="e">
        <f>VLOOKUP(F677,STATISTIK!$A:$D,9,FALSE)</f>
        <v>#REF!</v>
      </c>
      <c r="O677" s="4" t="e">
        <f>VLOOKUP(F677,STATISTIK!$A:$D,10,FALSE)</f>
        <v>#REF!</v>
      </c>
      <c r="P677" s="5"/>
      <c r="Q677" s="4" t="e">
        <f>VLOOKUP(F677,STATISTIK!$A:$D,12,FALSE)</f>
        <v>#REF!</v>
      </c>
      <c r="R677" s="57" t="e">
        <f>VLOOKUP(F677,STATISTIK!$A:$D,13,FALSE)</f>
        <v>#REF!</v>
      </c>
      <c r="S677" s="49"/>
      <c r="T677" s="56"/>
      <c r="U677" s="56"/>
    </row>
    <row r="678" ht="12.75" hidden="1" customHeight="1" spans="1:21">
      <c r="A678" s="6">
        <v>659</v>
      </c>
      <c r="B678" s="4" t="s">
        <v>1428</v>
      </c>
      <c r="C678" s="4"/>
      <c r="D678" s="4"/>
      <c r="E678" s="4"/>
      <c r="F678" s="7" t="s">
        <v>1429</v>
      </c>
      <c r="G678" s="6" t="s">
        <v>43</v>
      </c>
      <c r="H678" s="4" t="s">
        <v>44</v>
      </c>
      <c r="I678" s="6" t="s">
        <v>45</v>
      </c>
      <c r="J678" s="4" t="e">
        <f>VLOOKUP(F678,STATISTIK!$A:$D,5,FALSE)</f>
        <v>#REF!</v>
      </c>
      <c r="K678" s="49" t="s">
        <v>62</v>
      </c>
      <c r="L678" s="4" t="e">
        <f>VLOOKUP(F678,STATISTIK!$A:$D,7,FALSE)</f>
        <v>#REF!</v>
      </c>
      <c r="M678" s="49" t="s">
        <v>47</v>
      </c>
      <c r="N678" s="4" t="e">
        <f>VLOOKUP(F678,STATISTIK!$A:$D,9,FALSE)</f>
        <v>#REF!</v>
      </c>
      <c r="O678" s="4" t="e">
        <f>VLOOKUP(F678,STATISTIK!$A:$D,10,FALSE)</f>
        <v>#REF!</v>
      </c>
      <c r="P678" s="5"/>
      <c r="Q678" s="4" t="e">
        <f>VLOOKUP(F678,STATISTIK!$A:$D,12,FALSE)</f>
        <v>#REF!</v>
      </c>
      <c r="R678" s="57" t="e">
        <f>VLOOKUP(F678,STATISTIK!$A:$D,13,FALSE)</f>
        <v>#REF!</v>
      </c>
      <c r="S678" s="49"/>
      <c r="T678" s="56"/>
      <c r="U678" s="56"/>
    </row>
    <row r="679" ht="12.75" hidden="1" customHeight="1" spans="1:21">
      <c r="A679" s="6">
        <v>660</v>
      </c>
      <c r="B679" s="4" t="s">
        <v>1430</v>
      </c>
      <c r="C679" s="4"/>
      <c r="D679" s="4"/>
      <c r="E679" s="4"/>
      <c r="F679" s="7" t="s">
        <v>1431</v>
      </c>
      <c r="G679" s="6" t="s">
        <v>43</v>
      </c>
      <c r="H679" s="4" t="s">
        <v>44</v>
      </c>
      <c r="I679" s="6" t="s">
        <v>45</v>
      </c>
      <c r="J679" s="4" t="e">
        <f>VLOOKUP(F679,STATISTIK!$A:$D,5,FALSE)</f>
        <v>#REF!</v>
      </c>
      <c r="K679" s="49" t="s">
        <v>46</v>
      </c>
      <c r="L679" s="4" t="e">
        <f>VLOOKUP(F679,STATISTIK!$A:$D,7,FALSE)</f>
        <v>#REF!</v>
      </c>
      <c r="M679" s="49" t="s">
        <v>47</v>
      </c>
      <c r="N679" s="4" t="e">
        <f>VLOOKUP(F679,STATISTIK!$A:$D,9,FALSE)</f>
        <v>#REF!</v>
      </c>
      <c r="O679" s="4" t="e">
        <f>VLOOKUP(F679,STATISTIK!$A:$D,10,FALSE)</f>
        <v>#REF!</v>
      </c>
      <c r="P679" s="5"/>
      <c r="Q679" s="4" t="e">
        <f>VLOOKUP(F679,STATISTIK!$A:$D,12,FALSE)</f>
        <v>#REF!</v>
      </c>
      <c r="R679" s="57" t="e">
        <f>VLOOKUP(F679,STATISTIK!$A:$D,13,FALSE)</f>
        <v>#REF!</v>
      </c>
      <c r="S679" s="49"/>
      <c r="T679" s="56"/>
      <c r="U679" s="56"/>
    </row>
    <row r="680" ht="12.75" hidden="1" customHeight="1" spans="1:21">
      <c r="A680" s="6">
        <v>661</v>
      </c>
      <c r="B680" s="4" t="s">
        <v>1432</v>
      </c>
      <c r="C680" s="4"/>
      <c r="D680" s="4"/>
      <c r="E680" s="4"/>
      <c r="F680" s="7" t="s">
        <v>1433</v>
      </c>
      <c r="G680" s="6" t="s">
        <v>43</v>
      </c>
      <c r="H680" s="4" t="s">
        <v>44</v>
      </c>
      <c r="I680" s="6" t="s">
        <v>45</v>
      </c>
      <c r="J680" s="4" t="e">
        <f>VLOOKUP(F680,STATISTIK!$A:$D,5,FALSE)</f>
        <v>#REF!</v>
      </c>
      <c r="K680" s="49" t="s">
        <v>46</v>
      </c>
      <c r="L680" s="4" t="e">
        <f>VLOOKUP(F680,STATISTIK!$A:$D,7,FALSE)</f>
        <v>#REF!</v>
      </c>
      <c r="M680" s="49" t="s">
        <v>47</v>
      </c>
      <c r="N680" s="4" t="e">
        <f>VLOOKUP(F680,STATISTIK!$A:$D,9,FALSE)</f>
        <v>#REF!</v>
      </c>
      <c r="O680" s="4" t="e">
        <f>VLOOKUP(F680,STATISTIK!$A:$D,10,FALSE)</f>
        <v>#REF!</v>
      </c>
      <c r="P680" s="5"/>
      <c r="Q680" s="4" t="e">
        <f>VLOOKUP(F680,STATISTIK!$A:$D,12,FALSE)</f>
        <v>#REF!</v>
      </c>
      <c r="R680" s="57" t="e">
        <f>VLOOKUP(F680,STATISTIK!$A:$D,13,FALSE)</f>
        <v>#REF!</v>
      </c>
      <c r="S680" s="49"/>
      <c r="T680" s="56"/>
      <c r="U680" s="56"/>
    </row>
    <row r="681" ht="12.75" hidden="1" customHeight="1" spans="1:21">
      <c r="A681" s="6">
        <v>662</v>
      </c>
      <c r="B681" s="4" t="s">
        <v>1434</v>
      </c>
      <c r="C681" s="4"/>
      <c r="D681" s="4"/>
      <c r="E681" s="4"/>
      <c r="F681" s="7" t="s">
        <v>1435</v>
      </c>
      <c r="G681" s="6" t="s">
        <v>43</v>
      </c>
      <c r="H681" s="4" t="s">
        <v>44</v>
      </c>
      <c r="I681" s="6" t="s">
        <v>45</v>
      </c>
      <c r="J681" s="4" t="e">
        <f>VLOOKUP(F681,STATISTIK!$A:$D,5,FALSE)</f>
        <v>#REF!</v>
      </c>
      <c r="K681" s="49" t="s">
        <v>776</v>
      </c>
      <c r="L681" s="4" t="e">
        <f>VLOOKUP(F681,STATISTIK!$A:$D,7,FALSE)</f>
        <v>#REF!</v>
      </c>
      <c r="M681" s="49" t="s">
        <v>47</v>
      </c>
      <c r="N681" s="4" t="e">
        <f>VLOOKUP(F681,STATISTIK!$A:$D,9,FALSE)</f>
        <v>#REF!</v>
      </c>
      <c r="O681" s="4" t="e">
        <f>VLOOKUP(F681,STATISTIK!$A:$D,10,FALSE)</f>
        <v>#REF!</v>
      </c>
      <c r="P681" s="5"/>
      <c r="Q681" s="4" t="e">
        <f>VLOOKUP(F681,STATISTIK!$A:$D,12,FALSE)</f>
        <v>#REF!</v>
      </c>
      <c r="R681" s="57" t="e">
        <f>VLOOKUP(F681,STATISTIK!$A:$D,13,FALSE)</f>
        <v>#REF!</v>
      </c>
      <c r="S681" s="49"/>
      <c r="T681" s="56"/>
      <c r="U681" s="56"/>
    </row>
    <row r="682" ht="12.75" hidden="1" customHeight="1" spans="1:21">
      <c r="A682" s="6">
        <v>663</v>
      </c>
      <c r="B682" s="4" t="s">
        <v>1436</v>
      </c>
      <c r="C682" s="4"/>
      <c r="D682" s="4"/>
      <c r="E682" s="4"/>
      <c r="F682" s="7" t="s">
        <v>1437</v>
      </c>
      <c r="G682" s="6" t="s">
        <v>43</v>
      </c>
      <c r="H682" s="4" t="s">
        <v>44</v>
      </c>
      <c r="I682" s="6" t="s">
        <v>45</v>
      </c>
      <c r="J682" s="4" t="e">
        <f>VLOOKUP(F682,STATISTIK!$A:$D,5,FALSE)</f>
        <v>#REF!</v>
      </c>
      <c r="K682" s="49" t="s">
        <v>776</v>
      </c>
      <c r="L682" s="4" t="e">
        <f>VLOOKUP(F682,STATISTIK!$A:$D,7,FALSE)</f>
        <v>#REF!</v>
      </c>
      <c r="M682" s="49" t="s">
        <v>47</v>
      </c>
      <c r="N682" s="4" t="e">
        <f>VLOOKUP(F682,STATISTIK!$A:$D,9,FALSE)</f>
        <v>#REF!</v>
      </c>
      <c r="O682" s="4" t="e">
        <f>VLOOKUP(F682,STATISTIK!$A:$D,10,FALSE)</f>
        <v>#REF!</v>
      </c>
      <c r="P682" s="5"/>
      <c r="Q682" s="4" t="e">
        <f>VLOOKUP(F682,STATISTIK!$A:$D,12,FALSE)</f>
        <v>#REF!</v>
      </c>
      <c r="R682" s="57" t="e">
        <f>VLOOKUP(F682,STATISTIK!$A:$D,13,FALSE)</f>
        <v>#REF!</v>
      </c>
      <c r="S682" s="49"/>
      <c r="T682" s="56"/>
      <c r="U682" s="56"/>
    </row>
    <row r="683" ht="12.75" hidden="1" customHeight="1" spans="1:21">
      <c r="A683" s="6">
        <v>664</v>
      </c>
      <c r="B683" s="4" t="s">
        <v>1438</v>
      </c>
      <c r="C683" s="4"/>
      <c r="D683" s="4"/>
      <c r="E683" s="4"/>
      <c r="F683" s="7" t="s">
        <v>1439</v>
      </c>
      <c r="G683" s="6" t="s">
        <v>43</v>
      </c>
      <c r="H683" s="4" t="s">
        <v>44</v>
      </c>
      <c r="I683" s="6" t="s">
        <v>45</v>
      </c>
      <c r="J683" s="4" t="e">
        <f>VLOOKUP(F683,STATISTIK!$A:$D,5,FALSE)</f>
        <v>#REF!</v>
      </c>
      <c r="K683" s="6"/>
      <c r="L683" s="4" t="e">
        <f>VLOOKUP(F683,STATISTIK!$A:$D,7,FALSE)</f>
        <v>#REF!</v>
      </c>
      <c r="M683" s="49" t="s">
        <v>47</v>
      </c>
      <c r="N683" s="4" t="e">
        <f>VLOOKUP(F683,STATISTIK!$A:$D,9,FALSE)</f>
        <v>#REF!</v>
      </c>
      <c r="O683" s="4" t="e">
        <f>VLOOKUP(F683,STATISTIK!$A:$D,10,FALSE)</f>
        <v>#REF!</v>
      </c>
      <c r="P683" s="5"/>
      <c r="Q683" s="4" t="e">
        <f>VLOOKUP(F683,STATISTIK!$A:$D,12,FALSE)</f>
        <v>#REF!</v>
      </c>
      <c r="R683" s="57" t="e">
        <f>VLOOKUP(F683,STATISTIK!$A:$D,13,FALSE)</f>
        <v>#REF!</v>
      </c>
      <c r="S683" s="49"/>
      <c r="T683" s="56"/>
      <c r="U683" s="56"/>
    </row>
    <row r="684" ht="12.75" hidden="1" customHeight="1" spans="1:21">
      <c r="A684" s="6">
        <v>665</v>
      </c>
      <c r="B684" s="4" t="s">
        <v>1440</v>
      </c>
      <c r="C684" s="4"/>
      <c r="D684" s="4"/>
      <c r="E684" s="4"/>
      <c r="F684" s="7" t="s">
        <v>1441</v>
      </c>
      <c r="G684" s="6" t="s">
        <v>43</v>
      </c>
      <c r="H684" s="4" t="s">
        <v>44</v>
      </c>
      <c r="I684" s="6" t="s">
        <v>45</v>
      </c>
      <c r="J684" s="4" t="e">
        <f>VLOOKUP(F684,STATISTIK!$A:$D,5,FALSE)</f>
        <v>#REF!</v>
      </c>
      <c r="K684" s="49" t="s">
        <v>46</v>
      </c>
      <c r="L684" s="4" t="e">
        <f>VLOOKUP(F684,STATISTIK!$A:$D,7,FALSE)</f>
        <v>#REF!</v>
      </c>
      <c r="M684" s="49" t="s">
        <v>47</v>
      </c>
      <c r="N684" s="4" t="e">
        <f>VLOOKUP(F684,STATISTIK!$A:$D,9,FALSE)</f>
        <v>#REF!</v>
      </c>
      <c r="O684" s="4" t="e">
        <f>VLOOKUP(F684,STATISTIK!$A:$D,10,FALSE)</f>
        <v>#REF!</v>
      </c>
      <c r="P684" s="5"/>
      <c r="Q684" s="4" t="e">
        <f>VLOOKUP(F684,STATISTIK!$A:$D,12,FALSE)</f>
        <v>#REF!</v>
      </c>
      <c r="R684" s="57" t="e">
        <f>VLOOKUP(F684,STATISTIK!$A:$D,13,FALSE)</f>
        <v>#REF!</v>
      </c>
      <c r="S684" s="49"/>
      <c r="T684" s="56"/>
      <c r="U684" s="56"/>
    </row>
    <row r="685" ht="12.75" hidden="1" customHeight="1" spans="1:21">
      <c r="A685" s="6">
        <v>666</v>
      </c>
      <c r="B685" s="4" t="s">
        <v>1442</v>
      </c>
      <c r="C685" s="4"/>
      <c r="D685" s="4"/>
      <c r="E685" s="4"/>
      <c r="F685" s="7" t="s">
        <v>1443</v>
      </c>
      <c r="G685" s="6" t="s">
        <v>43</v>
      </c>
      <c r="H685" s="4" t="s">
        <v>44</v>
      </c>
      <c r="I685" s="6" t="s">
        <v>45</v>
      </c>
      <c r="J685" s="4" t="e">
        <f>VLOOKUP(F685,STATISTIK!$A:$D,5,FALSE)</f>
        <v>#REF!</v>
      </c>
      <c r="K685" s="49" t="s">
        <v>62</v>
      </c>
      <c r="L685" s="4" t="e">
        <f>VLOOKUP(F685,STATISTIK!$A:$D,7,FALSE)</f>
        <v>#REF!</v>
      </c>
      <c r="M685" s="49" t="s">
        <v>47</v>
      </c>
      <c r="N685" s="4" t="e">
        <f>VLOOKUP(F685,STATISTIK!$A:$D,9,FALSE)</f>
        <v>#REF!</v>
      </c>
      <c r="O685" s="4" t="e">
        <f>VLOOKUP(F685,STATISTIK!$A:$D,10,FALSE)</f>
        <v>#REF!</v>
      </c>
      <c r="P685" s="5"/>
      <c r="Q685" s="4" t="e">
        <f>VLOOKUP(F685,STATISTIK!$A:$D,12,FALSE)</f>
        <v>#REF!</v>
      </c>
      <c r="R685" s="57" t="e">
        <f>VLOOKUP(F685,STATISTIK!$A:$D,13,FALSE)</f>
        <v>#REF!</v>
      </c>
      <c r="S685" s="49"/>
      <c r="T685" s="56"/>
      <c r="U685" s="56"/>
    </row>
    <row r="686" ht="12.75" hidden="1" customHeight="1" spans="1:21">
      <c r="A686" s="6">
        <v>667</v>
      </c>
      <c r="B686" s="4" t="s">
        <v>1444</v>
      </c>
      <c r="C686" s="4"/>
      <c r="D686" s="4"/>
      <c r="E686" s="4"/>
      <c r="F686" s="7" t="s">
        <v>1445</v>
      </c>
      <c r="G686" s="6" t="s">
        <v>43</v>
      </c>
      <c r="H686" s="4" t="s">
        <v>44</v>
      </c>
      <c r="I686" s="6" t="s">
        <v>45</v>
      </c>
      <c r="J686" s="4" t="e">
        <f>VLOOKUP(F686,STATISTIK!$A:$D,5,FALSE)</f>
        <v>#REF!</v>
      </c>
      <c r="K686" s="49" t="s">
        <v>62</v>
      </c>
      <c r="L686" s="4" t="e">
        <f>VLOOKUP(F686,STATISTIK!$A:$D,7,FALSE)</f>
        <v>#REF!</v>
      </c>
      <c r="M686" s="49" t="s">
        <v>47</v>
      </c>
      <c r="N686" s="4" t="e">
        <f>VLOOKUP(F686,STATISTIK!$A:$D,9,FALSE)</f>
        <v>#REF!</v>
      </c>
      <c r="O686" s="4" t="e">
        <f>VLOOKUP(F686,STATISTIK!$A:$D,10,FALSE)</f>
        <v>#REF!</v>
      </c>
      <c r="P686" s="5"/>
      <c r="Q686" s="4" t="e">
        <f>VLOOKUP(F686,STATISTIK!$A:$D,12,FALSE)</f>
        <v>#REF!</v>
      </c>
      <c r="R686" s="57" t="e">
        <f>VLOOKUP(F686,STATISTIK!$A:$D,13,FALSE)</f>
        <v>#REF!</v>
      </c>
      <c r="S686" s="49"/>
      <c r="T686" s="56"/>
      <c r="U686" s="56"/>
    </row>
    <row r="687" ht="12.75" hidden="1" customHeight="1" spans="1:21">
      <c r="A687" s="6">
        <v>668</v>
      </c>
      <c r="B687" s="4" t="s">
        <v>1446</v>
      </c>
      <c r="C687" s="4"/>
      <c r="D687" s="4"/>
      <c r="E687" s="4"/>
      <c r="F687" s="7" t="s">
        <v>1447</v>
      </c>
      <c r="G687" s="6" t="s">
        <v>43</v>
      </c>
      <c r="H687" s="4" t="s">
        <v>44</v>
      </c>
      <c r="I687" s="6" t="s">
        <v>45</v>
      </c>
      <c r="J687" s="4" t="e">
        <f>VLOOKUP(F687,STATISTIK!$A:$D,5,FALSE)</f>
        <v>#REF!</v>
      </c>
      <c r="K687" s="49" t="s">
        <v>46</v>
      </c>
      <c r="L687" s="4" t="e">
        <f>VLOOKUP(F687,STATISTIK!$A:$D,7,FALSE)</f>
        <v>#REF!</v>
      </c>
      <c r="M687" s="49" t="s">
        <v>47</v>
      </c>
      <c r="N687" s="4" t="e">
        <f>VLOOKUP(F687,STATISTIK!$A:$D,9,FALSE)</f>
        <v>#REF!</v>
      </c>
      <c r="O687" s="4" t="e">
        <f>VLOOKUP(F687,STATISTIK!$A:$D,10,FALSE)</f>
        <v>#REF!</v>
      </c>
      <c r="P687" s="5"/>
      <c r="Q687" s="4" t="e">
        <f>VLOOKUP(F687,STATISTIK!$A:$D,12,FALSE)</f>
        <v>#REF!</v>
      </c>
      <c r="R687" s="57" t="e">
        <f>VLOOKUP(F687,STATISTIK!$A:$D,13,FALSE)</f>
        <v>#REF!</v>
      </c>
      <c r="S687" s="49"/>
      <c r="T687" s="56"/>
      <c r="U687" s="56"/>
    </row>
    <row r="688" ht="12.75" hidden="1" customHeight="1" spans="1:21">
      <c r="A688" s="6">
        <v>669</v>
      </c>
      <c r="B688" s="4" t="s">
        <v>1448</v>
      </c>
      <c r="C688" s="4"/>
      <c r="D688" s="4"/>
      <c r="E688" s="4"/>
      <c r="F688" s="7" t="s">
        <v>1449</v>
      </c>
      <c r="G688" s="6" t="s">
        <v>43</v>
      </c>
      <c r="H688" s="4" t="s">
        <v>44</v>
      </c>
      <c r="I688" s="6" t="s">
        <v>45</v>
      </c>
      <c r="J688" s="4" t="e">
        <f>VLOOKUP(F688,STATISTIK!$A:$D,5,FALSE)</f>
        <v>#REF!</v>
      </c>
      <c r="K688" s="49" t="s">
        <v>46</v>
      </c>
      <c r="L688" s="4" t="e">
        <f>VLOOKUP(F688,STATISTIK!$A:$D,7,FALSE)</f>
        <v>#REF!</v>
      </c>
      <c r="M688" s="49" t="s">
        <v>47</v>
      </c>
      <c r="N688" s="4" t="e">
        <f>VLOOKUP(F688,STATISTIK!$A:$D,9,FALSE)</f>
        <v>#REF!</v>
      </c>
      <c r="O688" s="4" t="e">
        <f>VLOOKUP(F688,STATISTIK!$A:$D,10,FALSE)</f>
        <v>#REF!</v>
      </c>
      <c r="P688" s="5"/>
      <c r="Q688" s="4" t="e">
        <f>VLOOKUP(F688,STATISTIK!$A:$D,12,FALSE)</f>
        <v>#REF!</v>
      </c>
      <c r="R688" s="57" t="e">
        <f>VLOOKUP(F688,STATISTIK!$A:$D,13,FALSE)</f>
        <v>#REF!</v>
      </c>
      <c r="S688" s="49"/>
      <c r="T688" s="56"/>
      <c r="U688" s="56"/>
    </row>
    <row r="689" ht="12.75" hidden="1" customHeight="1" spans="1:21">
      <c r="A689" s="6">
        <v>670</v>
      </c>
      <c r="B689" s="4" t="s">
        <v>1450</v>
      </c>
      <c r="C689" s="4"/>
      <c r="D689" s="4"/>
      <c r="E689" s="4"/>
      <c r="F689" s="7" t="s">
        <v>1451</v>
      </c>
      <c r="G689" s="6" t="s">
        <v>43</v>
      </c>
      <c r="H689" s="4" t="s">
        <v>44</v>
      </c>
      <c r="I689" s="6" t="s">
        <v>45</v>
      </c>
      <c r="J689" s="4" t="e">
        <f>VLOOKUP(F689,STATISTIK!$A:$D,5,FALSE)</f>
        <v>#REF!</v>
      </c>
      <c r="K689" s="49" t="s">
        <v>46</v>
      </c>
      <c r="L689" s="4" t="e">
        <f>VLOOKUP(F689,STATISTIK!$A:$D,7,FALSE)</f>
        <v>#REF!</v>
      </c>
      <c r="M689" s="49" t="s">
        <v>47</v>
      </c>
      <c r="N689" s="4" t="e">
        <f>VLOOKUP(F689,STATISTIK!$A:$D,9,FALSE)</f>
        <v>#REF!</v>
      </c>
      <c r="O689" s="4" t="e">
        <f>VLOOKUP(F689,STATISTIK!$A:$D,10,FALSE)</f>
        <v>#REF!</v>
      </c>
      <c r="P689" s="5"/>
      <c r="Q689" s="4" t="e">
        <f>VLOOKUP(F689,STATISTIK!$A:$D,12,FALSE)</f>
        <v>#REF!</v>
      </c>
      <c r="R689" s="57" t="e">
        <f>VLOOKUP(F689,STATISTIK!$A:$D,13,FALSE)</f>
        <v>#REF!</v>
      </c>
      <c r="S689" s="49"/>
      <c r="T689" s="56"/>
      <c r="U689" s="56"/>
    </row>
    <row r="690" ht="12.75" hidden="1" customHeight="1" spans="1:21">
      <c r="A690" s="6">
        <v>671</v>
      </c>
      <c r="B690" s="4" t="s">
        <v>1452</v>
      </c>
      <c r="C690" s="4"/>
      <c r="D690" s="4"/>
      <c r="E690" s="4"/>
      <c r="F690" s="7" t="s">
        <v>1453</v>
      </c>
      <c r="G690" s="6" t="s">
        <v>43</v>
      </c>
      <c r="H690" s="4" t="s">
        <v>44</v>
      </c>
      <c r="I690" s="6" t="s">
        <v>45</v>
      </c>
      <c r="J690" s="4" t="e">
        <f>VLOOKUP(F690,STATISTIK!$A:$D,5,FALSE)</f>
        <v>#REF!</v>
      </c>
      <c r="K690" s="49" t="s">
        <v>46</v>
      </c>
      <c r="L690" s="4" t="e">
        <f>VLOOKUP(F690,STATISTIK!$A:$D,7,FALSE)</f>
        <v>#REF!</v>
      </c>
      <c r="M690" s="49" t="s">
        <v>47</v>
      </c>
      <c r="N690" s="4" t="e">
        <f>VLOOKUP(F690,STATISTIK!$A:$D,9,FALSE)</f>
        <v>#REF!</v>
      </c>
      <c r="O690" s="4" t="e">
        <f>VLOOKUP(F690,STATISTIK!$A:$D,10,FALSE)</f>
        <v>#REF!</v>
      </c>
      <c r="P690" s="5"/>
      <c r="Q690" s="4" t="e">
        <f>VLOOKUP(F690,STATISTIK!$A:$D,12,FALSE)</f>
        <v>#REF!</v>
      </c>
      <c r="R690" s="57" t="e">
        <f>VLOOKUP(F690,STATISTIK!$A:$D,13,FALSE)</f>
        <v>#REF!</v>
      </c>
      <c r="S690" s="49"/>
      <c r="T690" s="56"/>
      <c r="U690" s="56"/>
    </row>
    <row r="691" ht="12.75" hidden="1" customHeight="1" spans="1:21">
      <c r="A691" s="6">
        <v>672</v>
      </c>
      <c r="B691" s="4" t="s">
        <v>1454</v>
      </c>
      <c r="C691" s="4"/>
      <c r="D691" s="4"/>
      <c r="E691" s="4"/>
      <c r="F691" s="7" t="s">
        <v>1455</v>
      </c>
      <c r="G691" s="6" t="s">
        <v>43</v>
      </c>
      <c r="H691" s="4" t="s">
        <v>44</v>
      </c>
      <c r="I691" s="6" t="s">
        <v>45</v>
      </c>
      <c r="J691" s="4" t="e">
        <f>VLOOKUP(F691,STATISTIK!$A:$D,5,FALSE)</f>
        <v>#REF!</v>
      </c>
      <c r="K691" s="49" t="s">
        <v>46</v>
      </c>
      <c r="L691" s="4" t="e">
        <f>VLOOKUP(F691,STATISTIK!$A:$D,7,FALSE)</f>
        <v>#REF!</v>
      </c>
      <c r="M691" s="49" t="s">
        <v>47</v>
      </c>
      <c r="N691" s="4" t="e">
        <f>VLOOKUP(F691,STATISTIK!$A:$D,9,FALSE)</f>
        <v>#REF!</v>
      </c>
      <c r="O691" s="4" t="e">
        <f>VLOOKUP(F691,STATISTIK!$A:$D,10,FALSE)</f>
        <v>#REF!</v>
      </c>
      <c r="P691" s="5"/>
      <c r="Q691" s="4" t="e">
        <f>VLOOKUP(F691,STATISTIK!$A:$D,12,FALSE)</f>
        <v>#REF!</v>
      </c>
      <c r="R691" s="57" t="e">
        <f>VLOOKUP(F691,STATISTIK!$A:$D,13,FALSE)</f>
        <v>#REF!</v>
      </c>
      <c r="S691" s="49"/>
      <c r="T691" s="56"/>
      <c r="U691" s="56"/>
    </row>
    <row r="692" ht="12.75" hidden="1" customHeight="1" spans="1:21">
      <c r="A692" s="6"/>
      <c r="B692" s="69" t="s">
        <v>1456</v>
      </c>
      <c r="C692" s="42"/>
      <c r="D692" s="42"/>
      <c r="E692" s="42"/>
      <c r="F692" s="3" t="s">
        <v>1457</v>
      </c>
      <c r="G692" s="6" t="s">
        <v>43</v>
      </c>
      <c r="H692" s="4"/>
      <c r="I692" s="6" t="s">
        <v>45</v>
      </c>
      <c r="J692" s="4" t="e">
        <f>VLOOKUP(F692,STATISTIK!$A:$D,5,FALSE)</f>
        <v>#REF!</v>
      </c>
      <c r="K692" s="49"/>
      <c r="L692" s="4" t="e">
        <f>VLOOKUP(F692,STATISTIK!$A:$D,7,FALSE)</f>
        <v>#REF!</v>
      </c>
      <c r="M692" s="61"/>
      <c r="N692" s="4" t="e">
        <f>VLOOKUP(F692,STATISTIK!$A:$D,9,FALSE)</f>
        <v>#REF!</v>
      </c>
      <c r="O692" s="4" t="e">
        <f>VLOOKUP(F692,STATISTIK!$A:$D,10,FALSE)</f>
        <v>#REF!</v>
      </c>
      <c r="P692" s="5"/>
      <c r="Q692" s="4" t="e">
        <f>VLOOKUP(F692,STATISTIK!$A:$D,12,FALSE)</f>
        <v>#REF!</v>
      </c>
      <c r="R692" s="4" t="e">
        <f>VLOOKUP(F692,STATISTIK!$A:$D,13,FALSE)</f>
        <v>#REF!</v>
      </c>
      <c r="S692" s="52"/>
      <c r="T692" s="56"/>
      <c r="U692" s="56"/>
    </row>
    <row r="693" ht="12.75" hidden="1" customHeight="1" spans="1:21">
      <c r="A693" s="6">
        <v>673</v>
      </c>
      <c r="B693" s="21" t="s">
        <v>1458</v>
      </c>
      <c r="C693" s="21"/>
      <c r="D693" s="21"/>
      <c r="E693" s="21"/>
      <c r="F693" s="7" t="s">
        <v>1459</v>
      </c>
      <c r="G693" s="6" t="s">
        <v>43</v>
      </c>
      <c r="H693" s="4" t="s">
        <v>1327</v>
      </c>
      <c r="I693" s="6" t="s">
        <v>45</v>
      </c>
      <c r="J693" s="4" t="e">
        <f>VLOOKUP(F693,STATISTIK!$A:$D,5,FALSE)</f>
        <v>#REF!</v>
      </c>
      <c r="K693" s="49" t="s">
        <v>46</v>
      </c>
      <c r="L693" s="4" t="e">
        <f>VLOOKUP(F693,STATISTIK!$A:$D,7,FALSE)</f>
        <v>#REF!</v>
      </c>
      <c r="M693" s="62" t="s">
        <v>47</v>
      </c>
      <c r="N693" s="4" t="e">
        <f>VLOOKUP(F693,STATISTIK!$A:$D,9,FALSE)</f>
        <v>#REF!</v>
      </c>
      <c r="O693" s="4" t="e">
        <f>VLOOKUP(F693,STATISTIK!$A:$D,10,FALSE)</f>
        <v>#REF!</v>
      </c>
      <c r="P693" s="5"/>
      <c r="Q693" s="4" t="e">
        <f>VLOOKUP(F693,STATISTIK!$A:$D,12,FALSE)</f>
        <v>#REF!</v>
      </c>
      <c r="R693" s="57" t="e">
        <f>VLOOKUP(F693,STATISTIK!$A:$D,13,FALSE)</f>
        <v>#REF!</v>
      </c>
      <c r="S693" s="62"/>
      <c r="T693" s="56"/>
      <c r="U693" s="56"/>
    </row>
    <row r="694" ht="12.75" hidden="1" customHeight="1" spans="1:21">
      <c r="A694" s="6">
        <v>674</v>
      </c>
      <c r="B694" s="21" t="s">
        <v>1460</v>
      </c>
      <c r="C694" s="21"/>
      <c r="D694" s="21"/>
      <c r="E694" s="21"/>
      <c r="F694" s="7" t="s">
        <v>1461</v>
      </c>
      <c r="G694" s="6" t="s">
        <v>43</v>
      </c>
      <c r="H694" s="4" t="s">
        <v>1327</v>
      </c>
      <c r="I694" s="6" t="s">
        <v>45</v>
      </c>
      <c r="J694" s="4" t="e">
        <f>VLOOKUP(F694,STATISTIK!$A:$D,5,FALSE)</f>
        <v>#REF!</v>
      </c>
      <c r="K694" s="49" t="s">
        <v>1462</v>
      </c>
      <c r="L694" s="4" t="e">
        <f>VLOOKUP(F694,STATISTIK!$A:$D,7,FALSE)</f>
        <v>#REF!</v>
      </c>
      <c r="M694" s="62" t="s">
        <v>47</v>
      </c>
      <c r="N694" s="4" t="e">
        <f>VLOOKUP(F694,STATISTIK!$A:$D,9,FALSE)</f>
        <v>#REF!</v>
      </c>
      <c r="O694" s="4" t="e">
        <f>VLOOKUP(F694,STATISTIK!$A:$D,10,FALSE)</f>
        <v>#REF!</v>
      </c>
      <c r="P694" s="5"/>
      <c r="Q694" s="4" t="e">
        <f>VLOOKUP(F694,STATISTIK!$A:$D,12,FALSE)</f>
        <v>#REF!</v>
      </c>
      <c r="R694" s="57" t="e">
        <f>VLOOKUP(F694,STATISTIK!$A:$D,13,FALSE)</f>
        <v>#REF!</v>
      </c>
      <c r="S694" s="62"/>
      <c r="T694" s="56"/>
      <c r="U694" s="56"/>
    </row>
    <row r="695" ht="12.75" hidden="1" customHeight="1" spans="1:21">
      <c r="A695" s="6">
        <v>675</v>
      </c>
      <c r="B695" s="21" t="s">
        <v>1460</v>
      </c>
      <c r="C695" s="21"/>
      <c r="D695" s="21"/>
      <c r="E695" s="21"/>
      <c r="F695" s="7" t="s">
        <v>1463</v>
      </c>
      <c r="G695" s="6" t="s">
        <v>43</v>
      </c>
      <c r="H695" s="4" t="s">
        <v>1327</v>
      </c>
      <c r="I695" s="6" t="s">
        <v>45</v>
      </c>
      <c r="J695" s="4" t="e">
        <f>VLOOKUP(F695,STATISTIK!$A:$D,5,FALSE)</f>
        <v>#REF!</v>
      </c>
      <c r="K695" s="49" t="s">
        <v>1462</v>
      </c>
      <c r="L695" s="4" t="e">
        <f>VLOOKUP(F695,STATISTIK!$A:$D,7,FALSE)</f>
        <v>#REF!</v>
      </c>
      <c r="M695" s="62" t="s">
        <v>47</v>
      </c>
      <c r="N695" s="4" t="e">
        <f>VLOOKUP(F695,STATISTIK!$A:$D,9,FALSE)</f>
        <v>#REF!</v>
      </c>
      <c r="O695" s="4" t="e">
        <f>VLOOKUP(F695,STATISTIK!$A:$D,10,FALSE)</f>
        <v>#REF!</v>
      </c>
      <c r="P695" s="5"/>
      <c r="Q695" s="4" t="e">
        <f>VLOOKUP(F695,STATISTIK!$A:$D,12,FALSE)</f>
        <v>#REF!</v>
      </c>
      <c r="R695" s="57" t="e">
        <f>VLOOKUP(F695,STATISTIK!$A:$D,13,FALSE)</f>
        <v>#REF!</v>
      </c>
      <c r="S695" s="62"/>
      <c r="T695" s="56"/>
      <c r="U695" s="56"/>
    </row>
    <row r="696" ht="12.75" hidden="1" customHeight="1" spans="1:21">
      <c r="A696" s="6">
        <v>676</v>
      </c>
      <c r="B696" s="21" t="s">
        <v>1464</v>
      </c>
      <c r="C696" s="21"/>
      <c r="D696" s="21"/>
      <c r="E696" s="21"/>
      <c r="F696" s="7" t="s">
        <v>1465</v>
      </c>
      <c r="G696" s="6" t="s">
        <v>43</v>
      </c>
      <c r="H696" s="4" t="s">
        <v>1327</v>
      </c>
      <c r="I696" s="6" t="s">
        <v>45</v>
      </c>
      <c r="J696" s="4" t="e">
        <f>VLOOKUP(F696,STATISTIK!$A:$D,5,FALSE)</f>
        <v>#REF!</v>
      </c>
      <c r="K696" s="49" t="s">
        <v>46</v>
      </c>
      <c r="L696" s="4" t="e">
        <f>VLOOKUP(F696,STATISTIK!$A:$D,7,FALSE)</f>
        <v>#REF!</v>
      </c>
      <c r="M696" s="62" t="s">
        <v>47</v>
      </c>
      <c r="N696" s="4" t="e">
        <f>VLOOKUP(F696,STATISTIK!$A:$D,9,FALSE)</f>
        <v>#REF!</v>
      </c>
      <c r="O696" s="4" t="e">
        <f>VLOOKUP(F696,STATISTIK!$A:$D,10,FALSE)</f>
        <v>#REF!</v>
      </c>
      <c r="P696" s="5"/>
      <c r="Q696" s="4" t="e">
        <f>VLOOKUP(F696,STATISTIK!$A:$D,12,FALSE)</f>
        <v>#REF!</v>
      </c>
      <c r="R696" s="57" t="e">
        <f>VLOOKUP(F696,STATISTIK!$A:$D,13,FALSE)</f>
        <v>#REF!</v>
      </c>
      <c r="S696" s="62"/>
      <c r="T696" s="56"/>
      <c r="U696" s="56"/>
    </row>
    <row r="697" ht="12.75" hidden="1" customHeight="1" spans="1:21">
      <c r="A697" s="6"/>
      <c r="B697" s="69" t="s">
        <v>1466</v>
      </c>
      <c r="C697" s="42"/>
      <c r="D697" s="42"/>
      <c r="E697" s="42"/>
      <c r="F697" s="3" t="s">
        <v>1467</v>
      </c>
      <c r="G697" s="6" t="s">
        <v>43</v>
      </c>
      <c r="H697" s="4"/>
      <c r="I697" s="6" t="s">
        <v>45</v>
      </c>
      <c r="J697" s="4" t="e">
        <f>VLOOKUP(F697,STATISTIK!$A:$D,5,FALSE)</f>
        <v>#REF!</v>
      </c>
      <c r="K697" s="49"/>
      <c r="L697" s="4" t="e">
        <f>VLOOKUP(F697,STATISTIK!$A:$D,7,FALSE)</f>
        <v>#REF!</v>
      </c>
      <c r="M697" s="61"/>
      <c r="N697" s="4" t="e">
        <f>VLOOKUP(F697,STATISTIK!$A:$D,9,FALSE)</f>
        <v>#REF!</v>
      </c>
      <c r="O697" s="4" t="e">
        <f>VLOOKUP(F697,STATISTIK!$A:$D,10,FALSE)</f>
        <v>#REF!</v>
      </c>
      <c r="P697" s="5"/>
      <c r="Q697" s="4" t="e">
        <f>VLOOKUP(F697,STATISTIK!$A:$D,12,FALSE)</f>
        <v>#REF!</v>
      </c>
      <c r="R697" s="4" t="e">
        <f>VLOOKUP(F697,STATISTIK!$A:$D,13,FALSE)</f>
        <v>#REF!</v>
      </c>
      <c r="S697" s="52"/>
      <c r="T697" s="56"/>
      <c r="U697" s="56"/>
    </row>
    <row r="698" ht="12.75" hidden="1" customHeight="1" spans="1:21">
      <c r="A698" s="6">
        <v>677</v>
      </c>
      <c r="B698" s="21" t="s">
        <v>1468</v>
      </c>
      <c r="C698" s="21"/>
      <c r="D698" s="21"/>
      <c r="E698" s="21"/>
      <c r="F698" s="7" t="s">
        <v>1469</v>
      </c>
      <c r="G698" s="6" t="s">
        <v>43</v>
      </c>
      <c r="H698" s="4" t="s">
        <v>1327</v>
      </c>
      <c r="I698" s="6" t="s">
        <v>45</v>
      </c>
      <c r="J698" s="4" t="e">
        <f>VLOOKUP(F698,STATISTIK!$A:$D,5,FALSE)</f>
        <v>#REF!</v>
      </c>
      <c r="K698" s="49" t="s">
        <v>46</v>
      </c>
      <c r="L698" s="4" t="e">
        <f>VLOOKUP(F698,STATISTIK!$A:$D,7,FALSE)</f>
        <v>#REF!</v>
      </c>
      <c r="M698" s="62" t="s">
        <v>47</v>
      </c>
      <c r="N698" s="4" t="e">
        <f>VLOOKUP(F698,STATISTIK!$A:$D,9,FALSE)</f>
        <v>#REF!</v>
      </c>
      <c r="O698" s="4" t="e">
        <f>VLOOKUP(F698,STATISTIK!$A:$D,10,FALSE)</f>
        <v>#REF!</v>
      </c>
      <c r="P698" s="5"/>
      <c r="Q698" s="4" t="e">
        <f>VLOOKUP(F698,STATISTIK!$A:$D,12,FALSE)</f>
        <v>#REF!</v>
      </c>
      <c r="R698" s="57" t="e">
        <f>VLOOKUP(F698,STATISTIK!$A:$D,13,FALSE)</f>
        <v>#REF!</v>
      </c>
      <c r="S698" s="62"/>
      <c r="T698" s="56"/>
      <c r="U698" s="56"/>
    </row>
    <row r="699" ht="12.75" hidden="1" customHeight="1" spans="1:21">
      <c r="A699" s="6">
        <v>678</v>
      </c>
      <c r="B699" s="21" t="s">
        <v>1470</v>
      </c>
      <c r="C699" s="21"/>
      <c r="D699" s="21"/>
      <c r="E699" s="21"/>
      <c r="F699" s="7" t="s">
        <v>1471</v>
      </c>
      <c r="G699" s="6" t="s">
        <v>43</v>
      </c>
      <c r="H699" s="4" t="s">
        <v>1327</v>
      </c>
      <c r="I699" s="6" t="s">
        <v>45</v>
      </c>
      <c r="J699" s="4" t="e">
        <f>VLOOKUP(F699,STATISTIK!$A:$D,5,FALSE)</f>
        <v>#REF!</v>
      </c>
      <c r="K699" s="49"/>
      <c r="L699" s="4" t="e">
        <f>VLOOKUP(F699,STATISTIK!$A:$D,7,FALSE)</f>
        <v>#REF!</v>
      </c>
      <c r="M699" s="62" t="s">
        <v>47</v>
      </c>
      <c r="N699" s="4" t="e">
        <f>VLOOKUP(F699,STATISTIK!$A:$D,9,FALSE)</f>
        <v>#REF!</v>
      </c>
      <c r="O699" s="4" t="e">
        <f>VLOOKUP(F699,STATISTIK!$A:$D,10,FALSE)</f>
        <v>#REF!</v>
      </c>
      <c r="P699" s="5"/>
      <c r="Q699" s="4" t="e">
        <f>VLOOKUP(F699,STATISTIK!$A:$D,12,FALSE)</f>
        <v>#REF!</v>
      </c>
      <c r="R699" s="57" t="e">
        <f>VLOOKUP(F699,STATISTIK!$A:$D,13,FALSE)</f>
        <v>#REF!</v>
      </c>
      <c r="S699" s="62"/>
      <c r="T699" s="56"/>
      <c r="U699" s="56"/>
    </row>
    <row r="700" ht="12.75" hidden="1" customHeight="1" spans="1:21">
      <c r="A700" s="6">
        <v>679</v>
      </c>
      <c r="B700" s="21" t="s">
        <v>1472</v>
      </c>
      <c r="C700" s="21"/>
      <c r="D700" s="21"/>
      <c r="E700" s="21"/>
      <c r="F700" s="7" t="s">
        <v>1473</v>
      </c>
      <c r="G700" s="6" t="s">
        <v>43</v>
      </c>
      <c r="H700" s="4" t="s">
        <v>1327</v>
      </c>
      <c r="I700" s="6" t="s">
        <v>45</v>
      </c>
      <c r="J700" s="4" t="e">
        <f>VLOOKUP(F700,STATISTIK!$A:$D,5,FALSE)</f>
        <v>#REF!</v>
      </c>
      <c r="K700" s="49" t="s">
        <v>477</v>
      </c>
      <c r="L700" s="4" t="e">
        <f>VLOOKUP(F700,STATISTIK!$A:$D,7,FALSE)</f>
        <v>#REF!</v>
      </c>
      <c r="M700" s="62" t="s">
        <v>47</v>
      </c>
      <c r="N700" s="4" t="e">
        <f>VLOOKUP(F700,STATISTIK!$A:$D,9,FALSE)</f>
        <v>#REF!</v>
      </c>
      <c r="O700" s="4" t="e">
        <f>VLOOKUP(F700,STATISTIK!$A:$D,10,FALSE)</f>
        <v>#REF!</v>
      </c>
      <c r="P700" s="5"/>
      <c r="Q700" s="4" t="e">
        <f>VLOOKUP(F700,STATISTIK!$A:$D,12,FALSE)</f>
        <v>#REF!</v>
      </c>
      <c r="R700" s="57" t="e">
        <f>VLOOKUP(F700,STATISTIK!$A:$D,13,FALSE)</f>
        <v>#REF!</v>
      </c>
      <c r="S700" s="62"/>
      <c r="T700" s="56"/>
      <c r="U700" s="56"/>
    </row>
    <row r="701" ht="12.75" hidden="1" customHeight="1" spans="1:21">
      <c r="A701" s="6">
        <v>680</v>
      </c>
      <c r="B701" s="21" t="s">
        <v>1474</v>
      </c>
      <c r="C701" s="21"/>
      <c r="D701" s="21"/>
      <c r="E701" s="21"/>
      <c r="F701" s="7" t="s">
        <v>1475</v>
      </c>
      <c r="G701" s="6" t="s">
        <v>43</v>
      </c>
      <c r="H701" s="4" t="s">
        <v>1327</v>
      </c>
      <c r="I701" s="6" t="s">
        <v>45</v>
      </c>
      <c r="J701" s="4" t="e">
        <f>VLOOKUP(F701,STATISTIK!$A:$D,5,FALSE)</f>
        <v>#REF!</v>
      </c>
      <c r="K701" s="49" t="s">
        <v>477</v>
      </c>
      <c r="L701" s="4" t="e">
        <f>VLOOKUP(F701,STATISTIK!$A:$D,7,FALSE)</f>
        <v>#REF!</v>
      </c>
      <c r="M701" s="62" t="s">
        <v>47</v>
      </c>
      <c r="N701" s="4" t="e">
        <f>VLOOKUP(F701,STATISTIK!$A:$D,9,FALSE)</f>
        <v>#REF!</v>
      </c>
      <c r="O701" s="4" t="e">
        <f>VLOOKUP(F701,STATISTIK!$A:$D,10,FALSE)</f>
        <v>#REF!</v>
      </c>
      <c r="P701" s="5"/>
      <c r="Q701" s="4" t="e">
        <f>VLOOKUP(F701,STATISTIK!$A:$D,12,FALSE)</f>
        <v>#REF!</v>
      </c>
      <c r="R701" s="57" t="e">
        <f>VLOOKUP(F701,STATISTIK!$A:$D,13,FALSE)</f>
        <v>#REF!</v>
      </c>
      <c r="S701" s="62"/>
      <c r="T701" s="56"/>
      <c r="U701" s="56"/>
    </row>
    <row r="702" ht="12.75" hidden="1" customHeight="1" spans="1:21">
      <c r="A702" s="6">
        <v>681</v>
      </c>
      <c r="B702" s="21" t="s">
        <v>1476</v>
      </c>
      <c r="C702" s="21"/>
      <c r="D702" s="21"/>
      <c r="E702" s="21"/>
      <c r="F702" s="7" t="s">
        <v>1477</v>
      </c>
      <c r="G702" s="6" t="s">
        <v>43</v>
      </c>
      <c r="H702" s="4" t="s">
        <v>1327</v>
      </c>
      <c r="I702" s="6" t="s">
        <v>45</v>
      </c>
      <c r="J702" s="4" t="e">
        <f>VLOOKUP(F702,STATISTIK!$A:$D,5,FALSE)</f>
        <v>#REF!</v>
      </c>
      <c r="K702" s="49" t="s">
        <v>46</v>
      </c>
      <c r="L702" s="4" t="e">
        <f>VLOOKUP(F702,STATISTIK!$A:$D,7,FALSE)</f>
        <v>#REF!</v>
      </c>
      <c r="M702" s="62" t="s">
        <v>47</v>
      </c>
      <c r="N702" s="4" t="e">
        <f>VLOOKUP(F702,STATISTIK!$A:$D,9,FALSE)</f>
        <v>#REF!</v>
      </c>
      <c r="O702" s="4" t="e">
        <f>VLOOKUP(F702,STATISTIK!$A:$D,10,FALSE)</f>
        <v>#REF!</v>
      </c>
      <c r="P702" s="5"/>
      <c r="Q702" s="4" t="e">
        <f>VLOOKUP(F702,STATISTIK!$A:$D,12,FALSE)</f>
        <v>#REF!</v>
      </c>
      <c r="R702" s="57" t="e">
        <f>VLOOKUP(F702,STATISTIK!$A:$D,13,FALSE)</f>
        <v>#REF!</v>
      </c>
      <c r="S702" s="62"/>
      <c r="T702" s="56"/>
      <c r="U702" s="56"/>
    </row>
    <row r="703" ht="12.75" hidden="1" customHeight="1" spans="1:21">
      <c r="A703" s="6">
        <v>682</v>
      </c>
      <c r="B703" s="21" t="s">
        <v>1478</v>
      </c>
      <c r="C703" s="21"/>
      <c r="D703" s="21"/>
      <c r="E703" s="21"/>
      <c r="F703" s="7" t="s">
        <v>1479</v>
      </c>
      <c r="G703" s="6" t="s">
        <v>43</v>
      </c>
      <c r="H703" s="4" t="s">
        <v>1327</v>
      </c>
      <c r="I703" s="6" t="s">
        <v>45</v>
      </c>
      <c r="J703" s="4" t="e">
        <f>VLOOKUP(F703,STATISTIK!$A:$D,5,FALSE)</f>
        <v>#REF!</v>
      </c>
      <c r="K703" s="49" t="s">
        <v>46</v>
      </c>
      <c r="L703" s="4" t="e">
        <f>VLOOKUP(F703,STATISTIK!$A:$D,7,FALSE)</f>
        <v>#REF!</v>
      </c>
      <c r="M703" s="62" t="s">
        <v>47</v>
      </c>
      <c r="N703" s="4" t="e">
        <f>VLOOKUP(F703,STATISTIK!$A:$D,9,FALSE)</f>
        <v>#REF!</v>
      </c>
      <c r="O703" s="4" t="e">
        <f>VLOOKUP(F703,STATISTIK!$A:$D,10,FALSE)</f>
        <v>#REF!</v>
      </c>
      <c r="P703" s="5"/>
      <c r="Q703" s="4" t="e">
        <f>VLOOKUP(F703,STATISTIK!$A:$D,12,FALSE)</f>
        <v>#REF!</v>
      </c>
      <c r="R703" s="57" t="e">
        <f>VLOOKUP(F703,STATISTIK!$A:$D,13,FALSE)</f>
        <v>#REF!</v>
      </c>
      <c r="S703" s="62"/>
      <c r="T703" s="56"/>
      <c r="U703" s="56"/>
    </row>
    <row r="704" ht="12.75" hidden="1" customHeight="1" spans="1:21">
      <c r="A704" s="6">
        <v>683</v>
      </c>
      <c r="B704" s="21" t="s">
        <v>1480</v>
      </c>
      <c r="C704" s="21"/>
      <c r="D704" s="21"/>
      <c r="E704" s="21"/>
      <c r="F704" s="7" t="s">
        <v>1481</v>
      </c>
      <c r="G704" s="6" t="s">
        <v>43</v>
      </c>
      <c r="H704" s="4" t="s">
        <v>1327</v>
      </c>
      <c r="I704" s="6" t="s">
        <v>45</v>
      </c>
      <c r="J704" s="4" t="e">
        <f>VLOOKUP(F704,STATISTIK!$A:$D,5,FALSE)</f>
        <v>#REF!</v>
      </c>
      <c r="K704" s="49"/>
      <c r="L704" s="4" t="e">
        <f>VLOOKUP(F704,STATISTIK!$A:$D,7,FALSE)</f>
        <v>#REF!</v>
      </c>
      <c r="M704" s="62" t="s">
        <v>47</v>
      </c>
      <c r="N704" s="4" t="e">
        <f>VLOOKUP(F704,STATISTIK!$A:$D,9,FALSE)</f>
        <v>#REF!</v>
      </c>
      <c r="O704" s="4" t="e">
        <f>VLOOKUP(F704,STATISTIK!$A:$D,10,FALSE)</f>
        <v>#REF!</v>
      </c>
      <c r="P704" s="5"/>
      <c r="Q704" s="4" t="e">
        <f>VLOOKUP(F704,STATISTIK!$A:$D,12,FALSE)</f>
        <v>#REF!</v>
      </c>
      <c r="R704" s="57" t="e">
        <f>VLOOKUP(F704,STATISTIK!$A:$D,13,FALSE)</f>
        <v>#REF!</v>
      </c>
      <c r="S704" s="62"/>
      <c r="T704" s="56"/>
      <c r="U704" s="56"/>
    </row>
    <row r="705" ht="12.75" hidden="1" customHeight="1" spans="1:21">
      <c r="A705" s="6"/>
      <c r="B705" s="69" t="s">
        <v>1482</v>
      </c>
      <c r="C705" s="42"/>
      <c r="D705" s="42"/>
      <c r="E705" s="42"/>
      <c r="F705" s="3" t="s">
        <v>1483</v>
      </c>
      <c r="G705" s="6" t="s">
        <v>43</v>
      </c>
      <c r="H705" s="4"/>
      <c r="I705" s="6" t="s">
        <v>45</v>
      </c>
      <c r="J705" s="4" t="e">
        <f>VLOOKUP(F705,STATISTIK!$A:$D,5,FALSE)</f>
        <v>#REF!</v>
      </c>
      <c r="K705" s="49"/>
      <c r="L705" s="4" t="e">
        <f>VLOOKUP(F705,STATISTIK!$A:$D,7,FALSE)</f>
        <v>#REF!</v>
      </c>
      <c r="M705" s="61"/>
      <c r="N705" s="4" t="e">
        <f>VLOOKUP(F705,STATISTIK!$A:$D,9,FALSE)</f>
        <v>#REF!</v>
      </c>
      <c r="O705" s="4" t="e">
        <f>VLOOKUP(F705,STATISTIK!$A:$D,10,FALSE)</f>
        <v>#REF!</v>
      </c>
      <c r="P705" s="5"/>
      <c r="Q705" s="4" t="e">
        <f>VLOOKUP(F705,STATISTIK!$A:$D,12,FALSE)</f>
        <v>#REF!</v>
      </c>
      <c r="R705" s="4" t="e">
        <f>VLOOKUP(F705,STATISTIK!$A:$D,13,FALSE)</f>
        <v>#REF!</v>
      </c>
      <c r="S705" s="52"/>
      <c r="T705" s="56"/>
      <c r="U705" s="56"/>
    </row>
    <row r="706" ht="12.75" hidden="1" customHeight="1" spans="1:21">
      <c r="A706" s="6">
        <v>684</v>
      </c>
      <c r="B706" s="21" t="s">
        <v>1484</v>
      </c>
      <c r="C706" s="21"/>
      <c r="D706" s="21"/>
      <c r="E706" s="21"/>
      <c r="F706" s="7" t="s">
        <v>1485</v>
      </c>
      <c r="G706" s="6" t="s">
        <v>43</v>
      </c>
      <c r="H706" s="4" t="s">
        <v>1486</v>
      </c>
      <c r="I706" s="6" t="s">
        <v>45</v>
      </c>
      <c r="J706" s="4" t="e">
        <f>VLOOKUP(F706,STATISTIK!$A:$D,5,FALSE)</f>
        <v>#REF!</v>
      </c>
      <c r="K706" s="6" t="s">
        <v>46</v>
      </c>
      <c r="L706" s="4" t="e">
        <f>VLOOKUP(F706,STATISTIK!$A:$D,7,FALSE)</f>
        <v>#REF!</v>
      </c>
      <c r="M706" s="51" t="s">
        <v>47</v>
      </c>
      <c r="N706" s="4" t="e">
        <f>VLOOKUP(F706,STATISTIK!$A:$D,9,FALSE)</f>
        <v>#REF!</v>
      </c>
      <c r="O706" s="4" t="e">
        <f>VLOOKUP(F706,STATISTIK!$A:$D,10,FALSE)</f>
        <v>#REF!</v>
      </c>
      <c r="P706" s="5"/>
      <c r="Q706" s="4" t="e">
        <f>VLOOKUP(F706,STATISTIK!$A:$D,12,FALSE)</f>
        <v>#REF!</v>
      </c>
      <c r="R706" s="57" t="e">
        <f>VLOOKUP(F706,STATISTIK!$A:$D,13,FALSE)</f>
        <v>#REF!</v>
      </c>
      <c r="S706" s="51"/>
      <c r="T706" s="56"/>
      <c r="U706" s="56"/>
    </row>
    <row r="707" ht="12.75" hidden="1" customHeight="1" spans="1:21">
      <c r="A707" s="6">
        <v>685</v>
      </c>
      <c r="B707" s="21" t="s">
        <v>1487</v>
      </c>
      <c r="C707" s="21"/>
      <c r="D707" s="21"/>
      <c r="E707" s="21"/>
      <c r="F707" s="7" t="s">
        <v>1488</v>
      </c>
      <c r="G707" s="6" t="s">
        <v>43</v>
      </c>
      <c r="H707" s="4" t="s">
        <v>1486</v>
      </c>
      <c r="I707" s="6" t="s">
        <v>45</v>
      </c>
      <c r="J707" s="4" t="e">
        <f>VLOOKUP(F707,STATISTIK!$A:$D,5,FALSE)</f>
        <v>#REF!</v>
      </c>
      <c r="K707" s="49" t="s">
        <v>46</v>
      </c>
      <c r="L707" s="4" t="e">
        <f>VLOOKUP(F707,STATISTIK!$A:$D,7,FALSE)</f>
        <v>#REF!</v>
      </c>
      <c r="M707" s="62" t="s">
        <v>47</v>
      </c>
      <c r="N707" s="4" t="e">
        <f>VLOOKUP(F707,STATISTIK!$A:$D,9,FALSE)</f>
        <v>#REF!</v>
      </c>
      <c r="O707" s="4" t="e">
        <f>VLOOKUP(F707,STATISTIK!$A:$D,10,FALSE)</f>
        <v>#REF!</v>
      </c>
      <c r="P707" s="5"/>
      <c r="Q707" s="4" t="e">
        <f>VLOOKUP(F707,STATISTIK!$A:$D,12,FALSE)</f>
        <v>#REF!</v>
      </c>
      <c r="R707" s="57" t="e">
        <f>VLOOKUP(F707,STATISTIK!$A:$D,13,FALSE)</f>
        <v>#REF!</v>
      </c>
      <c r="S707" s="62"/>
      <c r="T707" s="56"/>
      <c r="U707" s="56"/>
    </row>
    <row r="708" ht="12.75" hidden="1" customHeight="1" spans="1:21">
      <c r="A708" s="6">
        <v>686</v>
      </c>
      <c r="B708" s="21" t="s">
        <v>1489</v>
      </c>
      <c r="C708" s="21"/>
      <c r="D708" s="21"/>
      <c r="E708" s="21"/>
      <c r="F708" s="7" t="s">
        <v>1490</v>
      </c>
      <c r="G708" s="6" t="s">
        <v>43</v>
      </c>
      <c r="H708" s="4" t="s">
        <v>1486</v>
      </c>
      <c r="I708" s="6" t="s">
        <v>45</v>
      </c>
      <c r="J708" s="4" t="e">
        <f>VLOOKUP(F708,STATISTIK!$A:$D,5,FALSE)</f>
        <v>#REF!</v>
      </c>
      <c r="K708" s="49" t="s">
        <v>46</v>
      </c>
      <c r="L708" s="4" t="e">
        <f>VLOOKUP(F708,STATISTIK!$A:$D,7,FALSE)</f>
        <v>#REF!</v>
      </c>
      <c r="M708" s="62" t="s">
        <v>47</v>
      </c>
      <c r="N708" s="4" t="e">
        <f>VLOOKUP(F708,STATISTIK!$A:$D,9,FALSE)</f>
        <v>#REF!</v>
      </c>
      <c r="O708" s="4" t="e">
        <f>VLOOKUP(F708,STATISTIK!$A:$D,10,FALSE)</f>
        <v>#REF!</v>
      </c>
      <c r="P708" s="5"/>
      <c r="Q708" s="4" t="e">
        <f>VLOOKUP(F708,STATISTIK!$A:$D,12,FALSE)</f>
        <v>#REF!</v>
      </c>
      <c r="R708" s="57" t="e">
        <f>VLOOKUP(F708,STATISTIK!$A:$D,13,FALSE)</f>
        <v>#REF!</v>
      </c>
      <c r="S708" s="62"/>
      <c r="T708" s="56"/>
      <c r="U708" s="56"/>
    </row>
    <row r="709" ht="12.75" hidden="1" customHeight="1" spans="1:21">
      <c r="A709" s="6">
        <v>687</v>
      </c>
      <c r="B709" s="21" t="s">
        <v>1491</v>
      </c>
      <c r="C709" s="21"/>
      <c r="D709" s="21"/>
      <c r="E709" s="21"/>
      <c r="F709" s="7" t="s">
        <v>64</v>
      </c>
      <c r="G709" s="6" t="s">
        <v>43</v>
      </c>
      <c r="H709" s="4" t="s">
        <v>1486</v>
      </c>
      <c r="I709" s="6" t="s">
        <v>45</v>
      </c>
      <c r="J709" s="4" t="e">
        <f>VLOOKUP(F709,STATISTIK!$A:$D,5,FALSE)</f>
        <v>#REF!</v>
      </c>
      <c r="K709" s="49" t="s">
        <v>65</v>
      </c>
      <c r="L709" s="4" t="e">
        <f>VLOOKUP(F709,STATISTIK!$A:$D,7,FALSE)</f>
        <v>#REF!</v>
      </c>
      <c r="M709" s="62" t="s">
        <v>1492</v>
      </c>
      <c r="N709" s="4" t="e">
        <f>VLOOKUP(F709,STATISTIK!$A:$D,9,FALSE)</f>
        <v>#REF!</v>
      </c>
      <c r="O709" s="4" t="e">
        <f>VLOOKUP(F709,STATISTIK!$A:$D,10,FALSE)</f>
        <v>#REF!</v>
      </c>
      <c r="P709" s="5"/>
      <c r="Q709" s="4" t="e">
        <f>VLOOKUP(F709,STATISTIK!$A:$D,12,FALSE)</f>
        <v>#REF!</v>
      </c>
      <c r="R709" s="57" t="e">
        <f>VLOOKUP(F709,STATISTIK!$A:$D,13,FALSE)</f>
        <v>#REF!</v>
      </c>
      <c r="S709" s="62"/>
      <c r="T709" s="56"/>
      <c r="U709" s="56"/>
    </row>
    <row r="710" ht="12.75" hidden="1" customHeight="1" spans="1:21">
      <c r="A710" s="6">
        <v>688</v>
      </c>
      <c r="B710" s="21" t="s">
        <v>1493</v>
      </c>
      <c r="C710" s="21"/>
      <c r="D710" s="21"/>
      <c r="E710" s="21"/>
      <c r="F710" s="7" t="s">
        <v>576</v>
      </c>
      <c r="G710" s="6" t="s">
        <v>43</v>
      </c>
      <c r="H710" s="4" t="s">
        <v>1486</v>
      </c>
      <c r="I710" s="6" t="s">
        <v>45</v>
      </c>
      <c r="J710" s="4" t="e">
        <f>VLOOKUP(F710,STATISTIK!$A:$D,5,FALSE)</f>
        <v>#REF!</v>
      </c>
      <c r="K710" s="49" t="s">
        <v>65</v>
      </c>
      <c r="L710" s="4" t="e">
        <f>VLOOKUP(F710,STATISTIK!$A:$D,7,FALSE)</f>
        <v>#REF!</v>
      </c>
      <c r="M710" s="62" t="s">
        <v>1492</v>
      </c>
      <c r="N710" s="4" t="e">
        <f>VLOOKUP(F710,STATISTIK!$A:$D,9,FALSE)</f>
        <v>#REF!</v>
      </c>
      <c r="O710" s="4" t="e">
        <f>VLOOKUP(F710,STATISTIK!$A:$D,10,FALSE)</f>
        <v>#REF!</v>
      </c>
      <c r="P710" s="5"/>
      <c r="Q710" s="4" t="e">
        <f>VLOOKUP(F710,STATISTIK!$A:$D,12,FALSE)</f>
        <v>#REF!</v>
      </c>
      <c r="R710" s="57" t="e">
        <f>VLOOKUP(F710,STATISTIK!$A:$D,13,FALSE)</f>
        <v>#REF!</v>
      </c>
      <c r="S710" s="62"/>
      <c r="T710" s="56"/>
      <c r="U710" s="56"/>
    </row>
    <row r="711" ht="12.75" hidden="1" customHeight="1" spans="1:21">
      <c r="A711" s="6">
        <v>689</v>
      </c>
      <c r="B711" s="21" t="s">
        <v>1494</v>
      </c>
      <c r="C711" s="21"/>
      <c r="D711" s="21"/>
      <c r="E711" s="21"/>
      <c r="F711" s="7" t="s">
        <v>1495</v>
      </c>
      <c r="G711" s="6" t="s">
        <v>43</v>
      </c>
      <c r="H711" s="4" t="s">
        <v>1486</v>
      </c>
      <c r="I711" s="6" t="s">
        <v>45</v>
      </c>
      <c r="J711" s="4" t="e">
        <f>VLOOKUP(F711,STATISTIK!$A:$D,5,FALSE)</f>
        <v>#REF!</v>
      </c>
      <c r="K711" s="49" t="s">
        <v>574</v>
      </c>
      <c r="L711" s="4" t="e">
        <f>VLOOKUP(F711,STATISTIK!$A:$D,7,FALSE)</f>
        <v>#REF!</v>
      </c>
      <c r="M711" s="62" t="s">
        <v>1496</v>
      </c>
      <c r="N711" s="4" t="e">
        <f>VLOOKUP(F711,STATISTIK!$A:$D,9,FALSE)</f>
        <v>#REF!</v>
      </c>
      <c r="O711" s="4" t="e">
        <f>VLOOKUP(F711,STATISTIK!$A:$D,10,FALSE)</f>
        <v>#REF!</v>
      </c>
      <c r="P711" s="5"/>
      <c r="Q711" s="4" t="e">
        <f>VLOOKUP(F711,STATISTIK!$A:$D,12,FALSE)</f>
        <v>#REF!</v>
      </c>
      <c r="R711" s="57" t="e">
        <f>VLOOKUP(F711,STATISTIK!$A:$D,13,FALSE)</f>
        <v>#REF!</v>
      </c>
      <c r="S711" s="62"/>
      <c r="T711" s="56"/>
      <c r="U711" s="56"/>
    </row>
    <row r="712" ht="12.75" hidden="1" customHeight="1" spans="1:21">
      <c r="A712" s="6">
        <v>690</v>
      </c>
      <c r="B712" s="21" t="s">
        <v>1497</v>
      </c>
      <c r="C712" s="21"/>
      <c r="D712" s="21"/>
      <c r="E712" s="21"/>
      <c r="F712" s="7" t="s">
        <v>1498</v>
      </c>
      <c r="G712" s="6" t="s">
        <v>43</v>
      </c>
      <c r="H712" s="4" t="s">
        <v>1486</v>
      </c>
      <c r="I712" s="6" t="s">
        <v>45</v>
      </c>
      <c r="J712" s="4" t="e">
        <f>VLOOKUP(F712,STATISTIK!$A:$D,5,FALSE)</f>
        <v>#REF!</v>
      </c>
      <c r="K712" s="49" t="s">
        <v>574</v>
      </c>
      <c r="L712" s="4" t="e">
        <f>VLOOKUP(F712,STATISTIK!$A:$D,7,FALSE)</f>
        <v>#REF!</v>
      </c>
      <c r="M712" s="62" t="s">
        <v>1496</v>
      </c>
      <c r="N712" s="4" t="e">
        <f>VLOOKUP(F712,STATISTIK!$A:$D,9,FALSE)</f>
        <v>#REF!</v>
      </c>
      <c r="O712" s="4" t="e">
        <f>VLOOKUP(F712,STATISTIK!$A:$D,10,FALSE)</f>
        <v>#REF!</v>
      </c>
      <c r="P712" s="5"/>
      <c r="Q712" s="4" t="e">
        <f>VLOOKUP(F712,STATISTIK!$A:$D,12,FALSE)</f>
        <v>#REF!</v>
      </c>
      <c r="R712" s="57" t="e">
        <f>VLOOKUP(F712,STATISTIK!$A:$D,13,FALSE)</f>
        <v>#REF!</v>
      </c>
      <c r="S712" s="62"/>
      <c r="T712" s="56"/>
      <c r="U712" s="56"/>
    </row>
    <row r="713" ht="12.75" hidden="1" customHeight="1" spans="1:21">
      <c r="A713" s="6">
        <v>691</v>
      </c>
      <c r="B713" s="21" t="s">
        <v>1499</v>
      </c>
      <c r="C713" s="21"/>
      <c r="D713" s="21"/>
      <c r="E713" s="21"/>
      <c r="F713" s="7" t="s">
        <v>1500</v>
      </c>
      <c r="G713" s="6" t="s">
        <v>43</v>
      </c>
      <c r="H713" s="4" t="s">
        <v>1486</v>
      </c>
      <c r="I713" s="6" t="s">
        <v>45</v>
      </c>
      <c r="J713" s="4" t="e">
        <f>VLOOKUP(F713,STATISTIK!$A:$D,5,FALSE)</f>
        <v>#REF!</v>
      </c>
      <c r="K713" s="49" t="s">
        <v>46</v>
      </c>
      <c r="L713" s="4" t="e">
        <f>VLOOKUP(F713,STATISTIK!$A:$D,7,FALSE)</f>
        <v>#REF!</v>
      </c>
      <c r="M713" s="62" t="s">
        <v>47</v>
      </c>
      <c r="N713" s="4" t="e">
        <f>VLOOKUP(F713,STATISTIK!$A:$D,9,FALSE)</f>
        <v>#REF!</v>
      </c>
      <c r="O713" s="4" t="e">
        <f>VLOOKUP(F713,STATISTIK!$A:$D,10,FALSE)</f>
        <v>#REF!</v>
      </c>
      <c r="P713" s="5"/>
      <c r="Q713" s="4" t="e">
        <f>VLOOKUP(F713,STATISTIK!$A:$D,12,FALSE)</f>
        <v>#REF!</v>
      </c>
      <c r="R713" s="57" t="e">
        <f>VLOOKUP(F713,STATISTIK!$A:$D,13,FALSE)</f>
        <v>#REF!</v>
      </c>
      <c r="S713" s="62"/>
      <c r="T713" s="56"/>
      <c r="U713" s="56"/>
    </row>
    <row r="714" ht="12.75" hidden="1" customHeight="1" spans="1:21">
      <c r="A714" s="6">
        <v>692</v>
      </c>
      <c r="B714" s="21" t="s">
        <v>1501</v>
      </c>
      <c r="C714" s="21"/>
      <c r="D714" s="21"/>
      <c r="E714" s="21"/>
      <c r="F714" s="7" t="s">
        <v>1502</v>
      </c>
      <c r="G714" s="6" t="s">
        <v>43</v>
      </c>
      <c r="H714" s="4" t="s">
        <v>1486</v>
      </c>
      <c r="I714" s="6" t="s">
        <v>45</v>
      </c>
      <c r="J714" s="4" t="e">
        <f>VLOOKUP(F714,STATISTIK!$A:$D,5,FALSE)</f>
        <v>#REF!</v>
      </c>
      <c r="K714" s="49" t="s">
        <v>46</v>
      </c>
      <c r="L714" s="4" t="e">
        <f>VLOOKUP(F714,STATISTIK!$A:$D,7,FALSE)</f>
        <v>#REF!</v>
      </c>
      <c r="M714" s="62" t="s">
        <v>47</v>
      </c>
      <c r="N714" s="4" t="e">
        <f>VLOOKUP(F714,STATISTIK!$A:$D,9,FALSE)</f>
        <v>#REF!</v>
      </c>
      <c r="O714" s="4" t="e">
        <f>VLOOKUP(F714,STATISTIK!$A:$D,10,FALSE)</f>
        <v>#REF!</v>
      </c>
      <c r="P714" s="5"/>
      <c r="Q714" s="4" t="e">
        <f>VLOOKUP(F714,STATISTIK!$A:$D,12,FALSE)</f>
        <v>#REF!</v>
      </c>
      <c r="R714" s="57" t="e">
        <f>VLOOKUP(F714,STATISTIK!$A:$D,13,FALSE)</f>
        <v>#REF!</v>
      </c>
      <c r="S714" s="62"/>
      <c r="T714" s="56"/>
      <c r="U714" s="56"/>
    </row>
    <row r="715" ht="12.75" hidden="1" customHeight="1" spans="1:21">
      <c r="A715" s="6">
        <v>693</v>
      </c>
      <c r="B715" s="21" t="s">
        <v>1503</v>
      </c>
      <c r="C715" s="21"/>
      <c r="D715" s="21"/>
      <c r="E715" s="21"/>
      <c r="F715" s="7" t="s">
        <v>1504</v>
      </c>
      <c r="G715" s="6" t="s">
        <v>43</v>
      </c>
      <c r="H715" s="4" t="s">
        <v>1486</v>
      </c>
      <c r="I715" s="6" t="s">
        <v>45</v>
      </c>
      <c r="J715" s="4" t="e">
        <f>VLOOKUP(F715,STATISTIK!$A:$D,5,FALSE)</f>
        <v>#REF!</v>
      </c>
      <c r="K715" s="49" t="s">
        <v>46</v>
      </c>
      <c r="L715" s="4" t="e">
        <f>VLOOKUP(F715,STATISTIK!$A:$D,7,FALSE)</f>
        <v>#REF!</v>
      </c>
      <c r="M715" s="62" t="s">
        <v>47</v>
      </c>
      <c r="N715" s="4" t="e">
        <f>VLOOKUP(F715,STATISTIK!$A:$D,9,FALSE)</f>
        <v>#REF!</v>
      </c>
      <c r="O715" s="4" t="e">
        <f>VLOOKUP(F715,STATISTIK!$A:$D,10,FALSE)</f>
        <v>#REF!</v>
      </c>
      <c r="P715" s="5"/>
      <c r="Q715" s="4" t="e">
        <f>VLOOKUP(F715,STATISTIK!$A:$D,12,FALSE)</f>
        <v>#REF!</v>
      </c>
      <c r="R715" s="57" t="e">
        <f>VLOOKUP(F715,STATISTIK!$A:$D,13,FALSE)</f>
        <v>#REF!</v>
      </c>
      <c r="S715" s="62"/>
      <c r="T715" s="56"/>
      <c r="U715" s="56"/>
    </row>
    <row r="716" ht="12.75" hidden="1" customHeight="1" spans="1:21">
      <c r="A716" s="6">
        <v>694</v>
      </c>
      <c r="B716" s="21" t="s">
        <v>1505</v>
      </c>
      <c r="C716" s="21"/>
      <c r="D716" s="21"/>
      <c r="E716" s="21"/>
      <c r="F716" s="7" t="s">
        <v>1506</v>
      </c>
      <c r="G716" s="6" t="s">
        <v>43</v>
      </c>
      <c r="H716" s="4" t="s">
        <v>1486</v>
      </c>
      <c r="I716" s="6" t="s">
        <v>45</v>
      </c>
      <c r="J716" s="4" t="e">
        <f>VLOOKUP(F716,STATISTIK!$A:$D,5,FALSE)</f>
        <v>#REF!</v>
      </c>
      <c r="K716" s="49" t="s">
        <v>46</v>
      </c>
      <c r="L716" s="4" t="e">
        <f>VLOOKUP(F716,STATISTIK!$A:$D,7,FALSE)</f>
        <v>#REF!</v>
      </c>
      <c r="M716" s="62" t="s">
        <v>47</v>
      </c>
      <c r="N716" s="4" t="e">
        <f>VLOOKUP(F716,STATISTIK!$A:$D,9,FALSE)</f>
        <v>#REF!</v>
      </c>
      <c r="O716" s="4" t="e">
        <f>VLOOKUP(F716,STATISTIK!$A:$D,10,FALSE)</f>
        <v>#REF!</v>
      </c>
      <c r="P716" s="5"/>
      <c r="Q716" s="4" t="e">
        <f>VLOOKUP(F716,STATISTIK!$A:$D,12,FALSE)</f>
        <v>#REF!</v>
      </c>
      <c r="R716" s="57" t="e">
        <f>VLOOKUP(F716,STATISTIK!$A:$D,13,FALSE)</f>
        <v>#REF!</v>
      </c>
      <c r="S716" s="62"/>
      <c r="T716" s="56"/>
      <c r="U716" s="56"/>
    </row>
    <row r="717" ht="12.75" hidden="1" customHeight="1" spans="1:21">
      <c r="A717" s="6">
        <v>695</v>
      </c>
      <c r="B717" s="21" t="s">
        <v>1507</v>
      </c>
      <c r="C717" s="21"/>
      <c r="D717" s="21"/>
      <c r="E717" s="21"/>
      <c r="F717" s="7" t="s">
        <v>1508</v>
      </c>
      <c r="G717" s="6" t="s">
        <v>43</v>
      </c>
      <c r="H717" s="4" t="s">
        <v>1486</v>
      </c>
      <c r="I717" s="6" t="s">
        <v>45</v>
      </c>
      <c r="J717" s="4" t="e">
        <f>VLOOKUP(F717,STATISTIK!$A:$D,5,FALSE)</f>
        <v>#REF!</v>
      </c>
      <c r="K717" s="49" t="s">
        <v>1509</v>
      </c>
      <c r="L717" s="4" t="e">
        <f>VLOOKUP(F717,STATISTIK!$A:$D,7,FALSE)</f>
        <v>#REF!</v>
      </c>
      <c r="M717" s="62" t="s">
        <v>47</v>
      </c>
      <c r="N717" s="4" t="e">
        <f>VLOOKUP(F717,STATISTIK!$A:$D,9,FALSE)</f>
        <v>#REF!</v>
      </c>
      <c r="O717" s="4" t="e">
        <f>VLOOKUP(F717,STATISTIK!$A:$D,10,FALSE)</f>
        <v>#REF!</v>
      </c>
      <c r="P717" s="5"/>
      <c r="Q717" s="4" t="e">
        <f>VLOOKUP(F717,STATISTIK!$A:$D,12,FALSE)</f>
        <v>#REF!</v>
      </c>
      <c r="R717" s="57" t="e">
        <f>VLOOKUP(F717,STATISTIK!$A:$D,13,FALSE)</f>
        <v>#REF!</v>
      </c>
      <c r="S717" s="62"/>
      <c r="T717" s="56"/>
      <c r="U717" s="56"/>
    </row>
    <row r="718" ht="12.75" hidden="1" customHeight="1" spans="1:21">
      <c r="A718" s="6">
        <v>696</v>
      </c>
      <c r="B718" s="21" t="s">
        <v>1510</v>
      </c>
      <c r="C718" s="21"/>
      <c r="D718" s="21"/>
      <c r="E718" s="21"/>
      <c r="F718" s="7" t="s">
        <v>1511</v>
      </c>
      <c r="G718" s="6" t="s">
        <v>43</v>
      </c>
      <c r="H718" s="4" t="s">
        <v>1486</v>
      </c>
      <c r="I718" s="6" t="s">
        <v>45</v>
      </c>
      <c r="J718" s="4" t="e">
        <f>VLOOKUP(F718,STATISTIK!$A:$D,5,FALSE)</f>
        <v>#REF!</v>
      </c>
      <c r="K718" s="49" t="s">
        <v>65</v>
      </c>
      <c r="L718" s="4" t="e">
        <f>VLOOKUP(F718,STATISTIK!$A:$D,7,FALSE)</f>
        <v>#REF!</v>
      </c>
      <c r="M718" s="62" t="s">
        <v>47</v>
      </c>
      <c r="N718" s="4" t="e">
        <f>VLOOKUP(F718,STATISTIK!$A:$D,9,FALSE)</f>
        <v>#REF!</v>
      </c>
      <c r="O718" s="4" t="e">
        <f>VLOOKUP(F718,STATISTIK!$A:$D,10,FALSE)</f>
        <v>#REF!</v>
      </c>
      <c r="P718" s="5"/>
      <c r="Q718" s="4" t="e">
        <f>VLOOKUP(F718,STATISTIK!$A:$D,12,FALSE)</f>
        <v>#REF!</v>
      </c>
      <c r="R718" s="57" t="e">
        <f>VLOOKUP(F718,STATISTIK!$A:$D,13,FALSE)</f>
        <v>#REF!</v>
      </c>
      <c r="S718" s="62"/>
      <c r="T718" s="56"/>
      <c r="U718" s="56"/>
    </row>
    <row r="719" ht="12.75" hidden="1" customHeight="1" spans="1:21">
      <c r="A719" s="6">
        <v>697</v>
      </c>
      <c r="B719" s="21" t="s">
        <v>1512</v>
      </c>
      <c r="C719" s="21"/>
      <c r="D719" s="21"/>
      <c r="E719" s="21"/>
      <c r="F719" s="7" t="s">
        <v>1513</v>
      </c>
      <c r="G719" s="6" t="s">
        <v>43</v>
      </c>
      <c r="H719" s="4" t="s">
        <v>1486</v>
      </c>
      <c r="I719" s="6" t="s">
        <v>45</v>
      </c>
      <c r="J719" s="4" t="e">
        <f>VLOOKUP(F719,STATISTIK!$A:$D,5,FALSE)</f>
        <v>#REF!</v>
      </c>
      <c r="K719" s="49" t="s">
        <v>574</v>
      </c>
      <c r="L719" s="4" t="e">
        <f>VLOOKUP(F719,STATISTIK!$A:$D,7,FALSE)</f>
        <v>#REF!</v>
      </c>
      <c r="M719" s="62" t="s">
        <v>1496</v>
      </c>
      <c r="N719" s="4" t="e">
        <f>VLOOKUP(F719,STATISTIK!$A:$D,9,FALSE)</f>
        <v>#REF!</v>
      </c>
      <c r="O719" s="4" t="e">
        <f>VLOOKUP(F719,STATISTIK!$A:$D,10,FALSE)</f>
        <v>#REF!</v>
      </c>
      <c r="P719" s="5"/>
      <c r="Q719" s="4" t="e">
        <f>VLOOKUP(F719,STATISTIK!$A:$D,12,FALSE)</f>
        <v>#REF!</v>
      </c>
      <c r="R719" s="57" t="e">
        <f>VLOOKUP(F719,STATISTIK!$A:$D,13,FALSE)</f>
        <v>#REF!</v>
      </c>
      <c r="S719" s="62"/>
      <c r="T719" s="56"/>
      <c r="U719" s="56"/>
    </row>
    <row r="720" ht="12.75" hidden="1" customHeight="1" spans="1:21">
      <c r="A720" s="6">
        <v>698</v>
      </c>
      <c r="B720" s="21" t="s">
        <v>1514</v>
      </c>
      <c r="C720" s="21"/>
      <c r="D720" s="21"/>
      <c r="E720" s="21"/>
      <c r="F720" s="7" t="s">
        <v>1515</v>
      </c>
      <c r="G720" s="6" t="s">
        <v>43</v>
      </c>
      <c r="H720" s="4" t="s">
        <v>1486</v>
      </c>
      <c r="I720" s="6" t="s">
        <v>45</v>
      </c>
      <c r="J720" s="4" t="e">
        <f>VLOOKUP(F720,STATISTIK!$A:$D,5,FALSE)</f>
        <v>#REF!</v>
      </c>
      <c r="K720" s="49" t="s">
        <v>65</v>
      </c>
      <c r="L720" s="4" t="e">
        <f>VLOOKUP(F720,STATISTIK!$A:$D,7,FALSE)</f>
        <v>#REF!</v>
      </c>
      <c r="M720" s="62" t="s">
        <v>1496</v>
      </c>
      <c r="N720" s="4" t="e">
        <f>VLOOKUP(F720,STATISTIK!$A:$D,9,FALSE)</f>
        <v>#REF!</v>
      </c>
      <c r="O720" s="4" t="e">
        <f>VLOOKUP(F720,STATISTIK!$A:$D,10,FALSE)</f>
        <v>#REF!</v>
      </c>
      <c r="P720" s="5"/>
      <c r="Q720" s="4" t="e">
        <f>VLOOKUP(F720,STATISTIK!$A:$D,12,FALSE)</f>
        <v>#REF!</v>
      </c>
      <c r="R720" s="57" t="e">
        <f>VLOOKUP(F720,STATISTIK!$A:$D,13,FALSE)</f>
        <v>#REF!</v>
      </c>
      <c r="S720" s="62"/>
      <c r="T720" s="56"/>
      <c r="U720" s="56"/>
    </row>
    <row r="721" ht="12.75" hidden="1" customHeight="1" spans="1:21">
      <c r="A721" s="6">
        <v>699</v>
      </c>
      <c r="B721" s="21" t="s">
        <v>1516</v>
      </c>
      <c r="C721" s="21"/>
      <c r="D721" s="21"/>
      <c r="E721" s="21"/>
      <c r="F721" s="7" t="s">
        <v>1517</v>
      </c>
      <c r="G721" s="6" t="s">
        <v>43</v>
      </c>
      <c r="H721" s="4" t="s">
        <v>1486</v>
      </c>
      <c r="I721" s="6" t="s">
        <v>45</v>
      </c>
      <c r="J721" s="4" t="e">
        <f>VLOOKUP(F721,STATISTIK!$A:$D,5,FALSE)</f>
        <v>#REF!</v>
      </c>
      <c r="K721" s="49" t="s">
        <v>65</v>
      </c>
      <c r="L721" s="4" t="e">
        <f>VLOOKUP(F721,STATISTIK!$A:$D,7,FALSE)</f>
        <v>#REF!</v>
      </c>
      <c r="M721" s="62" t="s">
        <v>47</v>
      </c>
      <c r="N721" s="4" t="e">
        <f>VLOOKUP(F721,STATISTIK!$A:$D,9,FALSE)</f>
        <v>#REF!</v>
      </c>
      <c r="O721" s="4" t="e">
        <f>VLOOKUP(F721,STATISTIK!$A:$D,10,FALSE)</f>
        <v>#REF!</v>
      </c>
      <c r="P721" s="5"/>
      <c r="Q721" s="4" t="e">
        <f>VLOOKUP(F721,STATISTIK!$A:$D,12,FALSE)</f>
        <v>#REF!</v>
      </c>
      <c r="R721" s="57" t="e">
        <f>VLOOKUP(F721,STATISTIK!$A:$D,13,FALSE)</f>
        <v>#REF!</v>
      </c>
      <c r="S721" s="62"/>
      <c r="T721" s="56"/>
      <c r="U721" s="56"/>
    </row>
    <row r="722" ht="12.75" hidden="1" customHeight="1" spans="1:21">
      <c r="A722" s="6"/>
      <c r="B722" s="69" t="s">
        <v>1518</v>
      </c>
      <c r="C722" s="42"/>
      <c r="D722" s="42"/>
      <c r="E722" s="42"/>
      <c r="F722" s="3" t="s">
        <v>1519</v>
      </c>
      <c r="G722" s="6" t="s">
        <v>43</v>
      </c>
      <c r="H722" s="4"/>
      <c r="I722" s="6" t="s">
        <v>45</v>
      </c>
      <c r="J722" s="4" t="e">
        <f>VLOOKUP(F722,STATISTIK!$A:$D,5,FALSE)</f>
        <v>#REF!</v>
      </c>
      <c r="K722" s="49"/>
      <c r="L722" s="4" t="e">
        <f>VLOOKUP(F722,STATISTIK!$A:$D,7,FALSE)</f>
        <v>#REF!</v>
      </c>
      <c r="M722" s="61"/>
      <c r="N722" s="4" t="e">
        <f>VLOOKUP(F722,STATISTIK!$A:$D,9,FALSE)</f>
        <v>#REF!</v>
      </c>
      <c r="O722" s="4" t="e">
        <f>VLOOKUP(F722,STATISTIK!$A:$D,10,FALSE)</f>
        <v>#REF!</v>
      </c>
      <c r="P722" s="5"/>
      <c r="Q722" s="4" t="e">
        <f>VLOOKUP(F722,STATISTIK!$A:$D,12,FALSE)</f>
        <v>#REF!</v>
      </c>
      <c r="R722" s="4" t="e">
        <f>VLOOKUP(F722,STATISTIK!$A:$D,13,FALSE)</f>
        <v>#REF!</v>
      </c>
      <c r="S722" s="52"/>
      <c r="T722" s="56"/>
      <c r="U722" s="56"/>
    </row>
    <row r="723" ht="12.75" hidden="1" customHeight="1" spans="1:21">
      <c r="A723" s="6">
        <v>700</v>
      </c>
      <c r="B723" s="71" t="s">
        <v>1520</v>
      </c>
      <c r="C723" s="21"/>
      <c r="D723" s="21"/>
      <c r="E723" s="21"/>
      <c r="F723" s="7" t="s">
        <v>1521</v>
      </c>
      <c r="G723" s="6" t="s">
        <v>43</v>
      </c>
      <c r="H723" s="4" t="s">
        <v>1522</v>
      </c>
      <c r="I723" s="6" t="s">
        <v>45</v>
      </c>
      <c r="J723" s="4" t="e">
        <f>VLOOKUP(F723,STATISTIK!$A:$D,5,FALSE)</f>
        <v>#REF!</v>
      </c>
      <c r="K723" s="6" t="s">
        <v>574</v>
      </c>
      <c r="L723" s="4" t="e">
        <f>VLOOKUP(F723,STATISTIK!$A:$D,7,FALSE)</f>
        <v>#REF!</v>
      </c>
      <c r="M723" s="63" t="s">
        <v>47</v>
      </c>
      <c r="N723" s="4" t="e">
        <f>VLOOKUP(F723,STATISTIK!$A:$D,9,FALSE)</f>
        <v>#REF!</v>
      </c>
      <c r="O723" s="4" t="e">
        <f>VLOOKUP(F723,STATISTIK!$A:$D,10,FALSE)</f>
        <v>#REF!</v>
      </c>
      <c r="P723" s="5"/>
      <c r="Q723" s="4" t="e">
        <f>VLOOKUP(F723,STATISTIK!$A:$D,12,FALSE)</f>
        <v>#REF!</v>
      </c>
      <c r="R723" s="57" t="e">
        <f>VLOOKUP(F723,STATISTIK!$A:$D,13,FALSE)</f>
        <v>#REF!</v>
      </c>
      <c r="S723" s="51"/>
      <c r="T723" s="56"/>
      <c r="U723" s="56"/>
    </row>
    <row r="724" ht="12.75" hidden="1" customHeight="1" spans="1:21">
      <c r="A724" s="6">
        <v>701</v>
      </c>
      <c r="B724" s="21" t="s">
        <v>1523</v>
      </c>
      <c r="C724" s="21"/>
      <c r="D724" s="21"/>
      <c r="E724" s="21"/>
      <c r="F724" s="7" t="s">
        <v>1524</v>
      </c>
      <c r="G724" s="6" t="s">
        <v>43</v>
      </c>
      <c r="H724" s="4" t="s">
        <v>1522</v>
      </c>
      <c r="I724" s="6" t="s">
        <v>45</v>
      </c>
      <c r="J724" s="4" t="e">
        <f>VLOOKUP(F724,STATISTIK!$A:$D,5,FALSE)</f>
        <v>#REF!</v>
      </c>
      <c r="K724" s="49" t="s">
        <v>1525</v>
      </c>
      <c r="L724" s="4" t="e">
        <f>VLOOKUP(F724,STATISTIK!$A:$D,7,FALSE)</f>
        <v>#REF!</v>
      </c>
      <c r="M724" s="61" t="s">
        <v>47</v>
      </c>
      <c r="N724" s="4" t="e">
        <f>VLOOKUP(F724,STATISTIK!$A:$D,9,FALSE)</f>
        <v>#REF!</v>
      </c>
      <c r="O724" s="4" t="e">
        <f>VLOOKUP(F724,STATISTIK!$A:$D,10,FALSE)</f>
        <v>#REF!</v>
      </c>
      <c r="P724" s="5"/>
      <c r="Q724" s="4" t="e">
        <f>VLOOKUP(F724,STATISTIK!$A:$D,12,FALSE)</f>
        <v>#REF!</v>
      </c>
      <c r="R724" s="57" t="e">
        <f>VLOOKUP(F724,STATISTIK!$A:$D,13,FALSE)</f>
        <v>#REF!</v>
      </c>
      <c r="S724" s="62"/>
      <c r="T724" s="56"/>
      <c r="U724" s="56"/>
    </row>
    <row r="725" ht="12.75" hidden="1" customHeight="1" spans="1:21">
      <c r="A725" s="6">
        <v>702</v>
      </c>
      <c r="B725" s="21" t="s">
        <v>1526</v>
      </c>
      <c r="C725" s="21"/>
      <c r="D725" s="21"/>
      <c r="E725" s="21"/>
      <c r="F725" s="7" t="s">
        <v>1527</v>
      </c>
      <c r="G725" s="6" t="s">
        <v>43</v>
      </c>
      <c r="H725" s="4" t="s">
        <v>1522</v>
      </c>
      <c r="I725" s="6" t="s">
        <v>45</v>
      </c>
      <c r="J725" s="4" t="e">
        <f>VLOOKUP(F725,STATISTIK!$A:$D,5,FALSE)</f>
        <v>#REF!</v>
      </c>
      <c r="K725" s="49" t="s">
        <v>65</v>
      </c>
      <c r="L725" s="4" t="e">
        <f>VLOOKUP(F725,STATISTIK!$A:$D,7,FALSE)</f>
        <v>#REF!</v>
      </c>
      <c r="M725" s="61" t="s">
        <v>47</v>
      </c>
      <c r="N725" s="4" t="e">
        <f>VLOOKUP(F725,STATISTIK!$A:$D,9,FALSE)</f>
        <v>#REF!</v>
      </c>
      <c r="O725" s="4" t="e">
        <f>VLOOKUP(F725,STATISTIK!$A:$D,10,FALSE)</f>
        <v>#REF!</v>
      </c>
      <c r="P725" s="5"/>
      <c r="Q725" s="4" t="e">
        <f>VLOOKUP(F725,STATISTIK!$A:$D,12,FALSE)</f>
        <v>#REF!</v>
      </c>
      <c r="R725" s="57" t="e">
        <f>VLOOKUP(F725,STATISTIK!$A:$D,13,FALSE)</f>
        <v>#REF!</v>
      </c>
      <c r="S725" s="62"/>
      <c r="T725" s="56"/>
      <c r="U725" s="56"/>
    </row>
    <row r="726" ht="12.75" hidden="1" customHeight="1" spans="1:21">
      <c r="A726" s="6">
        <v>703</v>
      </c>
      <c r="B726" s="21" t="s">
        <v>1528</v>
      </c>
      <c r="C726" s="21"/>
      <c r="D726" s="21"/>
      <c r="E726" s="21"/>
      <c r="F726" s="7" t="s">
        <v>1529</v>
      </c>
      <c r="G726" s="6" t="s">
        <v>43</v>
      </c>
      <c r="H726" s="4" t="s">
        <v>1522</v>
      </c>
      <c r="I726" s="6" t="s">
        <v>45</v>
      </c>
      <c r="J726" s="4" t="e">
        <f>VLOOKUP(F726,STATISTIK!$A:$D,5,FALSE)</f>
        <v>#REF!</v>
      </c>
      <c r="K726" s="49" t="s">
        <v>65</v>
      </c>
      <c r="L726" s="4" t="e">
        <f>VLOOKUP(F726,STATISTIK!$A:$D,7,FALSE)</f>
        <v>#REF!</v>
      </c>
      <c r="M726" s="61" t="s">
        <v>47</v>
      </c>
      <c r="N726" s="4" t="e">
        <f>VLOOKUP(F726,STATISTIK!$A:$D,9,FALSE)</f>
        <v>#REF!</v>
      </c>
      <c r="O726" s="4" t="e">
        <f>VLOOKUP(F726,STATISTIK!$A:$D,10,FALSE)</f>
        <v>#REF!</v>
      </c>
      <c r="P726" s="5"/>
      <c r="Q726" s="4" t="e">
        <f>VLOOKUP(F726,STATISTIK!$A:$D,12,FALSE)</f>
        <v>#REF!</v>
      </c>
      <c r="R726" s="57" t="e">
        <f>VLOOKUP(F726,STATISTIK!$A:$D,13,FALSE)</f>
        <v>#REF!</v>
      </c>
      <c r="S726" s="62"/>
      <c r="T726" s="56"/>
      <c r="U726" s="56"/>
    </row>
    <row r="727" ht="12.75" hidden="1" customHeight="1" spans="1:21">
      <c r="A727" s="6">
        <v>704</v>
      </c>
      <c r="B727" s="21" t="s">
        <v>1530</v>
      </c>
      <c r="C727" s="21"/>
      <c r="D727" s="21"/>
      <c r="E727" s="21"/>
      <c r="F727" s="7" t="s">
        <v>1531</v>
      </c>
      <c r="G727" s="6" t="s">
        <v>43</v>
      </c>
      <c r="H727" s="4" t="s">
        <v>1522</v>
      </c>
      <c r="I727" s="6" t="s">
        <v>45</v>
      </c>
      <c r="J727" s="4" t="e">
        <f>VLOOKUP(F727,STATISTIK!$A:$D,5,FALSE)</f>
        <v>#REF!</v>
      </c>
      <c r="K727" s="49" t="s">
        <v>574</v>
      </c>
      <c r="L727" s="4" t="e">
        <f>VLOOKUP(F727,STATISTIK!$A:$D,7,FALSE)</f>
        <v>#REF!</v>
      </c>
      <c r="M727" s="61" t="s">
        <v>47</v>
      </c>
      <c r="N727" s="4" t="e">
        <f>VLOOKUP(F727,STATISTIK!$A:$D,9,FALSE)</f>
        <v>#REF!</v>
      </c>
      <c r="O727" s="4" t="e">
        <f>VLOOKUP(F727,STATISTIK!$A:$D,10,FALSE)</f>
        <v>#REF!</v>
      </c>
      <c r="P727" s="5"/>
      <c r="Q727" s="4" t="e">
        <f>VLOOKUP(F727,STATISTIK!$A:$D,12,FALSE)</f>
        <v>#REF!</v>
      </c>
      <c r="R727" s="57" t="e">
        <f>VLOOKUP(F727,STATISTIK!$A:$D,13,FALSE)</f>
        <v>#REF!</v>
      </c>
      <c r="S727" s="62"/>
      <c r="T727" s="56"/>
      <c r="U727" s="56"/>
    </row>
    <row r="728" ht="12.75" hidden="1" customHeight="1" spans="1:21">
      <c r="A728" s="6">
        <v>705</v>
      </c>
      <c r="B728" s="21" t="s">
        <v>1532</v>
      </c>
      <c r="C728" s="21"/>
      <c r="D728" s="21"/>
      <c r="E728" s="21"/>
      <c r="F728" s="7" t="s">
        <v>1533</v>
      </c>
      <c r="G728" s="6" t="s">
        <v>43</v>
      </c>
      <c r="H728" s="4" t="s">
        <v>1522</v>
      </c>
      <c r="I728" s="6" t="s">
        <v>45</v>
      </c>
      <c r="J728" s="4" t="e">
        <f>VLOOKUP(F728,STATISTIK!$A:$D,5,FALSE)</f>
        <v>#REF!</v>
      </c>
      <c r="K728" s="49" t="s">
        <v>119</v>
      </c>
      <c r="L728" s="4" t="e">
        <f>VLOOKUP(F728,STATISTIK!$A:$D,7,FALSE)</f>
        <v>#REF!</v>
      </c>
      <c r="M728" s="61" t="s">
        <v>47</v>
      </c>
      <c r="N728" s="4" t="e">
        <f>VLOOKUP(F728,STATISTIK!$A:$D,9,FALSE)</f>
        <v>#REF!</v>
      </c>
      <c r="O728" s="4" t="e">
        <f>VLOOKUP(F728,STATISTIK!$A:$D,10,FALSE)</f>
        <v>#REF!</v>
      </c>
      <c r="P728" s="5"/>
      <c r="Q728" s="4" t="e">
        <f>VLOOKUP(F728,STATISTIK!$A:$D,12,FALSE)</f>
        <v>#REF!</v>
      </c>
      <c r="R728" s="57" t="e">
        <f>VLOOKUP(F728,STATISTIK!$A:$D,13,FALSE)</f>
        <v>#REF!</v>
      </c>
      <c r="S728" s="62"/>
      <c r="T728" s="56"/>
      <c r="U728" s="56"/>
    </row>
    <row r="729" ht="12.75" hidden="1" customHeight="1" spans="1:21">
      <c r="A729" s="6">
        <v>706</v>
      </c>
      <c r="B729" s="21" t="s">
        <v>1534</v>
      </c>
      <c r="C729" s="21"/>
      <c r="D729" s="21"/>
      <c r="E729" s="21"/>
      <c r="F729" s="7" t="s">
        <v>1535</v>
      </c>
      <c r="G729" s="6" t="s">
        <v>43</v>
      </c>
      <c r="H729" s="4" t="s">
        <v>1522</v>
      </c>
      <c r="I729" s="6" t="s">
        <v>45</v>
      </c>
      <c r="J729" s="4" t="e">
        <f>VLOOKUP(F729,STATISTIK!$A:$D,5,FALSE)</f>
        <v>#REF!</v>
      </c>
      <c r="K729" s="49" t="s">
        <v>65</v>
      </c>
      <c r="L729" s="4" t="e">
        <f>VLOOKUP(F729,STATISTIK!$A:$D,7,FALSE)</f>
        <v>#REF!</v>
      </c>
      <c r="M729" s="61" t="s">
        <v>47</v>
      </c>
      <c r="N729" s="4" t="e">
        <f>VLOOKUP(F729,STATISTIK!$A:$D,9,FALSE)</f>
        <v>#REF!</v>
      </c>
      <c r="O729" s="4" t="e">
        <f>VLOOKUP(F729,STATISTIK!$A:$D,10,FALSE)</f>
        <v>#REF!</v>
      </c>
      <c r="P729" s="5"/>
      <c r="Q729" s="4" t="e">
        <f>VLOOKUP(F729,STATISTIK!$A:$D,12,FALSE)</f>
        <v>#REF!</v>
      </c>
      <c r="R729" s="57" t="e">
        <f>VLOOKUP(F729,STATISTIK!$A:$D,13,FALSE)</f>
        <v>#REF!</v>
      </c>
      <c r="S729" s="62"/>
      <c r="T729" s="56"/>
      <c r="U729" s="56"/>
    </row>
    <row r="730" ht="12.75" hidden="1" customHeight="1" spans="1:21">
      <c r="A730" s="6">
        <v>707</v>
      </c>
      <c r="B730" s="21" t="s">
        <v>1536</v>
      </c>
      <c r="C730" s="21"/>
      <c r="D730" s="21"/>
      <c r="E730" s="21"/>
      <c r="F730" s="7" t="s">
        <v>1537</v>
      </c>
      <c r="G730" s="6" t="s">
        <v>43</v>
      </c>
      <c r="H730" s="4" t="s">
        <v>1522</v>
      </c>
      <c r="I730" s="6" t="s">
        <v>45</v>
      </c>
      <c r="J730" s="4" t="e">
        <f>VLOOKUP(F730,STATISTIK!$A:$D,5,FALSE)</f>
        <v>#REF!</v>
      </c>
      <c r="K730" s="49" t="s">
        <v>62</v>
      </c>
      <c r="L730" s="4" t="e">
        <f>VLOOKUP(F730,STATISTIK!$A:$D,7,FALSE)</f>
        <v>#REF!</v>
      </c>
      <c r="M730" s="61" t="s">
        <v>47</v>
      </c>
      <c r="N730" s="4" t="e">
        <f>VLOOKUP(F730,STATISTIK!$A:$D,9,FALSE)</f>
        <v>#REF!</v>
      </c>
      <c r="O730" s="4" t="e">
        <f>VLOOKUP(F730,STATISTIK!$A:$D,10,FALSE)</f>
        <v>#REF!</v>
      </c>
      <c r="P730" s="5"/>
      <c r="Q730" s="4" t="e">
        <f>VLOOKUP(F730,STATISTIK!$A:$D,12,FALSE)</f>
        <v>#REF!</v>
      </c>
      <c r="R730" s="57" t="e">
        <f>VLOOKUP(F730,STATISTIK!$A:$D,13,FALSE)</f>
        <v>#REF!</v>
      </c>
      <c r="S730" s="62"/>
      <c r="T730" s="56"/>
      <c r="U730" s="56"/>
    </row>
    <row r="731" ht="12.75" hidden="1" customHeight="1" spans="1:21">
      <c r="A731" s="6">
        <v>708</v>
      </c>
      <c r="B731" s="21" t="s">
        <v>1538</v>
      </c>
      <c r="C731" s="21"/>
      <c r="D731" s="21"/>
      <c r="E731" s="21"/>
      <c r="F731" s="7" t="s">
        <v>1159</v>
      </c>
      <c r="G731" s="6" t="s">
        <v>43</v>
      </c>
      <c r="H731" s="4" t="s">
        <v>1522</v>
      </c>
      <c r="I731" s="6" t="s">
        <v>45</v>
      </c>
      <c r="J731" s="4" t="e">
        <f>VLOOKUP(F731,STATISTIK!$A:$D,5,FALSE)</f>
        <v>#REF!</v>
      </c>
      <c r="K731" s="49" t="s">
        <v>574</v>
      </c>
      <c r="L731" s="4" t="e">
        <f>VLOOKUP(F731,STATISTIK!$A:$D,7,FALSE)</f>
        <v>#REF!</v>
      </c>
      <c r="M731" s="61" t="s">
        <v>47</v>
      </c>
      <c r="N731" s="4" t="e">
        <f>VLOOKUP(F731,STATISTIK!$A:$D,9,FALSE)</f>
        <v>#REF!</v>
      </c>
      <c r="O731" s="4" t="e">
        <f>VLOOKUP(F731,STATISTIK!$A:$D,10,FALSE)</f>
        <v>#REF!</v>
      </c>
      <c r="P731" s="5"/>
      <c r="Q731" s="4" t="e">
        <f>VLOOKUP(F731,STATISTIK!$A:$D,12,FALSE)</f>
        <v>#REF!</v>
      </c>
      <c r="R731" s="57" t="e">
        <f>VLOOKUP(F731,STATISTIK!$A:$D,13,FALSE)</f>
        <v>#REF!</v>
      </c>
      <c r="S731" s="62"/>
      <c r="T731" s="56"/>
      <c r="U731" s="56"/>
    </row>
    <row r="732" ht="12.75" hidden="1" customHeight="1" spans="1:21">
      <c r="A732" s="6">
        <v>709</v>
      </c>
      <c r="B732" s="21" t="s">
        <v>1539</v>
      </c>
      <c r="C732" s="21"/>
      <c r="D732" s="21"/>
      <c r="E732" s="21"/>
      <c r="F732" s="7" t="s">
        <v>576</v>
      </c>
      <c r="G732" s="6" t="s">
        <v>43</v>
      </c>
      <c r="H732" s="4" t="s">
        <v>1522</v>
      </c>
      <c r="I732" s="6" t="s">
        <v>45</v>
      </c>
      <c r="J732" s="4" t="e">
        <f>VLOOKUP(F732,STATISTIK!$A:$D,5,FALSE)</f>
        <v>#REF!</v>
      </c>
      <c r="K732" s="49" t="s">
        <v>46</v>
      </c>
      <c r="L732" s="4" t="e">
        <f>VLOOKUP(F732,STATISTIK!$A:$D,7,FALSE)</f>
        <v>#REF!</v>
      </c>
      <c r="M732" s="61" t="s">
        <v>47</v>
      </c>
      <c r="N732" s="4" t="e">
        <f>VLOOKUP(F732,STATISTIK!$A:$D,9,FALSE)</f>
        <v>#REF!</v>
      </c>
      <c r="O732" s="4" t="e">
        <f>VLOOKUP(F732,STATISTIK!$A:$D,10,FALSE)</f>
        <v>#REF!</v>
      </c>
      <c r="P732" s="5"/>
      <c r="Q732" s="4" t="e">
        <f>VLOOKUP(F732,STATISTIK!$A:$D,12,FALSE)</f>
        <v>#REF!</v>
      </c>
      <c r="R732" s="57" t="e">
        <f>VLOOKUP(F732,STATISTIK!$A:$D,13,FALSE)</f>
        <v>#REF!</v>
      </c>
      <c r="S732" s="62"/>
      <c r="T732" s="56"/>
      <c r="U732" s="56"/>
    </row>
    <row r="733" ht="12.75" hidden="1" customHeight="1" spans="1:21">
      <c r="A733" s="6">
        <v>710</v>
      </c>
      <c r="B733" s="21" t="s">
        <v>1540</v>
      </c>
      <c r="C733" s="21"/>
      <c r="D733" s="21"/>
      <c r="E733" s="21"/>
      <c r="F733" s="7" t="s">
        <v>1541</v>
      </c>
      <c r="G733" s="6" t="s">
        <v>43</v>
      </c>
      <c r="H733" s="4" t="s">
        <v>1522</v>
      </c>
      <c r="I733" s="6" t="s">
        <v>45</v>
      </c>
      <c r="J733" s="4" t="e">
        <f>VLOOKUP(F733,STATISTIK!$A:$D,5,FALSE)</f>
        <v>#REF!</v>
      </c>
      <c r="K733" s="49" t="s">
        <v>574</v>
      </c>
      <c r="L733" s="4" t="e">
        <f>VLOOKUP(F733,STATISTIK!$A:$D,7,FALSE)</f>
        <v>#REF!</v>
      </c>
      <c r="M733" s="61" t="s">
        <v>47</v>
      </c>
      <c r="N733" s="4" t="e">
        <f>VLOOKUP(F733,STATISTIK!$A:$D,9,FALSE)</f>
        <v>#REF!</v>
      </c>
      <c r="O733" s="4" t="e">
        <f>VLOOKUP(F733,STATISTIK!$A:$D,10,FALSE)</f>
        <v>#REF!</v>
      </c>
      <c r="P733" s="5"/>
      <c r="Q733" s="4" t="e">
        <f>VLOOKUP(F733,STATISTIK!$A:$D,12,FALSE)</f>
        <v>#REF!</v>
      </c>
      <c r="R733" s="57" t="e">
        <f>VLOOKUP(F733,STATISTIK!$A:$D,13,FALSE)</f>
        <v>#REF!</v>
      </c>
      <c r="S733" s="62"/>
      <c r="T733" s="56"/>
      <c r="U733" s="56"/>
    </row>
    <row r="734" ht="12.75" hidden="1" customHeight="1" spans="1:21">
      <c r="A734" s="6">
        <v>711</v>
      </c>
      <c r="B734" s="21" t="s">
        <v>1542</v>
      </c>
      <c r="C734" s="21"/>
      <c r="D734" s="21"/>
      <c r="E734" s="21"/>
      <c r="F734" s="7" t="s">
        <v>1543</v>
      </c>
      <c r="G734" s="6" t="s">
        <v>43</v>
      </c>
      <c r="H734" s="4" t="s">
        <v>1522</v>
      </c>
      <c r="I734" s="6" t="s">
        <v>45</v>
      </c>
      <c r="J734" s="4" t="e">
        <f>VLOOKUP(F734,STATISTIK!$A:$D,5,FALSE)</f>
        <v>#REF!</v>
      </c>
      <c r="K734" s="49" t="s">
        <v>574</v>
      </c>
      <c r="L734" s="4" t="e">
        <f>VLOOKUP(F734,STATISTIK!$A:$D,7,FALSE)</f>
        <v>#REF!</v>
      </c>
      <c r="M734" s="61" t="s">
        <v>47</v>
      </c>
      <c r="N734" s="4" t="e">
        <f>VLOOKUP(F734,STATISTIK!$A:$D,9,FALSE)</f>
        <v>#REF!</v>
      </c>
      <c r="O734" s="4" t="e">
        <f>VLOOKUP(F734,STATISTIK!$A:$D,10,FALSE)</f>
        <v>#REF!</v>
      </c>
      <c r="P734" s="5"/>
      <c r="Q734" s="4" t="e">
        <f>VLOOKUP(F734,STATISTIK!$A:$D,12,FALSE)</f>
        <v>#REF!</v>
      </c>
      <c r="R734" s="57" t="e">
        <f>VLOOKUP(F734,STATISTIK!$A:$D,13,FALSE)</f>
        <v>#REF!</v>
      </c>
      <c r="S734" s="62"/>
      <c r="T734" s="56"/>
      <c r="U734" s="56"/>
    </row>
    <row r="735" ht="12.75" hidden="1" customHeight="1" spans="1:21">
      <c r="A735" s="6">
        <v>712</v>
      </c>
      <c r="B735" s="21" t="s">
        <v>1544</v>
      </c>
      <c r="C735" s="21"/>
      <c r="D735" s="21"/>
      <c r="E735" s="21"/>
      <c r="F735" s="7" t="s">
        <v>1545</v>
      </c>
      <c r="G735" s="6" t="s">
        <v>43</v>
      </c>
      <c r="H735" s="4" t="s">
        <v>1522</v>
      </c>
      <c r="I735" s="6" t="s">
        <v>45</v>
      </c>
      <c r="J735" s="4" t="e">
        <f>VLOOKUP(F735,STATISTIK!$A:$D,5,FALSE)</f>
        <v>#REF!</v>
      </c>
      <c r="K735" s="49" t="s">
        <v>1546</v>
      </c>
      <c r="L735" s="4" t="e">
        <f>VLOOKUP(F735,STATISTIK!$A:$D,7,FALSE)</f>
        <v>#REF!</v>
      </c>
      <c r="M735" s="61" t="s">
        <v>47</v>
      </c>
      <c r="N735" s="4" t="e">
        <f>VLOOKUP(F735,STATISTIK!$A:$D,9,FALSE)</f>
        <v>#REF!</v>
      </c>
      <c r="O735" s="4" t="e">
        <f>VLOOKUP(F735,STATISTIK!$A:$D,10,FALSE)</f>
        <v>#REF!</v>
      </c>
      <c r="P735" s="5"/>
      <c r="Q735" s="4" t="e">
        <f>VLOOKUP(F735,STATISTIK!$A:$D,12,FALSE)</f>
        <v>#REF!</v>
      </c>
      <c r="R735" s="57" t="e">
        <f>VLOOKUP(F735,STATISTIK!$A:$D,13,FALSE)</f>
        <v>#REF!</v>
      </c>
      <c r="S735" s="62"/>
      <c r="T735" s="56"/>
      <c r="U735" s="56"/>
    </row>
    <row r="736" ht="12.75" hidden="1" customHeight="1" spans="1:21">
      <c r="A736" s="6">
        <v>713</v>
      </c>
      <c r="B736" s="21" t="s">
        <v>1547</v>
      </c>
      <c r="C736" s="21"/>
      <c r="D736" s="21"/>
      <c r="E736" s="21"/>
      <c r="F736" s="7" t="s">
        <v>1548</v>
      </c>
      <c r="G736" s="6" t="s">
        <v>43</v>
      </c>
      <c r="H736" s="4" t="s">
        <v>1522</v>
      </c>
      <c r="I736" s="6" t="s">
        <v>45</v>
      </c>
      <c r="J736" s="4" t="e">
        <f>VLOOKUP(F736,STATISTIK!$A:$D,5,FALSE)</f>
        <v>#REF!</v>
      </c>
      <c r="K736" s="49" t="s">
        <v>46</v>
      </c>
      <c r="L736" s="4" t="e">
        <f>VLOOKUP(F736,STATISTIK!$A:$D,7,FALSE)</f>
        <v>#REF!</v>
      </c>
      <c r="M736" s="61" t="s">
        <v>47</v>
      </c>
      <c r="N736" s="4" t="e">
        <f>VLOOKUP(F736,STATISTIK!$A:$D,9,FALSE)</f>
        <v>#REF!</v>
      </c>
      <c r="O736" s="4" t="e">
        <f>VLOOKUP(F736,STATISTIK!$A:$D,10,FALSE)</f>
        <v>#REF!</v>
      </c>
      <c r="P736" s="5"/>
      <c r="Q736" s="4" t="e">
        <f>VLOOKUP(F736,STATISTIK!$A:$D,12,FALSE)</f>
        <v>#REF!</v>
      </c>
      <c r="R736" s="57" t="e">
        <f>VLOOKUP(F736,STATISTIK!$A:$D,13,FALSE)</f>
        <v>#REF!</v>
      </c>
      <c r="S736" s="62"/>
      <c r="T736" s="56"/>
      <c r="U736" s="56"/>
    </row>
    <row r="737" ht="12.75" hidden="1" customHeight="1" spans="1:21">
      <c r="A737" s="6">
        <v>714</v>
      </c>
      <c r="B737" s="21" t="s">
        <v>1549</v>
      </c>
      <c r="C737" s="21"/>
      <c r="D737" s="21"/>
      <c r="E737" s="21"/>
      <c r="F737" s="7" t="s">
        <v>1550</v>
      </c>
      <c r="G737" s="6" t="s">
        <v>43</v>
      </c>
      <c r="H737" s="4" t="s">
        <v>1522</v>
      </c>
      <c r="I737" s="6" t="s">
        <v>45</v>
      </c>
      <c r="J737" s="4" t="e">
        <f>VLOOKUP(F737,STATISTIK!$A:$D,5,FALSE)</f>
        <v>#REF!</v>
      </c>
      <c r="K737" s="49" t="s">
        <v>119</v>
      </c>
      <c r="L737" s="4" t="e">
        <f>VLOOKUP(F737,STATISTIK!$A:$D,7,FALSE)</f>
        <v>#REF!</v>
      </c>
      <c r="M737" s="61" t="s">
        <v>47</v>
      </c>
      <c r="N737" s="4" t="e">
        <f>VLOOKUP(F737,STATISTIK!$A:$D,9,FALSE)</f>
        <v>#REF!</v>
      </c>
      <c r="O737" s="4" t="e">
        <f>VLOOKUP(F737,STATISTIK!$A:$D,10,FALSE)</f>
        <v>#REF!</v>
      </c>
      <c r="P737" s="5"/>
      <c r="Q737" s="4" t="e">
        <f>VLOOKUP(F737,STATISTIK!$A:$D,12,FALSE)</f>
        <v>#REF!</v>
      </c>
      <c r="R737" s="57" t="e">
        <f>VLOOKUP(F737,STATISTIK!$A:$D,13,FALSE)</f>
        <v>#REF!</v>
      </c>
      <c r="S737" s="62"/>
      <c r="T737" s="56"/>
      <c r="U737" s="56"/>
    </row>
    <row r="738" ht="12.75" hidden="1" customHeight="1" spans="1:21">
      <c r="A738" s="6">
        <v>715</v>
      </c>
      <c r="B738" s="21" t="s">
        <v>1551</v>
      </c>
      <c r="C738" s="21"/>
      <c r="D738" s="21"/>
      <c r="E738" s="21"/>
      <c r="F738" s="7" t="s">
        <v>1552</v>
      </c>
      <c r="G738" s="6" t="s">
        <v>43</v>
      </c>
      <c r="H738" s="4" t="s">
        <v>1522</v>
      </c>
      <c r="I738" s="6" t="s">
        <v>45</v>
      </c>
      <c r="J738" s="4" t="e">
        <f>VLOOKUP(F738,STATISTIK!$A:$D,5,FALSE)</f>
        <v>#REF!</v>
      </c>
      <c r="K738" s="49" t="s">
        <v>119</v>
      </c>
      <c r="L738" s="4" t="e">
        <f>VLOOKUP(F738,STATISTIK!$A:$D,7,FALSE)</f>
        <v>#REF!</v>
      </c>
      <c r="M738" s="61" t="s">
        <v>47</v>
      </c>
      <c r="N738" s="4" t="e">
        <f>VLOOKUP(F738,STATISTIK!$A:$D,9,FALSE)</f>
        <v>#REF!</v>
      </c>
      <c r="O738" s="4" t="e">
        <f>VLOOKUP(F738,STATISTIK!$A:$D,10,FALSE)</f>
        <v>#REF!</v>
      </c>
      <c r="P738" s="5"/>
      <c r="Q738" s="4" t="e">
        <f>VLOOKUP(F738,STATISTIK!$A:$D,12,FALSE)</f>
        <v>#REF!</v>
      </c>
      <c r="R738" s="57" t="e">
        <f>VLOOKUP(F738,STATISTIK!$A:$D,13,FALSE)</f>
        <v>#REF!</v>
      </c>
      <c r="S738" s="62"/>
      <c r="T738" s="56"/>
      <c r="U738" s="56"/>
    </row>
    <row r="739" ht="12.75" hidden="1" customHeight="1" spans="1:21">
      <c r="A739" s="6">
        <v>716</v>
      </c>
      <c r="B739" s="21" t="s">
        <v>1553</v>
      </c>
      <c r="C739" s="21"/>
      <c r="D739" s="21"/>
      <c r="E739" s="21"/>
      <c r="F739" s="7" t="s">
        <v>1554</v>
      </c>
      <c r="G739" s="6" t="s">
        <v>43</v>
      </c>
      <c r="H739" s="4" t="s">
        <v>1522</v>
      </c>
      <c r="I739" s="6" t="s">
        <v>45</v>
      </c>
      <c r="J739" s="4" t="e">
        <f>VLOOKUP(F739,STATISTIK!$A:$D,5,FALSE)</f>
        <v>#REF!</v>
      </c>
      <c r="K739" s="49" t="s">
        <v>65</v>
      </c>
      <c r="L739" s="4" t="e">
        <f>VLOOKUP(F739,STATISTIK!$A:$D,7,FALSE)</f>
        <v>#REF!</v>
      </c>
      <c r="M739" s="61" t="s">
        <v>47</v>
      </c>
      <c r="N739" s="4" t="e">
        <f>VLOOKUP(F739,STATISTIK!$A:$D,9,FALSE)</f>
        <v>#REF!</v>
      </c>
      <c r="O739" s="4" t="e">
        <f>VLOOKUP(F739,STATISTIK!$A:$D,10,FALSE)</f>
        <v>#REF!</v>
      </c>
      <c r="P739" s="5"/>
      <c r="Q739" s="4" t="e">
        <f>VLOOKUP(F739,STATISTIK!$A:$D,12,FALSE)</f>
        <v>#REF!</v>
      </c>
      <c r="R739" s="57" t="e">
        <f>VLOOKUP(F739,STATISTIK!$A:$D,13,FALSE)</f>
        <v>#REF!</v>
      </c>
      <c r="S739" s="62"/>
      <c r="T739" s="56"/>
      <c r="U739" s="56"/>
    </row>
    <row r="740" ht="12.75" hidden="1" customHeight="1" spans="1:21">
      <c r="A740" s="6">
        <v>717</v>
      </c>
      <c r="B740" s="21" t="s">
        <v>1555</v>
      </c>
      <c r="C740" s="21"/>
      <c r="D740" s="21"/>
      <c r="E740" s="21"/>
      <c r="F740" s="7" t="s">
        <v>1556</v>
      </c>
      <c r="G740" s="6" t="s">
        <v>43</v>
      </c>
      <c r="H740" s="4" t="s">
        <v>1522</v>
      </c>
      <c r="I740" s="6" t="s">
        <v>45</v>
      </c>
      <c r="J740" s="4" t="e">
        <f>VLOOKUP(F740,STATISTIK!$A:$D,5,FALSE)</f>
        <v>#REF!</v>
      </c>
      <c r="K740" s="49" t="s">
        <v>46</v>
      </c>
      <c r="L740" s="4" t="e">
        <f>VLOOKUP(F740,STATISTIK!$A:$D,7,FALSE)</f>
        <v>#REF!</v>
      </c>
      <c r="M740" s="61" t="s">
        <v>47</v>
      </c>
      <c r="N740" s="4" t="e">
        <f>VLOOKUP(F740,STATISTIK!$A:$D,9,FALSE)</f>
        <v>#REF!</v>
      </c>
      <c r="O740" s="4" t="e">
        <f>VLOOKUP(F740,STATISTIK!$A:$D,10,FALSE)</f>
        <v>#REF!</v>
      </c>
      <c r="P740" s="5"/>
      <c r="Q740" s="4" t="e">
        <f>VLOOKUP(F740,STATISTIK!$A:$D,12,FALSE)</f>
        <v>#REF!</v>
      </c>
      <c r="R740" s="57" t="e">
        <f>VLOOKUP(F740,STATISTIK!$A:$D,13,FALSE)</f>
        <v>#REF!</v>
      </c>
      <c r="S740" s="62"/>
      <c r="T740" s="56"/>
      <c r="U740" s="56"/>
    </row>
    <row r="741" ht="12.75" hidden="1" customHeight="1" spans="1:21">
      <c r="A741" s="6">
        <v>718</v>
      </c>
      <c r="B741" s="21" t="s">
        <v>1557</v>
      </c>
      <c r="C741" s="21"/>
      <c r="D741" s="21"/>
      <c r="E741" s="21"/>
      <c r="F741" s="7" t="s">
        <v>1558</v>
      </c>
      <c r="G741" s="6" t="s">
        <v>43</v>
      </c>
      <c r="H741" s="4" t="s">
        <v>1522</v>
      </c>
      <c r="I741" s="6" t="s">
        <v>45</v>
      </c>
      <c r="J741" s="4" t="e">
        <f>VLOOKUP(F741,STATISTIK!$A:$D,5,FALSE)</f>
        <v>#REF!</v>
      </c>
      <c r="K741" s="49" t="s">
        <v>574</v>
      </c>
      <c r="L741" s="4" t="e">
        <f>VLOOKUP(F741,STATISTIK!$A:$D,7,FALSE)</f>
        <v>#REF!</v>
      </c>
      <c r="M741" s="61" t="s">
        <v>47</v>
      </c>
      <c r="N741" s="4" t="e">
        <f>VLOOKUP(F741,STATISTIK!$A:$D,9,FALSE)</f>
        <v>#REF!</v>
      </c>
      <c r="O741" s="4" t="e">
        <f>VLOOKUP(F741,STATISTIK!$A:$D,10,FALSE)</f>
        <v>#REF!</v>
      </c>
      <c r="P741" s="5"/>
      <c r="Q741" s="4" t="e">
        <f>VLOOKUP(F741,STATISTIK!$A:$D,12,FALSE)</f>
        <v>#REF!</v>
      </c>
      <c r="R741" s="57" t="e">
        <f>VLOOKUP(F741,STATISTIK!$A:$D,13,FALSE)</f>
        <v>#REF!</v>
      </c>
      <c r="S741" s="62"/>
      <c r="T741" s="56"/>
      <c r="U741" s="56"/>
    </row>
    <row r="742" ht="12.75" hidden="1" customHeight="1" spans="1:21">
      <c r="A742" s="6">
        <v>719</v>
      </c>
      <c r="B742" s="21" t="s">
        <v>1559</v>
      </c>
      <c r="C742" s="21"/>
      <c r="D742" s="21"/>
      <c r="E742" s="21"/>
      <c r="F742" s="7" t="s">
        <v>1560</v>
      </c>
      <c r="G742" s="6" t="s">
        <v>43</v>
      </c>
      <c r="H742" s="4" t="s">
        <v>1522</v>
      </c>
      <c r="I742" s="6" t="s">
        <v>45</v>
      </c>
      <c r="J742" s="4" t="e">
        <f>VLOOKUP(F742,STATISTIK!$A:$D,5,FALSE)</f>
        <v>#REF!</v>
      </c>
      <c r="K742" s="49" t="s">
        <v>65</v>
      </c>
      <c r="L742" s="4" t="e">
        <f>VLOOKUP(F742,STATISTIK!$A:$D,7,FALSE)</f>
        <v>#REF!</v>
      </c>
      <c r="M742" s="61" t="s">
        <v>47</v>
      </c>
      <c r="N742" s="4" t="e">
        <f>VLOOKUP(F742,STATISTIK!$A:$D,9,FALSE)</f>
        <v>#REF!</v>
      </c>
      <c r="O742" s="4" t="e">
        <f>VLOOKUP(F742,STATISTIK!$A:$D,10,FALSE)</f>
        <v>#REF!</v>
      </c>
      <c r="P742" s="5"/>
      <c r="Q742" s="4" t="e">
        <f>VLOOKUP(F742,STATISTIK!$A:$D,12,FALSE)</f>
        <v>#REF!</v>
      </c>
      <c r="R742" s="57" t="e">
        <f>VLOOKUP(F742,STATISTIK!$A:$D,13,FALSE)</f>
        <v>#REF!</v>
      </c>
      <c r="S742" s="62"/>
      <c r="T742" s="56"/>
      <c r="U742" s="56"/>
    </row>
    <row r="743" ht="12.75" hidden="1" customHeight="1" spans="1:21">
      <c r="A743" s="6">
        <v>720</v>
      </c>
      <c r="B743" s="21" t="s">
        <v>1561</v>
      </c>
      <c r="C743" s="21"/>
      <c r="D743" s="21"/>
      <c r="E743" s="21"/>
      <c r="F743" s="7" t="s">
        <v>1562</v>
      </c>
      <c r="G743" s="6" t="s">
        <v>43</v>
      </c>
      <c r="H743" s="4" t="s">
        <v>1522</v>
      </c>
      <c r="I743" s="6" t="s">
        <v>45</v>
      </c>
      <c r="J743" s="4" t="e">
        <f>VLOOKUP(F743,STATISTIK!$A:$D,5,FALSE)</f>
        <v>#REF!</v>
      </c>
      <c r="K743" s="49" t="s">
        <v>65</v>
      </c>
      <c r="L743" s="4" t="e">
        <f>VLOOKUP(F743,STATISTIK!$A:$D,7,FALSE)</f>
        <v>#REF!</v>
      </c>
      <c r="M743" s="61" t="s">
        <v>47</v>
      </c>
      <c r="N743" s="4" t="e">
        <f>VLOOKUP(F743,STATISTIK!$A:$D,9,FALSE)</f>
        <v>#REF!</v>
      </c>
      <c r="O743" s="4" t="e">
        <f>VLOOKUP(F743,STATISTIK!$A:$D,10,FALSE)</f>
        <v>#REF!</v>
      </c>
      <c r="P743" s="5"/>
      <c r="Q743" s="4" t="e">
        <f>VLOOKUP(F743,STATISTIK!$A:$D,12,FALSE)</f>
        <v>#REF!</v>
      </c>
      <c r="R743" s="57" t="e">
        <f>VLOOKUP(F743,STATISTIK!$A:$D,13,FALSE)</f>
        <v>#REF!</v>
      </c>
      <c r="S743" s="62"/>
      <c r="T743" s="56"/>
      <c r="U743" s="56"/>
    </row>
    <row r="744" ht="12.75" hidden="1" customHeight="1" spans="1:21">
      <c r="A744" s="6">
        <v>721</v>
      </c>
      <c r="B744" s="21" t="s">
        <v>1563</v>
      </c>
      <c r="C744" s="21"/>
      <c r="D744" s="21"/>
      <c r="E744" s="21"/>
      <c r="F744" s="7" t="s">
        <v>1564</v>
      </c>
      <c r="G744" s="6" t="s">
        <v>43</v>
      </c>
      <c r="H744" s="4" t="s">
        <v>1522</v>
      </c>
      <c r="I744" s="6" t="s">
        <v>45</v>
      </c>
      <c r="J744" s="4" t="e">
        <f>VLOOKUP(F744,STATISTIK!$A:$D,5,FALSE)</f>
        <v>#N/A</v>
      </c>
      <c r="K744" s="49" t="s">
        <v>65</v>
      </c>
      <c r="L744" s="4" t="e">
        <f>VLOOKUP(F744,STATISTIK!$A:$D,7,FALSE)</f>
        <v>#N/A</v>
      </c>
      <c r="M744" s="61" t="s">
        <v>47</v>
      </c>
      <c r="N744" s="4" t="e">
        <f>VLOOKUP(F744,STATISTIK!$A:$D,9,FALSE)</f>
        <v>#N/A</v>
      </c>
      <c r="O744" s="4" t="e">
        <f>VLOOKUP(F744,STATISTIK!$A:$D,10,FALSE)</f>
        <v>#N/A</v>
      </c>
      <c r="P744" s="5"/>
      <c r="Q744" s="4" t="e">
        <f>VLOOKUP(F744,STATISTIK!$A:$D,12,FALSE)</f>
        <v>#N/A</v>
      </c>
      <c r="R744" s="4" t="e">
        <f>VLOOKUP(F744,STATISTIK!$A:$D,13,FALSE)</f>
        <v>#N/A</v>
      </c>
      <c r="S744" s="62"/>
      <c r="T744" s="56"/>
      <c r="U744" s="56"/>
    </row>
    <row r="745" ht="12.75" hidden="1" customHeight="1" spans="1:21">
      <c r="A745" s="6">
        <v>722</v>
      </c>
      <c r="B745" s="21" t="s">
        <v>1565</v>
      </c>
      <c r="C745" s="21"/>
      <c r="D745" s="21"/>
      <c r="E745" s="21"/>
      <c r="F745" s="7" t="s">
        <v>1566</v>
      </c>
      <c r="G745" s="6" t="s">
        <v>43</v>
      </c>
      <c r="H745" s="4" t="s">
        <v>1522</v>
      </c>
      <c r="I745" s="6" t="s">
        <v>45</v>
      </c>
      <c r="J745" s="4" t="e">
        <f>VLOOKUP(F745,STATISTIK!$A:$D,5,FALSE)</f>
        <v>#REF!</v>
      </c>
      <c r="K745" s="49" t="s">
        <v>65</v>
      </c>
      <c r="L745" s="4" t="e">
        <f>VLOOKUP(F745,STATISTIK!$A:$D,7,FALSE)</f>
        <v>#REF!</v>
      </c>
      <c r="M745" s="61" t="s">
        <v>47</v>
      </c>
      <c r="N745" s="4" t="e">
        <f>VLOOKUP(F745,STATISTIK!$A:$D,9,FALSE)</f>
        <v>#REF!</v>
      </c>
      <c r="O745" s="4" t="e">
        <f>VLOOKUP(F745,STATISTIK!$A:$D,10,FALSE)</f>
        <v>#REF!</v>
      </c>
      <c r="P745" s="5"/>
      <c r="Q745" s="4" t="e">
        <f>VLOOKUP(F745,STATISTIK!$A:$D,12,FALSE)</f>
        <v>#REF!</v>
      </c>
      <c r="R745" s="57" t="e">
        <f>VLOOKUP(F745,STATISTIK!$A:$D,13,FALSE)</f>
        <v>#REF!</v>
      </c>
      <c r="S745" s="62"/>
      <c r="T745" s="56"/>
      <c r="U745" s="56"/>
    </row>
    <row r="746" ht="12.75" hidden="1" customHeight="1" spans="1:21">
      <c r="A746" s="6">
        <v>723</v>
      </c>
      <c r="B746" s="21" t="s">
        <v>1567</v>
      </c>
      <c r="C746" s="21"/>
      <c r="D746" s="21"/>
      <c r="E746" s="21"/>
      <c r="F746" s="7" t="s">
        <v>1568</v>
      </c>
      <c r="G746" s="6" t="s">
        <v>43</v>
      </c>
      <c r="H746" s="4" t="s">
        <v>1522</v>
      </c>
      <c r="I746" s="6" t="s">
        <v>45</v>
      </c>
      <c r="J746" s="4" t="e">
        <f>VLOOKUP(F746,STATISTIK!$A:$D,5,FALSE)</f>
        <v>#REF!</v>
      </c>
      <c r="K746" s="49" t="s">
        <v>65</v>
      </c>
      <c r="L746" s="4" t="e">
        <f>VLOOKUP(F746,STATISTIK!$A:$D,7,FALSE)</f>
        <v>#REF!</v>
      </c>
      <c r="M746" s="61" t="s">
        <v>47</v>
      </c>
      <c r="N746" s="4" t="e">
        <f>VLOOKUP(F746,STATISTIK!$A:$D,9,FALSE)</f>
        <v>#REF!</v>
      </c>
      <c r="O746" s="4" t="e">
        <f>VLOOKUP(F746,STATISTIK!$A:$D,10,FALSE)</f>
        <v>#REF!</v>
      </c>
      <c r="P746" s="5"/>
      <c r="Q746" s="4" t="e">
        <f>VLOOKUP(F746,STATISTIK!$A:$D,12,FALSE)</f>
        <v>#REF!</v>
      </c>
      <c r="R746" s="57" t="e">
        <f>VLOOKUP(F746,STATISTIK!$A:$D,13,FALSE)</f>
        <v>#REF!</v>
      </c>
      <c r="S746" s="62"/>
      <c r="T746" s="56"/>
      <c r="U746" s="56"/>
    </row>
    <row r="747" ht="12.75" hidden="1" customHeight="1" spans="1:21">
      <c r="A747" s="6">
        <v>724</v>
      </c>
      <c r="B747" s="21" t="s">
        <v>1569</v>
      </c>
      <c r="C747" s="21"/>
      <c r="D747" s="21"/>
      <c r="E747" s="21"/>
      <c r="F747" s="7" t="s">
        <v>1570</v>
      </c>
      <c r="G747" s="6" t="s">
        <v>43</v>
      </c>
      <c r="H747" s="4" t="s">
        <v>1522</v>
      </c>
      <c r="I747" s="6" t="s">
        <v>45</v>
      </c>
      <c r="J747" s="4" t="e">
        <f>VLOOKUP(F747,STATISTIK!$A:$D,5,FALSE)</f>
        <v>#REF!</v>
      </c>
      <c r="K747" s="49" t="s">
        <v>65</v>
      </c>
      <c r="L747" s="4" t="e">
        <f>VLOOKUP(F747,STATISTIK!$A:$D,7,FALSE)</f>
        <v>#REF!</v>
      </c>
      <c r="M747" s="61" t="s">
        <v>47</v>
      </c>
      <c r="N747" s="4" t="e">
        <f>VLOOKUP(F747,STATISTIK!$A:$D,9,FALSE)</f>
        <v>#REF!</v>
      </c>
      <c r="O747" s="4" t="e">
        <f>VLOOKUP(F747,STATISTIK!$A:$D,10,FALSE)</f>
        <v>#REF!</v>
      </c>
      <c r="P747" s="5"/>
      <c r="Q747" s="4" t="e">
        <f>VLOOKUP(F747,STATISTIK!$A:$D,12,FALSE)</f>
        <v>#REF!</v>
      </c>
      <c r="R747" s="57" t="e">
        <f>VLOOKUP(F747,STATISTIK!$A:$D,13,FALSE)</f>
        <v>#REF!</v>
      </c>
      <c r="S747" s="62"/>
      <c r="T747" s="56"/>
      <c r="U747" s="56"/>
    </row>
    <row r="748" ht="12.75" hidden="1" customHeight="1" spans="1:21">
      <c r="A748" s="6">
        <v>725</v>
      </c>
      <c r="B748" s="21" t="s">
        <v>1571</v>
      </c>
      <c r="C748" s="21"/>
      <c r="D748" s="21"/>
      <c r="E748" s="21"/>
      <c r="F748" s="7" t="s">
        <v>1572</v>
      </c>
      <c r="G748" s="6" t="s">
        <v>43</v>
      </c>
      <c r="H748" s="4" t="s">
        <v>1522</v>
      </c>
      <c r="I748" s="6" t="s">
        <v>45</v>
      </c>
      <c r="J748" s="4" t="e">
        <f>VLOOKUP(F748,STATISTIK!$A:$D,5,FALSE)</f>
        <v>#REF!</v>
      </c>
      <c r="K748" s="49" t="s">
        <v>1573</v>
      </c>
      <c r="L748" s="4" t="e">
        <f>VLOOKUP(F748,STATISTIK!$A:$D,7,FALSE)</f>
        <v>#REF!</v>
      </c>
      <c r="M748" s="61" t="s">
        <v>47</v>
      </c>
      <c r="N748" s="4" t="e">
        <f>VLOOKUP(F748,STATISTIK!$A:$D,9,FALSE)</f>
        <v>#REF!</v>
      </c>
      <c r="O748" s="4" t="e">
        <f>VLOOKUP(F748,STATISTIK!$A:$D,10,FALSE)</f>
        <v>#REF!</v>
      </c>
      <c r="P748" s="5"/>
      <c r="Q748" s="4" t="e">
        <f>VLOOKUP(F748,STATISTIK!$A:$D,12,FALSE)</f>
        <v>#REF!</v>
      </c>
      <c r="R748" s="57" t="e">
        <f>VLOOKUP(F748,STATISTIK!$A:$D,13,FALSE)</f>
        <v>#REF!</v>
      </c>
      <c r="S748" s="62"/>
      <c r="T748" s="56"/>
      <c r="U748" s="56"/>
    </row>
    <row r="749" ht="12.75" hidden="1" customHeight="1" spans="1:21">
      <c r="A749" s="6">
        <v>726</v>
      </c>
      <c r="B749" s="21" t="s">
        <v>1574</v>
      </c>
      <c r="C749" s="21"/>
      <c r="D749" s="21"/>
      <c r="E749" s="21"/>
      <c r="F749" s="7" t="s">
        <v>1575</v>
      </c>
      <c r="G749" s="6" t="s">
        <v>43</v>
      </c>
      <c r="H749" s="4" t="s">
        <v>1522</v>
      </c>
      <c r="I749" s="6" t="s">
        <v>45</v>
      </c>
      <c r="J749" s="4" t="e">
        <f>VLOOKUP(F749,STATISTIK!$A:$D,5,FALSE)</f>
        <v>#REF!</v>
      </c>
      <c r="K749" s="49" t="s">
        <v>1576</v>
      </c>
      <c r="L749" s="4" t="e">
        <f>VLOOKUP(F749,STATISTIK!$A:$D,7,FALSE)</f>
        <v>#REF!</v>
      </c>
      <c r="M749" s="61" t="s">
        <v>47</v>
      </c>
      <c r="N749" s="4" t="e">
        <f>VLOOKUP(F749,STATISTIK!$A:$D,9,FALSE)</f>
        <v>#REF!</v>
      </c>
      <c r="O749" s="4" t="e">
        <f>VLOOKUP(F749,STATISTIK!$A:$D,10,FALSE)</f>
        <v>#REF!</v>
      </c>
      <c r="P749" s="5"/>
      <c r="Q749" s="4" t="e">
        <f>VLOOKUP(F749,STATISTIK!$A:$D,12,FALSE)</f>
        <v>#REF!</v>
      </c>
      <c r="R749" s="57" t="e">
        <f>VLOOKUP(F749,STATISTIK!$A:$D,13,FALSE)</f>
        <v>#REF!</v>
      </c>
      <c r="S749" s="62"/>
      <c r="T749" s="56"/>
      <c r="U749" s="56"/>
    </row>
    <row r="750" ht="12.75" hidden="1" customHeight="1" spans="1:21">
      <c r="A750" s="6">
        <v>727</v>
      </c>
      <c r="B750" s="21" t="s">
        <v>1577</v>
      </c>
      <c r="C750" s="21"/>
      <c r="D750" s="21"/>
      <c r="E750" s="21"/>
      <c r="F750" s="7" t="s">
        <v>1578</v>
      </c>
      <c r="G750" s="6" t="s">
        <v>43</v>
      </c>
      <c r="H750" s="4" t="s">
        <v>1522</v>
      </c>
      <c r="I750" s="6" t="s">
        <v>45</v>
      </c>
      <c r="J750" s="4" t="e">
        <f>VLOOKUP(F750,STATISTIK!$A:$D,5,FALSE)</f>
        <v>#REF!</v>
      </c>
      <c r="K750" s="49" t="s">
        <v>46</v>
      </c>
      <c r="L750" s="4" t="e">
        <f>VLOOKUP(F750,STATISTIK!$A:$D,7,FALSE)</f>
        <v>#REF!</v>
      </c>
      <c r="M750" s="61" t="s">
        <v>47</v>
      </c>
      <c r="N750" s="4" t="e">
        <f>VLOOKUP(F750,STATISTIK!$A:$D,9,FALSE)</f>
        <v>#REF!</v>
      </c>
      <c r="O750" s="4" t="e">
        <f>VLOOKUP(F750,STATISTIK!$A:$D,10,FALSE)</f>
        <v>#REF!</v>
      </c>
      <c r="P750" s="5"/>
      <c r="Q750" s="4" t="e">
        <f>VLOOKUP(F750,STATISTIK!$A:$D,12,FALSE)</f>
        <v>#REF!</v>
      </c>
      <c r="R750" s="57" t="e">
        <f>VLOOKUP(F750,STATISTIK!$A:$D,13,FALSE)</f>
        <v>#REF!</v>
      </c>
      <c r="S750" s="62"/>
      <c r="T750" s="56"/>
      <c r="U750" s="56"/>
    </row>
    <row r="751" ht="12.75" hidden="1" customHeight="1" spans="1:21">
      <c r="A751" s="6">
        <v>728</v>
      </c>
      <c r="B751" s="21" t="s">
        <v>1579</v>
      </c>
      <c r="C751" s="21"/>
      <c r="D751" s="21"/>
      <c r="E751" s="21"/>
      <c r="F751" s="7" t="s">
        <v>1580</v>
      </c>
      <c r="G751" s="6" t="s">
        <v>43</v>
      </c>
      <c r="H751" s="4" t="s">
        <v>1522</v>
      </c>
      <c r="I751" s="6" t="s">
        <v>45</v>
      </c>
      <c r="J751" s="4" t="e">
        <f>VLOOKUP(F751,STATISTIK!$A:$D,5,FALSE)</f>
        <v>#REF!</v>
      </c>
      <c r="K751" s="49" t="s">
        <v>46</v>
      </c>
      <c r="L751" s="4" t="e">
        <f>VLOOKUP(F751,STATISTIK!$A:$D,7,FALSE)</f>
        <v>#REF!</v>
      </c>
      <c r="M751" s="61" t="s">
        <v>47</v>
      </c>
      <c r="N751" s="4" t="e">
        <f>VLOOKUP(F751,STATISTIK!$A:$D,9,FALSE)</f>
        <v>#REF!</v>
      </c>
      <c r="O751" s="4" t="e">
        <f>VLOOKUP(F751,STATISTIK!$A:$D,10,FALSE)</f>
        <v>#REF!</v>
      </c>
      <c r="P751" s="5"/>
      <c r="Q751" s="4" t="e">
        <f>VLOOKUP(F751,STATISTIK!$A:$D,12,FALSE)</f>
        <v>#REF!</v>
      </c>
      <c r="R751" s="57" t="e">
        <f>VLOOKUP(F751,STATISTIK!$A:$D,13,FALSE)</f>
        <v>#REF!</v>
      </c>
      <c r="S751" s="62"/>
      <c r="T751" s="56"/>
      <c r="U751" s="56"/>
    </row>
    <row r="752" ht="12.75" hidden="1" customHeight="1" spans="1:21">
      <c r="A752" s="6">
        <v>729</v>
      </c>
      <c r="B752" s="21" t="s">
        <v>1581</v>
      </c>
      <c r="C752" s="21"/>
      <c r="D752" s="21"/>
      <c r="E752" s="21"/>
      <c r="F752" s="7" t="s">
        <v>1582</v>
      </c>
      <c r="G752" s="6" t="s">
        <v>43</v>
      </c>
      <c r="H752" s="4" t="s">
        <v>1522</v>
      </c>
      <c r="I752" s="6" t="s">
        <v>45</v>
      </c>
      <c r="J752" s="4" t="e">
        <f>VLOOKUP(F752,STATISTIK!$A:$D,5,FALSE)</f>
        <v>#REF!</v>
      </c>
      <c r="K752" s="49" t="s">
        <v>1583</v>
      </c>
      <c r="L752" s="4" t="e">
        <f>VLOOKUP(F752,STATISTIK!$A:$D,7,FALSE)</f>
        <v>#REF!</v>
      </c>
      <c r="M752" s="61" t="s">
        <v>47</v>
      </c>
      <c r="N752" s="4" t="e">
        <f>VLOOKUP(F752,STATISTIK!$A:$D,9,FALSE)</f>
        <v>#REF!</v>
      </c>
      <c r="O752" s="4" t="e">
        <f>VLOOKUP(F752,STATISTIK!$A:$D,10,FALSE)</f>
        <v>#REF!</v>
      </c>
      <c r="P752" s="5"/>
      <c r="Q752" s="4" t="e">
        <f>VLOOKUP(F752,STATISTIK!$A:$D,12,FALSE)</f>
        <v>#REF!</v>
      </c>
      <c r="R752" s="57" t="e">
        <f>VLOOKUP(F752,STATISTIK!$A:$D,13,FALSE)</f>
        <v>#REF!</v>
      </c>
      <c r="S752" s="62"/>
      <c r="T752" s="56"/>
      <c r="U752" s="56"/>
    </row>
    <row r="753" ht="12.75" hidden="1" customHeight="1" spans="1:21">
      <c r="A753" s="6">
        <v>730</v>
      </c>
      <c r="B753" s="21" t="s">
        <v>1584</v>
      </c>
      <c r="C753" s="21"/>
      <c r="D753" s="21"/>
      <c r="E753" s="21"/>
      <c r="F753" s="7" t="s">
        <v>1585</v>
      </c>
      <c r="G753" s="6" t="s">
        <v>43</v>
      </c>
      <c r="H753" s="4" t="s">
        <v>1522</v>
      </c>
      <c r="I753" s="6" t="s">
        <v>45</v>
      </c>
      <c r="J753" s="4" t="e">
        <f>VLOOKUP(F753,STATISTIK!$A:$D,5,FALSE)</f>
        <v>#REF!</v>
      </c>
      <c r="K753" s="49" t="s">
        <v>46</v>
      </c>
      <c r="L753" s="4" t="e">
        <f>VLOOKUP(F753,STATISTIK!$A:$D,7,FALSE)</f>
        <v>#REF!</v>
      </c>
      <c r="M753" s="61" t="s">
        <v>47</v>
      </c>
      <c r="N753" s="4" t="e">
        <f>VLOOKUP(F753,STATISTIK!$A:$D,9,FALSE)</f>
        <v>#REF!</v>
      </c>
      <c r="O753" s="4" t="e">
        <f>VLOOKUP(F753,STATISTIK!$A:$D,10,FALSE)</f>
        <v>#REF!</v>
      </c>
      <c r="P753" s="5"/>
      <c r="Q753" s="4" t="e">
        <f>VLOOKUP(F753,STATISTIK!$A:$D,12,FALSE)</f>
        <v>#REF!</v>
      </c>
      <c r="R753" s="57" t="e">
        <f>VLOOKUP(F753,STATISTIK!$A:$D,13,FALSE)</f>
        <v>#REF!</v>
      </c>
      <c r="S753" s="62"/>
      <c r="T753" s="56"/>
      <c r="U753" s="56"/>
    </row>
    <row r="754" ht="12.75" hidden="1" customHeight="1" spans="1:21">
      <c r="A754" s="6">
        <v>731</v>
      </c>
      <c r="B754" s="21" t="s">
        <v>1586</v>
      </c>
      <c r="C754" s="21"/>
      <c r="D754" s="21"/>
      <c r="E754" s="21"/>
      <c r="F754" s="7" t="s">
        <v>1587</v>
      </c>
      <c r="G754" s="6" t="s">
        <v>43</v>
      </c>
      <c r="H754" s="4" t="s">
        <v>1522</v>
      </c>
      <c r="I754" s="6" t="s">
        <v>45</v>
      </c>
      <c r="J754" s="4" t="e">
        <f>VLOOKUP(F754,STATISTIK!$A:$D,5,FALSE)</f>
        <v>#REF!</v>
      </c>
      <c r="K754" s="49" t="s">
        <v>1576</v>
      </c>
      <c r="L754" s="4" t="e">
        <f>VLOOKUP(F754,STATISTIK!$A:$D,7,FALSE)</f>
        <v>#REF!</v>
      </c>
      <c r="M754" s="61" t="s">
        <v>47</v>
      </c>
      <c r="N754" s="4" t="e">
        <f>VLOOKUP(F754,STATISTIK!$A:$D,9,FALSE)</f>
        <v>#REF!</v>
      </c>
      <c r="O754" s="4" t="e">
        <f>VLOOKUP(F754,STATISTIK!$A:$D,10,FALSE)</f>
        <v>#REF!</v>
      </c>
      <c r="P754" s="5"/>
      <c r="Q754" s="4" t="e">
        <f>VLOOKUP(F754,STATISTIK!$A:$D,12,FALSE)</f>
        <v>#REF!</v>
      </c>
      <c r="R754" s="57" t="e">
        <f>VLOOKUP(F754,STATISTIK!$A:$D,13,FALSE)</f>
        <v>#REF!</v>
      </c>
      <c r="S754" s="62"/>
      <c r="T754" s="56"/>
      <c r="U754" s="56"/>
    </row>
    <row r="755" ht="12.75" hidden="1" customHeight="1" spans="1:21">
      <c r="A755" s="6">
        <v>732</v>
      </c>
      <c r="B755" s="21" t="s">
        <v>1588</v>
      </c>
      <c r="C755" s="21"/>
      <c r="D755" s="21"/>
      <c r="E755" s="21"/>
      <c r="F755" s="7" t="s">
        <v>1589</v>
      </c>
      <c r="G755" s="6" t="s">
        <v>43</v>
      </c>
      <c r="H755" s="4" t="s">
        <v>1522</v>
      </c>
      <c r="I755" s="6" t="s">
        <v>45</v>
      </c>
      <c r="J755" s="4" t="e">
        <f>VLOOKUP(F755,STATISTIK!$A:$D,5,FALSE)</f>
        <v>#REF!</v>
      </c>
      <c r="K755" s="49" t="s">
        <v>1576</v>
      </c>
      <c r="L755" s="4" t="e">
        <f>VLOOKUP(F755,STATISTIK!$A:$D,7,FALSE)</f>
        <v>#REF!</v>
      </c>
      <c r="M755" s="61" t="s">
        <v>47</v>
      </c>
      <c r="N755" s="4" t="e">
        <f>VLOOKUP(F755,STATISTIK!$A:$D,9,FALSE)</f>
        <v>#REF!</v>
      </c>
      <c r="O755" s="4" t="e">
        <f>VLOOKUP(F755,STATISTIK!$A:$D,10,FALSE)</f>
        <v>#REF!</v>
      </c>
      <c r="P755" s="5"/>
      <c r="Q755" s="4" t="e">
        <f>VLOOKUP(F755,STATISTIK!$A:$D,12,FALSE)</f>
        <v>#REF!</v>
      </c>
      <c r="R755" s="57" t="e">
        <f>VLOOKUP(F755,STATISTIK!$A:$D,13,FALSE)</f>
        <v>#REF!</v>
      </c>
      <c r="S755" s="62"/>
      <c r="T755" s="56"/>
      <c r="U755" s="56"/>
    </row>
    <row r="756" ht="12.75" hidden="1" customHeight="1" spans="1:21">
      <c r="A756" s="6">
        <v>733</v>
      </c>
      <c r="B756" s="21" t="s">
        <v>1590</v>
      </c>
      <c r="C756" s="21"/>
      <c r="D756" s="21"/>
      <c r="E756" s="21"/>
      <c r="F756" s="7" t="s">
        <v>1591</v>
      </c>
      <c r="G756" s="6" t="s">
        <v>43</v>
      </c>
      <c r="H756" s="4" t="s">
        <v>1522</v>
      </c>
      <c r="I756" s="6" t="s">
        <v>45</v>
      </c>
      <c r="J756" s="4" t="e">
        <f>VLOOKUP(F756,STATISTIK!$A:$D,5,FALSE)</f>
        <v>#REF!</v>
      </c>
      <c r="K756" s="49" t="s">
        <v>1576</v>
      </c>
      <c r="L756" s="4" t="e">
        <f>VLOOKUP(F756,STATISTIK!$A:$D,7,FALSE)</f>
        <v>#REF!</v>
      </c>
      <c r="M756" s="61" t="s">
        <v>47</v>
      </c>
      <c r="N756" s="4" t="e">
        <f>VLOOKUP(F756,STATISTIK!$A:$D,9,FALSE)</f>
        <v>#REF!</v>
      </c>
      <c r="O756" s="4" t="e">
        <f>VLOOKUP(F756,STATISTIK!$A:$D,10,FALSE)</f>
        <v>#REF!</v>
      </c>
      <c r="P756" s="5"/>
      <c r="Q756" s="4" t="e">
        <f>VLOOKUP(F756,STATISTIK!$A:$D,12,FALSE)</f>
        <v>#REF!</v>
      </c>
      <c r="R756" s="57" t="e">
        <f>VLOOKUP(F756,STATISTIK!$A:$D,13,FALSE)</f>
        <v>#REF!</v>
      </c>
      <c r="S756" s="62"/>
      <c r="T756" s="56"/>
      <c r="U756" s="56"/>
    </row>
    <row r="757" ht="12.75" hidden="1" customHeight="1" spans="1:21">
      <c r="A757" s="6"/>
      <c r="B757" s="69" t="s">
        <v>1592</v>
      </c>
      <c r="C757" s="42"/>
      <c r="D757" s="42"/>
      <c r="E757" s="42"/>
      <c r="F757" s="3" t="s">
        <v>1593</v>
      </c>
      <c r="G757" s="6" t="s">
        <v>43</v>
      </c>
      <c r="H757" s="4"/>
      <c r="I757" s="6" t="s">
        <v>45</v>
      </c>
      <c r="J757" s="4" t="e">
        <f>VLOOKUP(F757,STATISTIK!$A:$D,5,FALSE)</f>
        <v>#REF!</v>
      </c>
      <c r="K757" s="6"/>
      <c r="L757" s="4" t="e">
        <f>VLOOKUP(F757,STATISTIK!$A:$D,7,FALSE)</f>
        <v>#REF!</v>
      </c>
      <c r="M757" s="22"/>
      <c r="N757" s="4" t="e">
        <f>VLOOKUP(F757,STATISTIK!$A:$D,9,FALSE)</f>
        <v>#REF!</v>
      </c>
      <c r="O757" s="4" t="e">
        <f>VLOOKUP(F757,STATISTIK!$A:$D,10,FALSE)</f>
        <v>#REF!</v>
      </c>
      <c r="P757" s="5"/>
      <c r="Q757" s="4" t="e">
        <f>VLOOKUP(F757,STATISTIK!$A:$D,12,FALSE)</f>
        <v>#REF!</v>
      </c>
      <c r="R757" s="4" t="e">
        <f>VLOOKUP(F757,STATISTIK!$A:$D,13,FALSE)</f>
        <v>#REF!</v>
      </c>
      <c r="S757" s="30"/>
      <c r="T757" s="56"/>
      <c r="U757" s="56"/>
    </row>
    <row r="758" ht="12.75" hidden="1" customHeight="1" spans="1:21">
      <c r="A758" s="6">
        <v>734</v>
      </c>
      <c r="B758" s="4" t="s">
        <v>1594</v>
      </c>
      <c r="C758" s="4"/>
      <c r="D758" s="4"/>
      <c r="E758" s="4"/>
      <c r="F758" s="7" t="s">
        <v>1595</v>
      </c>
      <c r="G758" s="6" t="s">
        <v>43</v>
      </c>
      <c r="H758" s="4" t="s">
        <v>1596</v>
      </c>
      <c r="I758" s="6" t="s">
        <v>45</v>
      </c>
      <c r="J758" s="4" t="e">
        <f>VLOOKUP(F758,STATISTIK!$A:$D,5,FALSE)</f>
        <v>#REF!</v>
      </c>
      <c r="K758" s="6" t="s">
        <v>355</v>
      </c>
      <c r="L758" s="4" t="e">
        <f>VLOOKUP(F758,STATISTIK!$A:$D,7,FALSE)</f>
        <v>#REF!</v>
      </c>
      <c r="M758" s="51" t="s">
        <v>1597</v>
      </c>
      <c r="N758" s="4" t="e">
        <f>VLOOKUP(F758,STATISTIK!$A:$D,9,FALSE)</f>
        <v>#REF!</v>
      </c>
      <c r="O758" s="4" t="e">
        <f>VLOOKUP(F758,STATISTIK!$A:$D,10,FALSE)</f>
        <v>#REF!</v>
      </c>
      <c r="P758" s="5"/>
      <c r="Q758" s="4" t="e">
        <f>VLOOKUP(F758,STATISTIK!$A:$D,12,FALSE)</f>
        <v>#REF!</v>
      </c>
      <c r="R758" s="57" t="e">
        <f>VLOOKUP(F758,STATISTIK!$A:$D,13,FALSE)</f>
        <v>#REF!</v>
      </c>
      <c r="S758" s="51"/>
      <c r="T758" s="56"/>
      <c r="U758" s="56"/>
    </row>
    <row r="759" ht="12.75" hidden="1" customHeight="1" spans="1:21">
      <c r="A759" s="6">
        <v>735</v>
      </c>
      <c r="B759" s="4" t="s">
        <v>1598</v>
      </c>
      <c r="C759" s="4"/>
      <c r="D759" s="4"/>
      <c r="E759" s="4"/>
      <c r="F759" s="7" t="s">
        <v>1599</v>
      </c>
      <c r="G759" s="6" t="s">
        <v>43</v>
      </c>
      <c r="H759" s="4" t="s">
        <v>1596</v>
      </c>
      <c r="I759" s="6" t="s">
        <v>45</v>
      </c>
      <c r="J759" s="4" t="e">
        <f>VLOOKUP(F759,STATISTIK!$A:$D,5,FALSE)</f>
        <v>#REF!</v>
      </c>
      <c r="K759" s="49" t="s">
        <v>355</v>
      </c>
      <c r="L759" s="4" t="e">
        <f>VLOOKUP(F759,STATISTIK!$A:$D,7,FALSE)</f>
        <v>#REF!</v>
      </c>
      <c r="M759" s="62" t="s">
        <v>1597</v>
      </c>
      <c r="N759" s="4" t="e">
        <f>VLOOKUP(F759,STATISTIK!$A:$D,9,FALSE)</f>
        <v>#REF!</v>
      </c>
      <c r="O759" s="4" t="e">
        <f>VLOOKUP(F759,STATISTIK!$A:$D,10,FALSE)</f>
        <v>#REF!</v>
      </c>
      <c r="P759" s="5"/>
      <c r="Q759" s="4" t="e">
        <f>VLOOKUP(F759,STATISTIK!$A:$D,12,FALSE)</f>
        <v>#REF!</v>
      </c>
      <c r="R759" s="57" t="e">
        <f>VLOOKUP(F759,STATISTIK!$A:$D,13,FALSE)</f>
        <v>#REF!</v>
      </c>
      <c r="S759" s="62"/>
      <c r="T759" s="56"/>
      <c r="U759" s="56"/>
    </row>
    <row r="760" ht="12.75" hidden="1" customHeight="1" spans="1:21">
      <c r="A760" s="6">
        <v>736</v>
      </c>
      <c r="B760" s="4" t="s">
        <v>1600</v>
      </c>
      <c r="C760" s="4"/>
      <c r="D760" s="4"/>
      <c r="E760" s="4"/>
      <c r="F760" s="7" t="s">
        <v>1601</v>
      </c>
      <c r="G760" s="6" t="s">
        <v>43</v>
      </c>
      <c r="H760" s="4" t="s">
        <v>1596</v>
      </c>
      <c r="I760" s="6" t="s">
        <v>45</v>
      </c>
      <c r="J760" s="4" t="e">
        <f>VLOOKUP(F760,STATISTIK!$A:$D,5,FALSE)</f>
        <v>#REF!</v>
      </c>
      <c r="K760" s="49" t="s">
        <v>1602</v>
      </c>
      <c r="L760" s="4" t="e">
        <f>VLOOKUP(F760,STATISTIK!$A:$D,7,FALSE)</f>
        <v>#REF!</v>
      </c>
      <c r="M760" s="62" t="s">
        <v>1597</v>
      </c>
      <c r="N760" s="4" t="e">
        <f>VLOOKUP(F760,STATISTIK!$A:$D,9,FALSE)</f>
        <v>#REF!</v>
      </c>
      <c r="O760" s="4" t="e">
        <f>VLOOKUP(F760,STATISTIK!$A:$D,10,FALSE)</f>
        <v>#REF!</v>
      </c>
      <c r="P760" s="5"/>
      <c r="Q760" s="4" t="e">
        <f>VLOOKUP(F760,STATISTIK!$A:$D,12,FALSE)</f>
        <v>#REF!</v>
      </c>
      <c r="R760" s="57" t="e">
        <f>VLOOKUP(F760,STATISTIK!$A:$D,13,FALSE)</f>
        <v>#REF!</v>
      </c>
      <c r="S760" s="62"/>
      <c r="T760" s="56"/>
      <c r="U760" s="56"/>
    </row>
    <row r="761" ht="12.75" hidden="1" customHeight="1" spans="1:21">
      <c r="A761" s="6">
        <v>737</v>
      </c>
      <c r="B761" s="4" t="s">
        <v>1603</v>
      </c>
      <c r="C761" s="4"/>
      <c r="D761" s="4"/>
      <c r="E761" s="4"/>
      <c r="F761" s="7" t="s">
        <v>1604</v>
      </c>
      <c r="G761" s="6" t="s">
        <v>43</v>
      </c>
      <c r="H761" s="4" t="s">
        <v>1596</v>
      </c>
      <c r="I761" s="6" t="s">
        <v>45</v>
      </c>
      <c r="J761" s="4" t="e">
        <f>VLOOKUP(F761,STATISTIK!$A:$D,5,FALSE)</f>
        <v>#REF!</v>
      </c>
      <c r="K761" s="49" t="s">
        <v>1605</v>
      </c>
      <c r="L761" s="4" t="e">
        <f>VLOOKUP(F761,STATISTIK!$A:$D,7,FALSE)</f>
        <v>#REF!</v>
      </c>
      <c r="M761" s="62" t="s">
        <v>1597</v>
      </c>
      <c r="N761" s="4" t="e">
        <f>VLOOKUP(F761,STATISTIK!$A:$D,9,FALSE)</f>
        <v>#REF!</v>
      </c>
      <c r="O761" s="4" t="e">
        <f>VLOOKUP(F761,STATISTIK!$A:$D,10,FALSE)</f>
        <v>#REF!</v>
      </c>
      <c r="P761" s="5"/>
      <c r="Q761" s="4" t="e">
        <f>VLOOKUP(F761,STATISTIK!$A:$D,12,FALSE)</f>
        <v>#REF!</v>
      </c>
      <c r="R761" s="57" t="e">
        <f>VLOOKUP(F761,STATISTIK!$A:$D,13,FALSE)</f>
        <v>#REF!</v>
      </c>
      <c r="S761" s="62"/>
      <c r="T761" s="56"/>
      <c r="U761" s="56"/>
    </row>
    <row r="762" ht="12.75" hidden="1" customHeight="1" spans="1:21">
      <c r="A762" s="6">
        <v>738</v>
      </c>
      <c r="B762" s="4" t="s">
        <v>1606</v>
      </c>
      <c r="C762" s="4"/>
      <c r="D762" s="4"/>
      <c r="E762" s="4"/>
      <c r="F762" s="7" t="s">
        <v>1607</v>
      </c>
      <c r="G762" s="6" t="s">
        <v>43</v>
      </c>
      <c r="H762" s="4" t="s">
        <v>1596</v>
      </c>
      <c r="I762" s="6" t="s">
        <v>45</v>
      </c>
      <c r="J762" s="4" t="e">
        <f>VLOOKUP(F762,STATISTIK!$A:$D,5,FALSE)</f>
        <v>#REF!</v>
      </c>
      <c r="K762" s="49" t="s">
        <v>1605</v>
      </c>
      <c r="L762" s="4" t="e">
        <f>VLOOKUP(F762,STATISTIK!$A:$D,7,FALSE)</f>
        <v>#REF!</v>
      </c>
      <c r="M762" s="62" t="s">
        <v>1597</v>
      </c>
      <c r="N762" s="4" t="e">
        <f>VLOOKUP(F762,STATISTIK!$A:$D,9,FALSE)</f>
        <v>#REF!</v>
      </c>
      <c r="O762" s="4" t="e">
        <f>VLOOKUP(F762,STATISTIK!$A:$D,10,FALSE)</f>
        <v>#REF!</v>
      </c>
      <c r="P762" s="5"/>
      <c r="Q762" s="4" t="e">
        <f>VLOOKUP(F762,STATISTIK!$A:$D,12,FALSE)</f>
        <v>#REF!</v>
      </c>
      <c r="R762" s="57" t="e">
        <f>VLOOKUP(F762,STATISTIK!$A:$D,13,FALSE)</f>
        <v>#REF!</v>
      </c>
      <c r="S762" s="62"/>
      <c r="T762" s="56"/>
      <c r="U762" s="56"/>
    </row>
    <row r="763" ht="12.75" hidden="1" customHeight="1" spans="1:21">
      <c r="A763" s="6">
        <v>739</v>
      </c>
      <c r="B763" s="4" t="s">
        <v>1608</v>
      </c>
      <c r="C763" s="4"/>
      <c r="D763" s="4"/>
      <c r="E763" s="4"/>
      <c r="F763" s="7" t="s">
        <v>1609</v>
      </c>
      <c r="G763" s="6" t="s">
        <v>43</v>
      </c>
      <c r="H763" s="4" t="s">
        <v>1596</v>
      </c>
      <c r="I763" s="6" t="s">
        <v>45</v>
      </c>
      <c r="J763" s="4" t="e">
        <f>VLOOKUP(F763,STATISTIK!$A:$D,5,FALSE)</f>
        <v>#REF!</v>
      </c>
      <c r="K763" s="49" t="s">
        <v>1605</v>
      </c>
      <c r="L763" s="4" t="e">
        <f>VLOOKUP(F763,STATISTIK!$A:$D,7,FALSE)</f>
        <v>#REF!</v>
      </c>
      <c r="M763" s="62" t="s">
        <v>1597</v>
      </c>
      <c r="N763" s="4" t="e">
        <f>VLOOKUP(F763,STATISTIK!$A:$D,9,FALSE)</f>
        <v>#REF!</v>
      </c>
      <c r="O763" s="4" t="e">
        <f>VLOOKUP(F763,STATISTIK!$A:$D,10,FALSE)</f>
        <v>#REF!</v>
      </c>
      <c r="P763" s="5"/>
      <c r="Q763" s="4" t="e">
        <f>VLOOKUP(F763,STATISTIK!$A:$D,12,FALSE)</f>
        <v>#REF!</v>
      </c>
      <c r="R763" s="57" t="e">
        <f>VLOOKUP(F763,STATISTIK!$A:$D,13,FALSE)</f>
        <v>#REF!</v>
      </c>
      <c r="S763" s="62"/>
      <c r="T763" s="56"/>
      <c r="U763" s="56"/>
    </row>
    <row r="764" ht="12.75" hidden="1" customHeight="1" spans="1:21">
      <c r="A764" s="6">
        <v>740</v>
      </c>
      <c r="B764" s="4" t="s">
        <v>1610</v>
      </c>
      <c r="C764" s="4"/>
      <c r="D764" s="4"/>
      <c r="E764" s="4"/>
      <c r="F764" s="7" t="s">
        <v>1611</v>
      </c>
      <c r="G764" s="6" t="s">
        <v>43</v>
      </c>
      <c r="H764" s="4" t="s">
        <v>1596</v>
      </c>
      <c r="I764" s="6" t="s">
        <v>45</v>
      </c>
      <c r="J764" s="4" t="e">
        <f>VLOOKUP(F764,STATISTIK!$A:$D,5,FALSE)</f>
        <v>#REF!</v>
      </c>
      <c r="K764" s="49" t="s">
        <v>1612</v>
      </c>
      <c r="L764" s="4" t="e">
        <f>VLOOKUP(F764,STATISTIK!$A:$D,7,FALSE)</f>
        <v>#REF!</v>
      </c>
      <c r="M764" s="62" t="s">
        <v>1597</v>
      </c>
      <c r="N764" s="4" t="e">
        <f>VLOOKUP(F764,STATISTIK!$A:$D,9,FALSE)</f>
        <v>#REF!</v>
      </c>
      <c r="O764" s="4" t="e">
        <f>VLOOKUP(F764,STATISTIK!$A:$D,10,FALSE)</f>
        <v>#REF!</v>
      </c>
      <c r="P764" s="5"/>
      <c r="Q764" s="4" t="e">
        <f>VLOOKUP(F764,STATISTIK!$A:$D,12,FALSE)</f>
        <v>#REF!</v>
      </c>
      <c r="R764" s="57" t="e">
        <f>VLOOKUP(F764,STATISTIK!$A:$D,13,FALSE)</f>
        <v>#REF!</v>
      </c>
      <c r="S764" s="62"/>
      <c r="T764" s="56"/>
      <c r="U764" s="56"/>
    </row>
    <row r="765" ht="12.75" hidden="1" customHeight="1" spans="1:21">
      <c r="A765" s="6">
        <v>741</v>
      </c>
      <c r="B765" s="4" t="s">
        <v>1613</v>
      </c>
      <c r="C765" s="4"/>
      <c r="D765" s="4"/>
      <c r="E765" s="4"/>
      <c r="F765" s="7" t="s">
        <v>1614</v>
      </c>
      <c r="G765" s="6" t="s">
        <v>43</v>
      </c>
      <c r="H765" s="4" t="s">
        <v>1596</v>
      </c>
      <c r="I765" s="6" t="s">
        <v>45</v>
      </c>
      <c r="J765" s="4" t="e">
        <f>VLOOKUP(F765,STATISTIK!$A:$D,5,FALSE)</f>
        <v>#REF!</v>
      </c>
      <c r="K765" s="49" t="s">
        <v>1612</v>
      </c>
      <c r="L765" s="4" t="e">
        <f>VLOOKUP(F765,STATISTIK!$A:$D,7,FALSE)</f>
        <v>#REF!</v>
      </c>
      <c r="M765" s="62" t="s">
        <v>1597</v>
      </c>
      <c r="N765" s="4" t="e">
        <f>VLOOKUP(F765,STATISTIK!$A:$D,9,FALSE)</f>
        <v>#REF!</v>
      </c>
      <c r="O765" s="4" t="e">
        <f>VLOOKUP(F765,STATISTIK!$A:$D,10,FALSE)</f>
        <v>#REF!</v>
      </c>
      <c r="P765" s="5"/>
      <c r="Q765" s="4" t="e">
        <f>VLOOKUP(F765,STATISTIK!$A:$D,12,FALSE)</f>
        <v>#REF!</v>
      </c>
      <c r="R765" s="57" t="e">
        <f>VLOOKUP(F765,STATISTIK!$A:$D,13,FALSE)</f>
        <v>#REF!</v>
      </c>
      <c r="S765" s="62"/>
      <c r="T765" s="56"/>
      <c r="U765" s="56"/>
    </row>
    <row r="766" ht="12.75" hidden="1" customHeight="1" spans="1:21">
      <c r="A766" s="6">
        <v>742</v>
      </c>
      <c r="B766" s="68" t="s">
        <v>1615</v>
      </c>
      <c r="C766" s="4"/>
      <c r="D766" s="4"/>
      <c r="E766" s="4"/>
      <c r="F766" s="7" t="s">
        <v>64</v>
      </c>
      <c r="G766" s="6" t="s">
        <v>43</v>
      </c>
      <c r="H766" s="4" t="s">
        <v>1596</v>
      </c>
      <c r="I766" s="6" t="s">
        <v>45</v>
      </c>
      <c r="J766" s="4" t="e">
        <f>VLOOKUP(F766,STATISTIK!$A:$D,5,FALSE)</f>
        <v>#REF!</v>
      </c>
      <c r="K766" s="49" t="s">
        <v>65</v>
      </c>
      <c r="L766" s="4" t="e">
        <f>VLOOKUP(F766,STATISTIK!$A:$D,7,FALSE)</f>
        <v>#REF!</v>
      </c>
      <c r="M766" s="62" t="s">
        <v>47</v>
      </c>
      <c r="N766" s="4" t="e">
        <f>VLOOKUP(F766,STATISTIK!$A:$D,9,FALSE)</f>
        <v>#REF!</v>
      </c>
      <c r="O766" s="4" t="e">
        <f>VLOOKUP(F766,STATISTIK!$A:$D,10,FALSE)</f>
        <v>#REF!</v>
      </c>
      <c r="P766" s="5"/>
      <c r="Q766" s="4" t="e">
        <f>VLOOKUP(F766,STATISTIK!$A:$D,12,FALSE)</f>
        <v>#REF!</v>
      </c>
      <c r="R766" s="57" t="e">
        <f>VLOOKUP(F766,STATISTIK!$A:$D,13,FALSE)</f>
        <v>#REF!</v>
      </c>
      <c r="S766" s="62"/>
      <c r="T766" s="56"/>
      <c r="U766" s="56"/>
    </row>
    <row r="767" ht="12.75" hidden="1" customHeight="1" spans="1:21">
      <c r="A767" s="6">
        <v>743</v>
      </c>
      <c r="B767" s="4" t="s">
        <v>1616</v>
      </c>
      <c r="C767" s="4"/>
      <c r="D767" s="4"/>
      <c r="E767" s="4"/>
      <c r="F767" s="7" t="s">
        <v>1049</v>
      </c>
      <c r="G767" s="6" t="s">
        <v>43</v>
      </c>
      <c r="H767" s="4" t="s">
        <v>1596</v>
      </c>
      <c r="I767" s="6" t="s">
        <v>45</v>
      </c>
      <c r="J767" s="4" t="e">
        <f>VLOOKUP(F767,STATISTIK!$A:$D,5,FALSE)</f>
        <v>#N/A</v>
      </c>
      <c r="K767" s="49" t="s">
        <v>46</v>
      </c>
      <c r="L767" s="4" t="e">
        <f>VLOOKUP(F767,STATISTIK!$A:$D,7,FALSE)</f>
        <v>#N/A</v>
      </c>
      <c r="M767" s="62" t="s">
        <v>47</v>
      </c>
      <c r="N767" s="4" t="e">
        <f>VLOOKUP(F767,STATISTIK!$A:$D,9,FALSE)</f>
        <v>#N/A</v>
      </c>
      <c r="O767" s="4" t="e">
        <f>VLOOKUP(F767,STATISTIK!$A:$D,10,FALSE)</f>
        <v>#N/A</v>
      </c>
      <c r="P767" s="5"/>
      <c r="Q767" s="4" t="e">
        <f>VLOOKUP(F767,STATISTIK!$A:$D,12,FALSE)</f>
        <v>#N/A</v>
      </c>
      <c r="R767" s="4" t="e">
        <f>VLOOKUP(F767,STATISTIK!$A:$D,13,FALSE)</f>
        <v>#N/A</v>
      </c>
      <c r="S767" s="62"/>
      <c r="T767" s="56"/>
      <c r="U767" s="56"/>
    </row>
    <row r="768" ht="12.75" hidden="1" customHeight="1" spans="1:21">
      <c r="A768" s="6">
        <v>744</v>
      </c>
      <c r="B768" s="4" t="s">
        <v>1617</v>
      </c>
      <c r="C768" s="4"/>
      <c r="D768" s="4"/>
      <c r="E768" s="4"/>
      <c r="F768" s="7" t="s">
        <v>1618</v>
      </c>
      <c r="G768" s="6" t="s">
        <v>43</v>
      </c>
      <c r="H768" s="4" t="s">
        <v>1596</v>
      </c>
      <c r="I768" s="6" t="s">
        <v>45</v>
      </c>
      <c r="J768" s="4" t="e">
        <f>VLOOKUP(F768,STATISTIK!$A:$D,5,FALSE)</f>
        <v>#REF!</v>
      </c>
      <c r="K768" s="49" t="s">
        <v>574</v>
      </c>
      <c r="L768" s="4" t="e">
        <f>VLOOKUP(F768,STATISTIK!$A:$D,7,FALSE)</f>
        <v>#REF!</v>
      </c>
      <c r="M768" s="62" t="s">
        <v>47</v>
      </c>
      <c r="N768" s="4" t="e">
        <f>VLOOKUP(F768,STATISTIK!$A:$D,9,FALSE)</f>
        <v>#REF!</v>
      </c>
      <c r="O768" s="4" t="e">
        <f>VLOOKUP(F768,STATISTIK!$A:$D,10,FALSE)</f>
        <v>#REF!</v>
      </c>
      <c r="P768" s="5"/>
      <c r="Q768" s="4" t="e">
        <f>VLOOKUP(F768,STATISTIK!$A:$D,12,FALSE)</f>
        <v>#REF!</v>
      </c>
      <c r="R768" s="57" t="e">
        <f>VLOOKUP(F768,STATISTIK!$A:$D,13,FALSE)</f>
        <v>#REF!</v>
      </c>
      <c r="S768" s="62"/>
      <c r="T768" s="56"/>
      <c r="U768" s="56"/>
    </row>
    <row r="769" ht="12.75" hidden="1" customHeight="1" spans="1:21">
      <c r="A769" s="6">
        <v>745</v>
      </c>
      <c r="B769" s="4" t="s">
        <v>1619</v>
      </c>
      <c r="C769" s="4"/>
      <c r="D769" s="4"/>
      <c r="E769" s="4"/>
      <c r="F769" s="7" t="s">
        <v>1620</v>
      </c>
      <c r="G769" s="6" t="s">
        <v>43</v>
      </c>
      <c r="H769" s="4" t="s">
        <v>1596</v>
      </c>
      <c r="I769" s="6" t="s">
        <v>45</v>
      </c>
      <c r="J769" s="4" t="e">
        <f>VLOOKUP(F769,STATISTIK!$A:$D,5,FALSE)</f>
        <v>#REF!</v>
      </c>
      <c r="K769" s="49" t="s">
        <v>574</v>
      </c>
      <c r="L769" s="4" t="e">
        <f>VLOOKUP(F769,STATISTIK!$A:$D,7,FALSE)</f>
        <v>#REF!</v>
      </c>
      <c r="M769" s="62" t="s">
        <v>47</v>
      </c>
      <c r="N769" s="4" t="e">
        <f>VLOOKUP(F769,STATISTIK!$A:$D,9,FALSE)</f>
        <v>#REF!</v>
      </c>
      <c r="O769" s="4" t="e">
        <f>VLOOKUP(F769,STATISTIK!$A:$D,10,FALSE)</f>
        <v>#REF!</v>
      </c>
      <c r="P769" s="5"/>
      <c r="Q769" s="4" t="e">
        <f>VLOOKUP(F769,STATISTIK!$A:$D,12,FALSE)</f>
        <v>#REF!</v>
      </c>
      <c r="R769" s="57" t="e">
        <f>VLOOKUP(F769,STATISTIK!$A:$D,13,FALSE)</f>
        <v>#REF!</v>
      </c>
      <c r="S769" s="62"/>
      <c r="T769" s="56"/>
      <c r="U769" s="56"/>
    </row>
    <row r="770" ht="12.75" hidden="1" customHeight="1" spans="1:21">
      <c r="A770" s="6">
        <v>746</v>
      </c>
      <c r="B770" s="4" t="s">
        <v>1621</v>
      </c>
      <c r="C770" s="4"/>
      <c r="D770" s="4"/>
      <c r="E770" s="4"/>
      <c r="F770" s="7" t="s">
        <v>1622</v>
      </c>
      <c r="G770" s="6" t="s">
        <v>43</v>
      </c>
      <c r="H770" s="4" t="s">
        <v>1596</v>
      </c>
      <c r="I770" s="6" t="s">
        <v>45</v>
      </c>
      <c r="J770" s="4" t="e">
        <f>VLOOKUP(F770,STATISTIK!$A:$D,5,FALSE)</f>
        <v>#REF!</v>
      </c>
      <c r="K770" s="49" t="s">
        <v>46</v>
      </c>
      <c r="L770" s="4" t="e">
        <f>VLOOKUP(F770,STATISTIK!$A:$D,7,FALSE)</f>
        <v>#REF!</v>
      </c>
      <c r="M770" s="62" t="s">
        <v>47</v>
      </c>
      <c r="N770" s="4" t="e">
        <f>VLOOKUP(F770,STATISTIK!$A:$D,9,FALSE)</f>
        <v>#REF!</v>
      </c>
      <c r="O770" s="4" t="e">
        <f>VLOOKUP(F770,STATISTIK!$A:$D,10,FALSE)</f>
        <v>#REF!</v>
      </c>
      <c r="P770" s="5"/>
      <c r="Q770" s="4" t="e">
        <f>VLOOKUP(F770,STATISTIK!$A:$D,12,FALSE)</f>
        <v>#REF!</v>
      </c>
      <c r="R770" s="57" t="e">
        <f>VLOOKUP(F770,STATISTIK!$A:$D,13,FALSE)</f>
        <v>#REF!</v>
      </c>
      <c r="S770" s="62"/>
      <c r="T770" s="56"/>
      <c r="U770" s="56"/>
    </row>
    <row r="771" ht="12.75" hidden="1" customHeight="1" spans="1:21">
      <c r="A771" s="6">
        <v>747</v>
      </c>
      <c r="B771" s="4" t="s">
        <v>1623</v>
      </c>
      <c r="C771" s="4"/>
      <c r="D771" s="4"/>
      <c r="E771" s="4"/>
      <c r="F771" s="7" t="s">
        <v>1624</v>
      </c>
      <c r="G771" s="6" t="s">
        <v>43</v>
      </c>
      <c r="H771" s="4" t="s">
        <v>1596</v>
      </c>
      <c r="I771" s="6" t="s">
        <v>45</v>
      </c>
      <c r="J771" s="4" t="e">
        <f>VLOOKUP(F771,STATISTIK!$A:$D,5,FALSE)</f>
        <v>#REF!</v>
      </c>
      <c r="K771" s="49" t="s">
        <v>1625</v>
      </c>
      <c r="L771" s="4" t="e">
        <f>VLOOKUP(F771,STATISTIK!$A:$D,7,FALSE)</f>
        <v>#REF!</v>
      </c>
      <c r="M771" s="62" t="s">
        <v>47</v>
      </c>
      <c r="N771" s="4" t="e">
        <f>VLOOKUP(F771,STATISTIK!$A:$D,9,FALSE)</f>
        <v>#REF!</v>
      </c>
      <c r="O771" s="4" t="e">
        <f>VLOOKUP(F771,STATISTIK!$A:$D,10,FALSE)</f>
        <v>#REF!</v>
      </c>
      <c r="P771" s="5"/>
      <c r="Q771" s="4" t="e">
        <f>VLOOKUP(F771,STATISTIK!$A:$D,12,FALSE)</f>
        <v>#REF!</v>
      </c>
      <c r="R771" s="57" t="e">
        <f>VLOOKUP(F771,STATISTIK!$A:$D,13,FALSE)</f>
        <v>#REF!</v>
      </c>
      <c r="S771" s="62"/>
      <c r="T771" s="56"/>
      <c r="U771" s="56"/>
    </row>
    <row r="772" ht="12.75" hidden="1" customHeight="1" spans="1:21">
      <c r="A772" s="6">
        <v>748</v>
      </c>
      <c r="B772" s="4" t="s">
        <v>1626</v>
      </c>
      <c r="C772" s="4"/>
      <c r="D772" s="4"/>
      <c r="E772" s="4"/>
      <c r="F772" s="7" t="s">
        <v>1627</v>
      </c>
      <c r="G772" s="6" t="s">
        <v>43</v>
      </c>
      <c r="H772" s="4" t="s">
        <v>1596</v>
      </c>
      <c r="I772" s="6" t="s">
        <v>45</v>
      </c>
      <c r="J772" s="4" t="e">
        <f>VLOOKUP(F772,STATISTIK!$A:$D,5,FALSE)</f>
        <v>#REF!</v>
      </c>
      <c r="K772" s="49" t="s">
        <v>1625</v>
      </c>
      <c r="L772" s="4" t="e">
        <f>VLOOKUP(F772,STATISTIK!$A:$D,7,FALSE)</f>
        <v>#REF!</v>
      </c>
      <c r="M772" s="62" t="s">
        <v>47</v>
      </c>
      <c r="N772" s="4" t="e">
        <f>VLOOKUP(F772,STATISTIK!$A:$D,9,FALSE)</f>
        <v>#REF!</v>
      </c>
      <c r="O772" s="4" t="e">
        <f>VLOOKUP(F772,STATISTIK!$A:$D,10,FALSE)</f>
        <v>#REF!</v>
      </c>
      <c r="P772" s="5"/>
      <c r="Q772" s="4" t="e">
        <f>VLOOKUP(F772,STATISTIK!$A:$D,12,FALSE)</f>
        <v>#REF!</v>
      </c>
      <c r="R772" s="57" t="e">
        <f>VLOOKUP(F772,STATISTIK!$A:$D,13,FALSE)</f>
        <v>#REF!</v>
      </c>
      <c r="S772" s="62"/>
      <c r="T772" s="56"/>
      <c r="U772" s="56"/>
    </row>
    <row r="773" ht="12.75" hidden="1" customHeight="1" spans="1:21">
      <c r="A773" s="6">
        <v>749</v>
      </c>
      <c r="B773" s="4" t="s">
        <v>1628</v>
      </c>
      <c r="C773" s="4"/>
      <c r="D773" s="4"/>
      <c r="E773" s="4"/>
      <c r="F773" s="7" t="s">
        <v>1629</v>
      </c>
      <c r="G773" s="6" t="s">
        <v>43</v>
      </c>
      <c r="H773" s="4" t="s">
        <v>1596</v>
      </c>
      <c r="I773" s="6" t="s">
        <v>45</v>
      </c>
      <c r="J773" s="4" t="e">
        <f>VLOOKUP(F773,STATISTIK!$A:$D,5,FALSE)</f>
        <v>#REF!</v>
      </c>
      <c r="K773" s="49" t="s">
        <v>1602</v>
      </c>
      <c r="L773" s="4" t="e">
        <f>VLOOKUP(F773,STATISTIK!$A:$D,7,FALSE)</f>
        <v>#REF!</v>
      </c>
      <c r="M773" s="62" t="s">
        <v>1597</v>
      </c>
      <c r="N773" s="4" t="e">
        <f>VLOOKUP(F773,STATISTIK!$A:$D,9,FALSE)</f>
        <v>#REF!</v>
      </c>
      <c r="O773" s="4" t="e">
        <f>VLOOKUP(F773,STATISTIK!$A:$D,10,FALSE)</f>
        <v>#REF!</v>
      </c>
      <c r="P773" s="5"/>
      <c r="Q773" s="4" t="e">
        <f>VLOOKUP(F773,STATISTIK!$A:$D,12,FALSE)</f>
        <v>#REF!</v>
      </c>
      <c r="R773" s="57" t="e">
        <f>VLOOKUP(F773,STATISTIK!$A:$D,13,FALSE)</f>
        <v>#REF!</v>
      </c>
      <c r="S773" s="62"/>
      <c r="T773" s="56"/>
      <c r="U773" s="56"/>
    </row>
    <row r="774" ht="12.75" hidden="1" customHeight="1" spans="1:21">
      <c r="A774" s="6">
        <v>750</v>
      </c>
      <c r="B774" s="4" t="s">
        <v>1630</v>
      </c>
      <c r="C774" s="4"/>
      <c r="D774" s="4"/>
      <c r="E774" s="4"/>
      <c r="F774" s="7" t="s">
        <v>1631</v>
      </c>
      <c r="G774" s="6" t="s">
        <v>43</v>
      </c>
      <c r="H774" s="4" t="s">
        <v>1596</v>
      </c>
      <c r="I774" s="6" t="s">
        <v>45</v>
      </c>
      <c r="J774" s="4" t="e">
        <f>VLOOKUP(F774,STATISTIK!$A:$D,5,FALSE)</f>
        <v>#REF!</v>
      </c>
      <c r="K774" s="49" t="s">
        <v>1602</v>
      </c>
      <c r="L774" s="4" t="e">
        <f>VLOOKUP(F774,STATISTIK!$A:$D,7,FALSE)</f>
        <v>#REF!</v>
      </c>
      <c r="M774" s="62" t="s">
        <v>1597</v>
      </c>
      <c r="N774" s="4" t="e">
        <f>VLOOKUP(F774,STATISTIK!$A:$D,9,FALSE)</f>
        <v>#REF!</v>
      </c>
      <c r="O774" s="4" t="e">
        <f>VLOOKUP(F774,STATISTIK!$A:$D,10,FALSE)</f>
        <v>#REF!</v>
      </c>
      <c r="P774" s="5"/>
      <c r="Q774" s="4" t="e">
        <f>VLOOKUP(F774,STATISTIK!$A:$D,12,FALSE)</f>
        <v>#REF!</v>
      </c>
      <c r="R774" s="57" t="e">
        <f>VLOOKUP(F774,STATISTIK!$A:$D,13,FALSE)</f>
        <v>#REF!</v>
      </c>
      <c r="S774" s="62"/>
      <c r="T774" s="56"/>
      <c r="U774" s="56"/>
    </row>
    <row r="775" ht="12.75" hidden="1" customHeight="1" spans="1:21">
      <c r="A775" s="6">
        <v>751</v>
      </c>
      <c r="B775" s="4" t="s">
        <v>1632</v>
      </c>
      <c r="C775" s="4"/>
      <c r="D775" s="4"/>
      <c r="E775" s="4"/>
      <c r="F775" s="7" t="s">
        <v>1633</v>
      </c>
      <c r="G775" s="6" t="s">
        <v>43</v>
      </c>
      <c r="H775" s="4" t="s">
        <v>1596</v>
      </c>
      <c r="I775" s="6" t="s">
        <v>45</v>
      </c>
      <c r="J775" s="4" t="e">
        <f>VLOOKUP(F775,STATISTIK!$A:$D,5,FALSE)</f>
        <v>#REF!</v>
      </c>
      <c r="K775" s="49" t="s">
        <v>1602</v>
      </c>
      <c r="L775" s="4" t="e">
        <f>VLOOKUP(F775,STATISTIK!$A:$D,7,FALSE)</f>
        <v>#REF!</v>
      </c>
      <c r="M775" s="62" t="s">
        <v>1597</v>
      </c>
      <c r="N775" s="4" t="e">
        <f>VLOOKUP(F775,STATISTIK!$A:$D,9,FALSE)</f>
        <v>#REF!</v>
      </c>
      <c r="O775" s="4" t="e">
        <f>VLOOKUP(F775,STATISTIK!$A:$D,10,FALSE)</f>
        <v>#REF!</v>
      </c>
      <c r="P775" s="5"/>
      <c r="Q775" s="4" t="e">
        <f>VLOOKUP(F775,STATISTIK!$A:$D,12,FALSE)</f>
        <v>#REF!</v>
      </c>
      <c r="R775" s="57" t="e">
        <f>VLOOKUP(F775,STATISTIK!$A:$D,13,FALSE)</f>
        <v>#REF!</v>
      </c>
      <c r="S775" s="62"/>
      <c r="T775" s="56"/>
      <c r="U775" s="56"/>
    </row>
    <row r="776" ht="12.75" hidden="1" customHeight="1" spans="1:21">
      <c r="A776" s="6">
        <v>752</v>
      </c>
      <c r="B776" s="4" t="s">
        <v>1634</v>
      </c>
      <c r="C776" s="4"/>
      <c r="D776" s="4"/>
      <c r="E776" s="4"/>
      <c r="F776" s="7" t="s">
        <v>1631</v>
      </c>
      <c r="G776" s="6" t="s">
        <v>43</v>
      </c>
      <c r="H776" s="4" t="s">
        <v>1596</v>
      </c>
      <c r="I776" s="6" t="s">
        <v>45</v>
      </c>
      <c r="J776" s="4" t="e">
        <f>VLOOKUP(F776,STATISTIK!$A:$D,5,FALSE)</f>
        <v>#REF!</v>
      </c>
      <c r="K776" s="49" t="s">
        <v>1602</v>
      </c>
      <c r="L776" s="4" t="e">
        <f>VLOOKUP(F776,STATISTIK!$A:$D,7,FALSE)</f>
        <v>#REF!</v>
      </c>
      <c r="M776" s="62" t="s">
        <v>1597</v>
      </c>
      <c r="N776" s="4" t="e">
        <f>VLOOKUP(F776,STATISTIK!$A:$D,9,FALSE)</f>
        <v>#REF!</v>
      </c>
      <c r="O776" s="4" t="e">
        <f>VLOOKUP(F776,STATISTIK!$A:$D,10,FALSE)</f>
        <v>#REF!</v>
      </c>
      <c r="P776" s="5"/>
      <c r="Q776" s="4" t="e">
        <f>VLOOKUP(F776,STATISTIK!$A:$D,12,FALSE)</f>
        <v>#REF!</v>
      </c>
      <c r="R776" s="57" t="e">
        <f>VLOOKUP(F776,STATISTIK!$A:$D,13,FALSE)</f>
        <v>#REF!</v>
      </c>
      <c r="S776" s="62"/>
      <c r="T776" s="56"/>
      <c r="U776" s="56"/>
    </row>
    <row r="777" ht="12.75" hidden="1" customHeight="1" spans="1:21">
      <c r="A777" s="6">
        <v>753</v>
      </c>
      <c r="B777" s="4" t="s">
        <v>1635</v>
      </c>
      <c r="C777" s="4"/>
      <c r="D777" s="4"/>
      <c r="E777" s="4"/>
      <c r="F777" s="7" t="s">
        <v>1636</v>
      </c>
      <c r="G777" s="6" t="s">
        <v>43</v>
      </c>
      <c r="H777" s="4" t="s">
        <v>1596</v>
      </c>
      <c r="I777" s="6" t="s">
        <v>45</v>
      </c>
      <c r="J777" s="4" t="e">
        <f>VLOOKUP(F777,STATISTIK!$A:$D,5,FALSE)</f>
        <v>#REF!</v>
      </c>
      <c r="K777" s="49" t="s">
        <v>46</v>
      </c>
      <c r="L777" s="4" t="e">
        <f>VLOOKUP(F777,STATISTIK!$A:$D,7,FALSE)</f>
        <v>#REF!</v>
      </c>
      <c r="M777" s="62" t="s">
        <v>47</v>
      </c>
      <c r="N777" s="4" t="e">
        <f>VLOOKUP(F777,STATISTIK!$A:$D,9,FALSE)</f>
        <v>#REF!</v>
      </c>
      <c r="O777" s="4" t="e">
        <f>VLOOKUP(F777,STATISTIK!$A:$D,10,FALSE)</f>
        <v>#REF!</v>
      </c>
      <c r="P777" s="5"/>
      <c r="Q777" s="4" t="e">
        <f>VLOOKUP(F777,STATISTIK!$A:$D,12,FALSE)</f>
        <v>#REF!</v>
      </c>
      <c r="R777" s="57" t="e">
        <f>VLOOKUP(F777,STATISTIK!$A:$D,13,FALSE)</f>
        <v>#REF!</v>
      </c>
      <c r="S777" s="62"/>
      <c r="T777" s="56"/>
      <c r="U777" s="56"/>
    </row>
    <row r="778" ht="12.75" hidden="1" customHeight="1" spans="1:21">
      <c r="A778" s="6">
        <v>754</v>
      </c>
      <c r="B778" s="4" t="s">
        <v>1637</v>
      </c>
      <c r="C778" s="4"/>
      <c r="D778" s="4"/>
      <c r="E778" s="4"/>
      <c r="F778" s="7" t="s">
        <v>1638</v>
      </c>
      <c r="G778" s="6" t="s">
        <v>43</v>
      </c>
      <c r="H778" s="4" t="s">
        <v>1596</v>
      </c>
      <c r="I778" s="6" t="s">
        <v>45</v>
      </c>
      <c r="J778" s="4" t="e">
        <f>VLOOKUP(F778,STATISTIK!$A:$D,5,FALSE)</f>
        <v>#N/A</v>
      </c>
      <c r="K778" s="49" t="s">
        <v>1639</v>
      </c>
      <c r="L778" s="4" t="e">
        <f>VLOOKUP(F778,STATISTIK!$A:$D,7,FALSE)</f>
        <v>#N/A</v>
      </c>
      <c r="M778" s="62" t="s">
        <v>47</v>
      </c>
      <c r="N778" s="4" t="e">
        <f>VLOOKUP(F778,STATISTIK!$A:$D,9,FALSE)</f>
        <v>#N/A</v>
      </c>
      <c r="O778" s="4" t="e">
        <f>VLOOKUP(F778,STATISTIK!$A:$D,10,FALSE)</f>
        <v>#N/A</v>
      </c>
      <c r="P778" s="5"/>
      <c r="Q778" s="4" t="e">
        <f>VLOOKUP(F778,STATISTIK!$A:$D,12,FALSE)</f>
        <v>#N/A</v>
      </c>
      <c r="R778" s="4" t="e">
        <f>VLOOKUP(F778,STATISTIK!$A:$D,13,FALSE)</f>
        <v>#N/A</v>
      </c>
      <c r="S778" s="62"/>
      <c r="T778" s="56"/>
      <c r="U778" s="56"/>
    </row>
    <row r="779" ht="12.75" hidden="1" customHeight="1" spans="1:21">
      <c r="A779" s="6">
        <v>755</v>
      </c>
      <c r="B779" s="4" t="s">
        <v>1640</v>
      </c>
      <c r="C779" s="4"/>
      <c r="D779" s="4"/>
      <c r="E779" s="4"/>
      <c r="F779" s="7" t="s">
        <v>1641</v>
      </c>
      <c r="G779" s="6" t="s">
        <v>43</v>
      </c>
      <c r="H779" s="4" t="s">
        <v>1596</v>
      </c>
      <c r="I779" s="6" t="s">
        <v>45</v>
      </c>
      <c r="J779" s="4" t="e">
        <f>VLOOKUP(F779,STATISTIK!$A:$D,5,FALSE)</f>
        <v>#N/A</v>
      </c>
      <c r="K779" s="49" t="s">
        <v>1639</v>
      </c>
      <c r="L779" s="4" t="e">
        <f>VLOOKUP(F779,STATISTIK!$A:$D,7,FALSE)</f>
        <v>#N/A</v>
      </c>
      <c r="M779" s="62" t="s">
        <v>47</v>
      </c>
      <c r="N779" s="4" t="e">
        <f>VLOOKUP(F779,STATISTIK!$A:$D,9,FALSE)</f>
        <v>#N/A</v>
      </c>
      <c r="O779" s="4" t="e">
        <f>VLOOKUP(F779,STATISTIK!$A:$D,10,FALSE)</f>
        <v>#N/A</v>
      </c>
      <c r="P779" s="5"/>
      <c r="Q779" s="4" t="e">
        <f>VLOOKUP(F779,STATISTIK!$A:$D,12,FALSE)</f>
        <v>#N/A</v>
      </c>
      <c r="R779" s="4" t="e">
        <f>VLOOKUP(F779,STATISTIK!$A:$D,13,FALSE)</f>
        <v>#N/A</v>
      </c>
      <c r="S779" s="62"/>
      <c r="T779" s="56"/>
      <c r="U779" s="56"/>
    </row>
    <row r="780" ht="12.75" hidden="1" customHeight="1" spans="1:21">
      <c r="A780" s="6">
        <v>756</v>
      </c>
      <c r="B780" s="4" t="s">
        <v>1642</v>
      </c>
      <c r="C780" s="4"/>
      <c r="D780" s="4"/>
      <c r="E780" s="4"/>
      <c r="F780" s="7" t="s">
        <v>1643</v>
      </c>
      <c r="G780" s="6" t="s">
        <v>43</v>
      </c>
      <c r="H780" s="4" t="s">
        <v>1596</v>
      </c>
      <c r="I780" s="6" t="s">
        <v>45</v>
      </c>
      <c r="J780" s="4" t="e">
        <f>VLOOKUP(F780,STATISTIK!$A:$D,5,FALSE)</f>
        <v>#REF!</v>
      </c>
      <c r="K780" s="49" t="s">
        <v>46</v>
      </c>
      <c r="L780" s="4" t="e">
        <f>VLOOKUP(F780,STATISTIK!$A:$D,7,FALSE)</f>
        <v>#REF!</v>
      </c>
      <c r="M780" s="62" t="s">
        <v>47</v>
      </c>
      <c r="N780" s="4" t="e">
        <f>VLOOKUP(F780,STATISTIK!$A:$D,9,FALSE)</f>
        <v>#REF!</v>
      </c>
      <c r="O780" s="4" t="e">
        <f>VLOOKUP(F780,STATISTIK!$A:$D,10,FALSE)</f>
        <v>#REF!</v>
      </c>
      <c r="P780" s="5"/>
      <c r="Q780" s="4" t="e">
        <f>VLOOKUP(F780,STATISTIK!$A:$D,12,FALSE)</f>
        <v>#REF!</v>
      </c>
      <c r="R780" s="57" t="e">
        <f>VLOOKUP(F780,STATISTIK!$A:$D,13,FALSE)</f>
        <v>#REF!</v>
      </c>
      <c r="S780" s="62"/>
      <c r="T780" s="56"/>
      <c r="U780" s="56"/>
    </row>
    <row r="781" ht="12.75" hidden="1" customHeight="1" spans="1:21">
      <c r="A781" s="6">
        <v>757</v>
      </c>
      <c r="B781" s="4" t="s">
        <v>1644</v>
      </c>
      <c r="C781" s="4"/>
      <c r="D781" s="4"/>
      <c r="E781" s="4"/>
      <c r="F781" s="7" t="s">
        <v>1645</v>
      </c>
      <c r="G781" s="6" t="s">
        <v>43</v>
      </c>
      <c r="H781" s="4" t="s">
        <v>1596</v>
      </c>
      <c r="I781" s="6" t="s">
        <v>45</v>
      </c>
      <c r="J781" s="4" t="e">
        <f>VLOOKUP(F781,STATISTIK!$A:$D,5,FALSE)</f>
        <v>#REF!</v>
      </c>
      <c r="K781" s="49" t="s">
        <v>1081</v>
      </c>
      <c r="L781" s="4" t="e">
        <f>VLOOKUP(F781,STATISTIK!$A:$D,7,FALSE)</f>
        <v>#REF!</v>
      </c>
      <c r="M781" s="62" t="s">
        <v>47</v>
      </c>
      <c r="N781" s="4" t="e">
        <f>VLOOKUP(F781,STATISTIK!$A:$D,9,FALSE)</f>
        <v>#REF!</v>
      </c>
      <c r="O781" s="4" t="e">
        <f>VLOOKUP(F781,STATISTIK!$A:$D,10,FALSE)</f>
        <v>#REF!</v>
      </c>
      <c r="P781" s="5"/>
      <c r="Q781" s="4" t="e">
        <f>VLOOKUP(F781,STATISTIK!$A:$D,12,FALSE)</f>
        <v>#REF!</v>
      </c>
      <c r="R781" s="57" t="e">
        <f>VLOOKUP(F781,STATISTIK!$A:$D,13,FALSE)</f>
        <v>#REF!</v>
      </c>
      <c r="S781" s="62"/>
      <c r="T781" s="56"/>
      <c r="U781" s="56"/>
    </row>
    <row r="782" ht="12.75" hidden="1" customHeight="1" spans="1:21">
      <c r="A782" s="6">
        <v>758</v>
      </c>
      <c r="B782" s="4" t="s">
        <v>1646</v>
      </c>
      <c r="C782" s="4"/>
      <c r="D782" s="4"/>
      <c r="E782" s="4"/>
      <c r="F782" s="7" t="s">
        <v>1647</v>
      </c>
      <c r="G782" s="6" t="s">
        <v>43</v>
      </c>
      <c r="H782" s="4" t="s">
        <v>1596</v>
      </c>
      <c r="I782" s="6" t="s">
        <v>45</v>
      </c>
      <c r="J782" s="4" t="e">
        <f>VLOOKUP(F782,STATISTIK!$A:$D,5,FALSE)</f>
        <v>#REF!</v>
      </c>
      <c r="K782" s="49" t="s">
        <v>1081</v>
      </c>
      <c r="L782" s="4" t="e">
        <f>VLOOKUP(F782,STATISTIK!$A:$D,7,FALSE)</f>
        <v>#REF!</v>
      </c>
      <c r="M782" s="62" t="s">
        <v>47</v>
      </c>
      <c r="N782" s="4" t="e">
        <f>VLOOKUP(F782,STATISTIK!$A:$D,9,FALSE)</f>
        <v>#REF!</v>
      </c>
      <c r="O782" s="4" t="e">
        <f>VLOOKUP(F782,STATISTIK!$A:$D,10,FALSE)</f>
        <v>#REF!</v>
      </c>
      <c r="P782" s="5"/>
      <c r="Q782" s="4" t="e">
        <f>VLOOKUP(F782,STATISTIK!$A:$D,12,FALSE)</f>
        <v>#REF!</v>
      </c>
      <c r="R782" s="57" t="e">
        <f>VLOOKUP(F782,STATISTIK!$A:$D,13,FALSE)</f>
        <v>#REF!</v>
      </c>
      <c r="S782" s="62"/>
      <c r="T782" s="56"/>
      <c r="U782" s="56"/>
    </row>
    <row r="783" ht="12.75" hidden="1" customHeight="1" spans="1:21">
      <c r="A783" s="6">
        <v>759</v>
      </c>
      <c r="B783" s="4" t="s">
        <v>1648</v>
      </c>
      <c r="C783" s="4"/>
      <c r="D783" s="4"/>
      <c r="E783" s="4"/>
      <c r="F783" s="7" t="s">
        <v>1649</v>
      </c>
      <c r="G783" s="6" t="s">
        <v>43</v>
      </c>
      <c r="H783" s="4" t="s">
        <v>1596</v>
      </c>
      <c r="I783" s="6" t="s">
        <v>45</v>
      </c>
      <c r="J783" s="4" t="e">
        <f>VLOOKUP(F783,STATISTIK!$A:$D,5,FALSE)</f>
        <v>#REF!</v>
      </c>
      <c r="K783" s="49" t="s">
        <v>65</v>
      </c>
      <c r="L783" s="4" t="e">
        <f>VLOOKUP(F783,STATISTIK!$A:$D,7,FALSE)</f>
        <v>#REF!</v>
      </c>
      <c r="M783" s="62" t="s">
        <v>47</v>
      </c>
      <c r="N783" s="4" t="e">
        <f>VLOOKUP(F783,STATISTIK!$A:$D,9,FALSE)</f>
        <v>#REF!</v>
      </c>
      <c r="O783" s="4" t="e">
        <f>VLOOKUP(F783,STATISTIK!$A:$D,10,FALSE)</f>
        <v>#REF!</v>
      </c>
      <c r="P783" s="5"/>
      <c r="Q783" s="4" t="e">
        <f>VLOOKUP(F783,STATISTIK!$A:$D,12,FALSE)</f>
        <v>#REF!</v>
      </c>
      <c r="R783" s="57" t="e">
        <f>VLOOKUP(F783,STATISTIK!$A:$D,13,FALSE)</f>
        <v>#REF!</v>
      </c>
      <c r="S783" s="62"/>
      <c r="T783" s="56"/>
      <c r="U783" s="56"/>
    </row>
    <row r="784" ht="12.75" hidden="1" customHeight="1" spans="1:21">
      <c r="A784" s="6">
        <v>760</v>
      </c>
      <c r="B784" s="4" t="s">
        <v>1650</v>
      </c>
      <c r="C784" s="4"/>
      <c r="D784" s="4"/>
      <c r="E784" s="4"/>
      <c r="F784" s="7" t="s">
        <v>1649</v>
      </c>
      <c r="G784" s="6" t="s">
        <v>43</v>
      </c>
      <c r="H784" s="4" t="s">
        <v>1596</v>
      </c>
      <c r="I784" s="6" t="s">
        <v>45</v>
      </c>
      <c r="J784" s="4" t="e">
        <f>VLOOKUP(F784,STATISTIK!$A:$D,5,FALSE)</f>
        <v>#REF!</v>
      </c>
      <c r="K784" s="49" t="s">
        <v>65</v>
      </c>
      <c r="L784" s="4" t="e">
        <f>VLOOKUP(F784,STATISTIK!$A:$D,7,FALSE)</f>
        <v>#REF!</v>
      </c>
      <c r="M784" s="62" t="s">
        <v>47</v>
      </c>
      <c r="N784" s="4" t="e">
        <f>VLOOKUP(F784,STATISTIK!$A:$D,9,FALSE)</f>
        <v>#REF!</v>
      </c>
      <c r="O784" s="4" t="e">
        <f>VLOOKUP(F784,STATISTIK!$A:$D,10,FALSE)</f>
        <v>#REF!</v>
      </c>
      <c r="P784" s="5"/>
      <c r="Q784" s="4" t="e">
        <f>VLOOKUP(F784,STATISTIK!$A:$D,12,FALSE)</f>
        <v>#REF!</v>
      </c>
      <c r="R784" s="57" t="e">
        <f>VLOOKUP(F784,STATISTIK!$A:$D,13,FALSE)</f>
        <v>#REF!</v>
      </c>
      <c r="S784" s="62"/>
      <c r="T784" s="56"/>
      <c r="U784" s="56"/>
    </row>
    <row r="785" ht="12.75" hidden="1" customHeight="1" spans="1:21">
      <c r="A785" s="6"/>
      <c r="B785" s="69" t="s">
        <v>1651</v>
      </c>
      <c r="C785" s="42"/>
      <c r="D785" s="42"/>
      <c r="E785" s="42"/>
      <c r="F785" s="3" t="s">
        <v>1652</v>
      </c>
      <c r="G785" s="6" t="s">
        <v>43</v>
      </c>
      <c r="H785" s="4"/>
      <c r="I785" s="6" t="s">
        <v>45</v>
      </c>
      <c r="J785" s="4" t="e">
        <f>VLOOKUP(F785,STATISTIK!$A:$D,5,FALSE)</f>
        <v>#REF!</v>
      </c>
      <c r="K785" s="49"/>
      <c r="L785" s="4" t="e">
        <f>VLOOKUP(F785,STATISTIK!$A:$D,7,FALSE)</f>
        <v>#REF!</v>
      </c>
      <c r="M785" s="61"/>
      <c r="N785" s="4" t="e">
        <f>VLOOKUP(F785,STATISTIK!$A:$D,9,FALSE)</f>
        <v>#REF!</v>
      </c>
      <c r="O785" s="4" t="e">
        <f>VLOOKUP(F785,STATISTIK!$A:$D,10,FALSE)</f>
        <v>#REF!</v>
      </c>
      <c r="P785" s="5"/>
      <c r="Q785" s="4" t="e">
        <f>VLOOKUP(F785,STATISTIK!$A:$D,12,FALSE)</f>
        <v>#REF!</v>
      </c>
      <c r="R785" s="4" t="e">
        <f>VLOOKUP(F785,STATISTIK!$A:$D,13,FALSE)</f>
        <v>#REF!</v>
      </c>
      <c r="S785" s="52"/>
      <c r="T785" s="56"/>
      <c r="U785" s="56"/>
    </row>
    <row r="786" ht="12.75" hidden="1" customHeight="1" spans="1:21">
      <c r="A786" s="6">
        <v>761</v>
      </c>
      <c r="B786" s="71" t="s">
        <v>1653</v>
      </c>
      <c r="C786" s="21"/>
      <c r="D786" s="21"/>
      <c r="E786" s="21"/>
      <c r="F786" s="7" t="s">
        <v>1654</v>
      </c>
      <c r="G786" s="6" t="s">
        <v>43</v>
      </c>
      <c r="H786" s="4" t="s">
        <v>961</v>
      </c>
      <c r="I786" s="6" t="s">
        <v>45</v>
      </c>
      <c r="J786" s="4" t="e">
        <f>VLOOKUP(F786,STATISTIK!$A:$D,5,FALSE)</f>
        <v>#REF!</v>
      </c>
      <c r="K786" s="6" t="s">
        <v>46</v>
      </c>
      <c r="L786" s="4" t="e">
        <f>VLOOKUP(F786,STATISTIK!$A:$D,7,FALSE)</f>
        <v>#REF!</v>
      </c>
      <c r="M786" s="22" t="s">
        <v>47</v>
      </c>
      <c r="N786" s="4" t="e">
        <f>VLOOKUP(F786,STATISTIK!$A:$D,9,FALSE)</f>
        <v>#REF!</v>
      </c>
      <c r="O786" s="4" t="e">
        <f>VLOOKUP(F786,STATISTIK!$A:$D,10,FALSE)</f>
        <v>#REF!</v>
      </c>
      <c r="P786" s="5"/>
      <c r="Q786" s="4" t="e">
        <f>VLOOKUP(F786,STATISTIK!$A:$D,12,FALSE)</f>
        <v>#REF!</v>
      </c>
      <c r="R786" s="57" t="e">
        <f>VLOOKUP(F786,STATISTIK!$A:$D,13,FALSE)</f>
        <v>#REF!</v>
      </c>
      <c r="S786" s="6"/>
      <c r="T786" s="56"/>
      <c r="U786" s="56"/>
    </row>
    <row r="787" ht="12.75" hidden="1" customHeight="1" spans="1:21">
      <c r="A787" s="6">
        <v>762</v>
      </c>
      <c r="B787" s="71" t="s">
        <v>1655</v>
      </c>
      <c r="C787" s="21"/>
      <c r="D787" s="21"/>
      <c r="E787" s="21"/>
      <c r="F787" s="7" t="s">
        <v>1656</v>
      </c>
      <c r="G787" s="6" t="s">
        <v>43</v>
      </c>
      <c r="H787" s="4" t="s">
        <v>961</v>
      </c>
      <c r="I787" s="6" t="s">
        <v>45</v>
      </c>
      <c r="J787" s="4" t="e">
        <f>VLOOKUP(F787,STATISTIK!$A:$D,5,FALSE)</f>
        <v>#REF!</v>
      </c>
      <c r="K787" s="6" t="s">
        <v>827</v>
      </c>
      <c r="L787" s="4" t="e">
        <f>VLOOKUP(F787,STATISTIK!$A:$D,7,FALSE)</f>
        <v>#REF!</v>
      </c>
      <c r="M787" s="22" t="s">
        <v>47</v>
      </c>
      <c r="N787" s="4" t="e">
        <f>VLOOKUP(F787,STATISTIK!$A:$D,9,FALSE)</f>
        <v>#REF!</v>
      </c>
      <c r="O787" s="4" t="e">
        <f>VLOOKUP(F787,STATISTIK!$A:$D,10,FALSE)</f>
        <v>#REF!</v>
      </c>
      <c r="P787" s="5"/>
      <c r="Q787" s="4" t="e">
        <f>VLOOKUP(F787,STATISTIK!$A:$D,12,FALSE)</f>
        <v>#REF!</v>
      </c>
      <c r="R787" s="57" t="e">
        <f>VLOOKUP(F787,STATISTIK!$A:$D,13,FALSE)</f>
        <v>#REF!</v>
      </c>
      <c r="S787" s="6"/>
      <c r="T787" s="56"/>
      <c r="U787" s="56"/>
    </row>
    <row r="788" ht="12.75" hidden="1" customHeight="1" spans="1:21">
      <c r="A788" s="6">
        <v>763</v>
      </c>
      <c r="B788" s="21" t="s">
        <v>1657</v>
      </c>
      <c r="C788" s="21"/>
      <c r="D788" s="21"/>
      <c r="E788" s="21"/>
      <c r="F788" s="7" t="s">
        <v>1658</v>
      </c>
      <c r="G788" s="6" t="s">
        <v>43</v>
      </c>
      <c r="H788" s="4" t="s">
        <v>961</v>
      </c>
      <c r="I788" s="6" t="s">
        <v>45</v>
      </c>
      <c r="J788" s="4" t="e">
        <f>VLOOKUP(F788,STATISTIK!$A:$D,5,FALSE)</f>
        <v>#REF!</v>
      </c>
      <c r="K788" s="6" t="s">
        <v>827</v>
      </c>
      <c r="L788" s="4" t="e">
        <f>VLOOKUP(F788,STATISTIK!$A:$D,7,FALSE)</f>
        <v>#REF!</v>
      </c>
      <c r="M788" s="22" t="s">
        <v>47</v>
      </c>
      <c r="N788" s="4" t="e">
        <f>VLOOKUP(F788,STATISTIK!$A:$D,9,FALSE)</f>
        <v>#REF!</v>
      </c>
      <c r="O788" s="4" t="e">
        <f>VLOOKUP(F788,STATISTIK!$A:$D,10,FALSE)</f>
        <v>#REF!</v>
      </c>
      <c r="P788" s="5"/>
      <c r="Q788" s="4" t="e">
        <f>VLOOKUP(F788,STATISTIK!$A:$D,12,FALSE)</f>
        <v>#REF!</v>
      </c>
      <c r="R788" s="57" t="e">
        <f>VLOOKUP(F788,STATISTIK!$A:$D,13,FALSE)</f>
        <v>#REF!</v>
      </c>
      <c r="S788" s="6"/>
      <c r="T788" s="56"/>
      <c r="U788" s="56"/>
    </row>
    <row r="789" ht="12.75" hidden="1" customHeight="1" spans="1:21">
      <c r="A789" s="6">
        <v>764</v>
      </c>
      <c r="B789" s="71" t="s">
        <v>1659</v>
      </c>
      <c r="C789" s="21"/>
      <c r="D789" s="21"/>
      <c r="E789" s="21"/>
      <c r="F789" s="7" t="s">
        <v>1660</v>
      </c>
      <c r="G789" s="6" t="s">
        <v>43</v>
      </c>
      <c r="H789" s="4" t="s">
        <v>961</v>
      </c>
      <c r="I789" s="6" t="s">
        <v>45</v>
      </c>
      <c r="J789" s="4" t="e">
        <f>VLOOKUP(F789,STATISTIK!$A:$D,5,FALSE)</f>
        <v>#REF!</v>
      </c>
      <c r="K789" s="6" t="s">
        <v>46</v>
      </c>
      <c r="L789" s="4" t="e">
        <f>VLOOKUP(F789,STATISTIK!$A:$D,7,FALSE)</f>
        <v>#REF!</v>
      </c>
      <c r="M789" s="22" t="s">
        <v>47</v>
      </c>
      <c r="N789" s="4" t="e">
        <f>VLOOKUP(F789,STATISTIK!$A:$D,9,FALSE)</f>
        <v>#REF!</v>
      </c>
      <c r="O789" s="4" t="e">
        <f>VLOOKUP(F789,STATISTIK!$A:$D,10,FALSE)</f>
        <v>#REF!</v>
      </c>
      <c r="P789" s="5"/>
      <c r="Q789" s="4" t="e">
        <f>VLOOKUP(F789,STATISTIK!$A:$D,12,FALSE)</f>
        <v>#REF!</v>
      </c>
      <c r="R789" s="57" t="e">
        <f>VLOOKUP(F789,STATISTIK!$A:$D,13,FALSE)</f>
        <v>#REF!</v>
      </c>
      <c r="S789" s="6"/>
      <c r="T789" s="56"/>
      <c r="U789" s="56"/>
    </row>
    <row r="790" ht="12.75" hidden="1" customHeight="1" spans="1:21">
      <c r="A790" s="6">
        <v>765</v>
      </c>
      <c r="B790" s="71" t="s">
        <v>1661</v>
      </c>
      <c r="C790" s="21"/>
      <c r="D790" s="21"/>
      <c r="E790" s="21"/>
      <c r="F790" s="7" t="s">
        <v>1662</v>
      </c>
      <c r="G790" s="6" t="s">
        <v>43</v>
      </c>
      <c r="H790" s="4" t="s">
        <v>961</v>
      </c>
      <c r="I790" s="6" t="s">
        <v>45</v>
      </c>
      <c r="J790" s="4" t="e">
        <f>VLOOKUP(F790,STATISTIK!$A:$D,5,FALSE)</f>
        <v>#REF!</v>
      </c>
      <c r="K790" s="6" t="s">
        <v>62</v>
      </c>
      <c r="L790" s="4" t="e">
        <f>VLOOKUP(F790,STATISTIK!$A:$D,7,FALSE)</f>
        <v>#REF!</v>
      </c>
      <c r="M790" s="22" t="s">
        <v>47</v>
      </c>
      <c r="N790" s="4" t="e">
        <f>VLOOKUP(F790,STATISTIK!$A:$D,9,FALSE)</f>
        <v>#REF!</v>
      </c>
      <c r="O790" s="4" t="e">
        <f>VLOOKUP(F790,STATISTIK!$A:$D,10,FALSE)</f>
        <v>#REF!</v>
      </c>
      <c r="P790" s="5"/>
      <c r="Q790" s="4" t="e">
        <f>VLOOKUP(F790,STATISTIK!$A:$D,12,FALSE)</f>
        <v>#REF!</v>
      </c>
      <c r="R790" s="57" t="e">
        <f>VLOOKUP(F790,STATISTIK!$A:$D,13,FALSE)</f>
        <v>#REF!</v>
      </c>
      <c r="S790" s="6"/>
      <c r="T790" s="56"/>
      <c r="U790" s="56"/>
    </row>
    <row r="791" ht="12.75" hidden="1" customHeight="1" spans="1:21">
      <c r="A791" s="6">
        <v>766</v>
      </c>
      <c r="B791" s="21" t="s">
        <v>1663</v>
      </c>
      <c r="C791" s="21"/>
      <c r="D791" s="21"/>
      <c r="E791" s="21"/>
      <c r="F791" s="7" t="s">
        <v>1664</v>
      </c>
      <c r="G791" s="6" t="s">
        <v>43</v>
      </c>
      <c r="H791" s="4" t="s">
        <v>961</v>
      </c>
      <c r="I791" s="6" t="s">
        <v>45</v>
      </c>
      <c r="J791" s="4" t="e">
        <f>VLOOKUP(F791,STATISTIK!$A:$D,5,FALSE)</f>
        <v>#REF!</v>
      </c>
      <c r="K791" s="6" t="s">
        <v>62</v>
      </c>
      <c r="L791" s="4" t="e">
        <f>VLOOKUP(F791,STATISTIK!$A:$D,7,FALSE)</f>
        <v>#REF!</v>
      </c>
      <c r="M791" s="22" t="s">
        <v>47</v>
      </c>
      <c r="N791" s="4" t="e">
        <f>VLOOKUP(F791,STATISTIK!$A:$D,9,FALSE)</f>
        <v>#REF!</v>
      </c>
      <c r="O791" s="4" t="e">
        <f>VLOOKUP(F791,STATISTIK!$A:$D,10,FALSE)</f>
        <v>#REF!</v>
      </c>
      <c r="P791" s="5"/>
      <c r="Q791" s="4" t="e">
        <f>VLOOKUP(F791,STATISTIK!$A:$D,12,FALSE)</f>
        <v>#REF!</v>
      </c>
      <c r="R791" s="57" t="e">
        <f>VLOOKUP(F791,STATISTIK!$A:$D,13,FALSE)</f>
        <v>#REF!</v>
      </c>
      <c r="S791" s="6"/>
      <c r="T791" s="56"/>
      <c r="U791" s="56"/>
    </row>
    <row r="792" ht="12.75" hidden="1" customHeight="1" spans="1:21">
      <c r="A792" s="6">
        <v>767</v>
      </c>
      <c r="B792" s="71" t="s">
        <v>1665</v>
      </c>
      <c r="C792" s="21"/>
      <c r="D792" s="21"/>
      <c r="E792" s="21"/>
      <c r="F792" s="7" t="s">
        <v>1666</v>
      </c>
      <c r="G792" s="6" t="s">
        <v>43</v>
      </c>
      <c r="H792" s="4" t="s">
        <v>961</v>
      </c>
      <c r="I792" s="6" t="s">
        <v>45</v>
      </c>
      <c r="J792" s="4" t="e">
        <f>VLOOKUP(F792,STATISTIK!$A:$D,5,FALSE)</f>
        <v>#REF!</v>
      </c>
      <c r="K792" s="6" t="s">
        <v>119</v>
      </c>
      <c r="L792" s="4" t="e">
        <f>VLOOKUP(F792,STATISTIK!$A:$D,7,FALSE)</f>
        <v>#REF!</v>
      </c>
      <c r="M792" s="22" t="s">
        <v>47</v>
      </c>
      <c r="N792" s="4" t="e">
        <f>VLOOKUP(F792,STATISTIK!$A:$D,9,FALSE)</f>
        <v>#REF!</v>
      </c>
      <c r="O792" s="4" t="e">
        <f>VLOOKUP(F792,STATISTIK!$A:$D,10,FALSE)</f>
        <v>#REF!</v>
      </c>
      <c r="P792" s="5"/>
      <c r="Q792" s="4" t="e">
        <f>VLOOKUP(F792,STATISTIK!$A:$D,12,FALSE)</f>
        <v>#REF!</v>
      </c>
      <c r="R792" s="57" t="e">
        <f>VLOOKUP(F792,STATISTIK!$A:$D,13,FALSE)</f>
        <v>#REF!</v>
      </c>
      <c r="S792" s="6"/>
      <c r="T792" s="56"/>
      <c r="U792" s="56"/>
    </row>
    <row r="793" ht="12.75" hidden="1" customHeight="1" spans="1:21">
      <c r="A793" s="6">
        <v>768</v>
      </c>
      <c r="B793" s="71" t="s">
        <v>1667</v>
      </c>
      <c r="C793" s="21"/>
      <c r="D793" s="21"/>
      <c r="E793" s="21"/>
      <c r="F793" s="7" t="s">
        <v>1668</v>
      </c>
      <c r="G793" s="6" t="s">
        <v>43</v>
      </c>
      <c r="H793" s="4" t="s">
        <v>961</v>
      </c>
      <c r="I793" s="6" t="s">
        <v>45</v>
      </c>
      <c r="J793" s="4" t="e">
        <f>VLOOKUP(F793,STATISTIK!$A:$D,5,FALSE)</f>
        <v>#REF!</v>
      </c>
      <c r="K793" s="6" t="s">
        <v>119</v>
      </c>
      <c r="L793" s="4" t="e">
        <f>VLOOKUP(F793,STATISTIK!$A:$D,7,FALSE)</f>
        <v>#REF!</v>
      </c>
      <c r="M793" s="22" t="s">
        <v>47</v>
      </c>
      <c r="N793" s="4" t="e">
        <f>VLOOKUP(F793,STATISTIK!$A:$D,9,FALSE)</f>
        <v>#REF!</v>
      </c>
      <c r="O793" s="4" t="e">
        <f>VLOOKUP(F793,STATISTIK!$A:$D,10,FALSE)</f>
        <v>#REF!</v>
      </c>
      <c r="P793" s="5"/>
      <c r="Q793" s="4" t="e">
        <f>VLOOKUP(F793,STATISTIK!$A:$D,12,FALSE)</f>
        <v>#REF!</v>
      </c>
      <c r="R793" s="57" t="e">
        <f>VLOOKUP(F793,STATISTIK!$A:$D,13,FALSE)</f>
        <v>#REF!</v>
      </c>
      <c r="S793" s="6"/>
      <c r="T793" s="56"/>
      <c r="U793" s="56"/>
    </row>
    <row r="794" ht="12.75" hidden="1" customHeight="1" spans="1:21">
      <c r="A794" s="6">
        <v>769</v>
      </c>
      <c r="B794" s="21" t="s">
        <v>1669</v>
      </c>
      <c r="C794" s="21"/>
      <c r="D794" s="21"/>
      <c r="E794" s="21"/>
      <c r="F794" s="7" t="s">
        <v>1670</v>
      </c>
      <c r="G794" s="6" t="s">
        <v>43</v>
      </c>
      <c r="H794" s="4" t="s">
        <v>961</v>
      </c>
      <c r="I794" s="6" t="s">
        <v>45</v>
      </c>
      <c r="J794" s="4" t="e">
        <f>VLOOKUP(F794,STATISTIK!$A:$D,5,FALSE)</f>
        <v>#REF!</v>
      </c>
      <c r="K794" s="6" t="s">
        <v>119</v>
      </c>
      <c r="L794" s="4" t="e">
        <f>VLOOKUP(F794,STATISTIK!$A:$D,7,FALSE)</f>
        <v>#REF!</v>
      </c>
      <c r="M794" s="22" t="s">
        <v>47</v>
      </c>
      <c r="N794" s="4" t="e">
        <f>VLOOKUP(F794,STATISTIK!$A:$D,9,FALSE)</f>
        <v>#REF!</v>
      </c>
      <c r="O794" s="4" t="e">
        <f>VLOOKUP(F794,STATISTIK!$A:$D,10,FALSE)</f>
        <v>#REF!</v>
      </c>
      <c r="P794" s="5"/>
      <c r="Q794" s="4" t="e">
        <f>VLOOKUP(F794,STATISTIK!$A:$D,12,FALSE)</f>
        <v>#REF!</v>
      </c>
      <c r="R794" s="57" t="e">
        <f>VLOOKUP(F794,STATISTIK!$A:$D,13,FALSE)</f>
        <v>#REF!</v>
      </c>
      <c r="S794" s="6"/>
      <c r="T794" s="56"/>
      <c r="U794" s="56"/>
    </row>
    <row r="795" ht="12.75" hidden="1" customHeight="1" spans="1:21">
      <c r="A795" s="6">
        <v>770</v>
      </c>
      <c r="B795" s="21" t="s">
        <v>1671</v>
      </c>
      <c r="C795" s="21"/>
      <c r="D795" s="21"/>
      <c r="E795" s="21"/>
      <c r="F795" s="7" t="s">
        <v>1672</v>
      </c>
      <c r="G795" s="6" t="s">
        <v>43</v>
      </c>
      <c r="H795" s="4" t="s">
        <v>961</v>
      </c>
      <c r="I795" s="6" t="s">
        <v>45</v>
      </c>
      <c r="J795" s="4" t="e">
        <f>VLOOKUP(F795,STATISTIK!$A:$D,5,FALSE)</f>
        <v>#REF!</v>
      </c>
      <c r="K795" s="6" t="s">
        <v>391</v>
      </c>
      <c r="L795" s="4" t="e">
        <f>VLOOKUP(F795,STATISTIK!$A:$D,7,FALSE)</f>
        <v>#REF!</v>
      </c>
      <c r="M795" s="22" t="s">
        <v>47</v>
      </c>
      <c r="N795" s="4" t="e">
        <f>VLOOKUP(F795,STATISTIK!$A:$D,9,FALSE)</f>
        <v>#REF!</v>
      </c>
      <c r="O795" s="4" t="e">
        <f>VLOOKUP(F795,STATISTIK!$A:$D,10,FALSE)</f>
        <v>#REF!</v>
      </c>
      <c r="P795" s="5"/>
      <c r="Q795" s="4" t="e">
        <f>VLOOKUP(F795,STATISTIK!$A:$D,12,FALSE)</f>
        <v>#REF!</v>
      </c>
      <c r="R795" s="57" t="e">
        <f>VLOOKUP(F795,STATISTIK!$A:$D,13,FALSE)</f>
        <v>#REF!</v>
      </c>
      <c r="S795" s="6"/>
      <c r="T795" s="56"/>
      <c r="U795" s="56"/>
    </row>
    <row r="796" ht="12.75" hidden="1" customHeight="1" spans="1:21">
      <c r="A796" s="6">
        <v>771</v>
      </c>
      <c r="B796" s="21" t="s">
        <v>1673</v>
      </c>
      <c r="C796" s="21"/>
      <c r="D796" s="21"/>
      <c r="E796" s="21"/>
      <c r="F796" s="7" t="s">
        <v>1674</v>
      </c>
      <c r="G796" s="6" t="s">
        <v>43</v>
      </c>
      <c r="H796" s="4" t="s">
        <v>961</v>
      </c>
      <c r="I796" s="6" t="s">
        <v>45</v>
      </c>
      <c r="J796" s="4" t="e">
        <f>VLOOKUP(F796,STATISTIK!$A:$D,5,FALSE)</f>
        <v>#REF!</v>
      </c>
      <c r="K796" s="6" t="s">
        <v>203</v>
      </c>
      <c r="L796" s="4" t="e">
        <f>VLOOKUP(F796,STATISTIK!$A:$D,7,FALSE)</f>
        <v>#REF!</v>
      </c>
      <c r="M796" s="22" t="s">
        <v>47</v>
      </c>
      <c r="N796" s="4" t="e">
        <f>VLOOKUP(F796,STATISTIK!$A:$D,9,FALSE)</f>
        <v>#REF!</v>
      </c>
      <c r="O796" s="4" t="e">
        <f>VLOOKUP(F796,STATISTIK!$A:$D,10,FALSE)</f>
        <v>#REF!</v>
      </c>
      <c r="P796" s="5"/>
      <c r="Q796" s="4" t="e">
        <f>VLOOKUP(F796,STATISTIK!$A:$D,12,FALSE)</f>
        <v>#REF!</v>
      </c>
      <c r="R796" s="57" t="e">
        <f>VLOOKUP(F796,STATISTIK!$A:$D,13,FALSE)</f>
        <v>#REF!</v>
      </c>
      <c r="S796" s="6"/>
      <c r="T796" s="56"/>
      <c r="U796" s="56"/>
    </row>
    <row r="797" ht="12.75" hidden="1" customHeight="1" spans="1:21">
      <c r="A797" s="6">
        <v>772</v>
      </c>
      <c r="B797" s="21" t="s">
        <v>1675</v>
      </c>
      <c r="C797" s="21"/>
      <c r="D797" s="21"/>
      <c r="E797" s="21"/>
      <c r="F797" s="7" t="s">
        <v>1676</v>
      </c>
      <c r="G797" s="6" t="s">
        <v>43</v>
      </c>
      <c r="H797" s="4" t="s">
        <v>961</v>
      </c>
      <c r="I797" s="6" t="s">
        <v>45</v>
      </c>
      <c r="J797" s="4" t="e">
        <f>VLOOKUP(F797,STATISTIK!$A:$D,5,FALSE)</f>
        <v>#REF!</v>
      </c>
      <c r="K797" s="6" t="s">
        <v>203</v>
      </c>
      <c r="L797" s="4" t="e">
        <f>VLOOKUP(F797,STATISTIK!$A:$D,7,FALSE)</f>
        <v>#REF!</v>
      </c>
      <c r="M797" s="22" t="s">
        <v>47</v>
      </c>
      <c r="N797" s="4" t="e">
        <f>VLOOKUP(F797,STATISTIK!$A:$D,9,FALSE)</f>
        <v>#REF!</v>
      </c>
      <c r="O797" s="4" t="e">
        <f>VLOOKUP(F797,STATISTIK!$A:$D,10,FALSE)</f>
        <v>#REF!</v>
      </c>
      <c r="P797" s="5"/>
      <c r="Q797" s="4" t="e">
        <f>VLOOKUP(F797,STATISTIK!$A:$D,12,FALSE)</f>
        <v>#REF!</v>
      </c>
      <c r="R797" s="57" t="e">
        <f>VLOOKUP(F797,STATISTIK!$A:$D,13,FALSE)</f>
        <v>#REF!</v>
      </c>
      <c r="S797" s="6"/>
      <c r="T797" s="56"/>
      <c r="U797" s="56"/>
    </row>
    <row r="798" ht="12.75" hidden="1" customHeight="1" spans="1:21">
      <c r="A798" s="6">
        <v>773</v>
      </c>
      <c r="B798" s="21" t="s">
        <v>1677</v>
      </c>
      <c r="C798" s="21"/>
      <c r="D798" s="21"/>
      <c r="E798" s="21"/>
      <c r="F798" s="7" t="s">
        <v>1678</v>
      </c>
      <c r="G798" s="6" t="s">
        <v>43</v>
      </c>
      <c r="H798" s="4" t="s">
        <v>961</v>
      </c>
      <c r="I798" s="6" t="s">
        <v>45</v>
      </c>
      <c r="J798" s="4" t="e">
        <f>VLOOKUP(F798,STATISTIK!$A:$D,5,FALSE)</f>
        <v>#REF!</v>
      </c>
      <c r="K798" s="6" t="s">
        <v>391</v>
      </c>
      <c r="L798" s="4" t="e">
        <f>VLOOKUP(F798,STATISTIK!$A:$D,7,FALSE)</f>
        <v>#REF!</v>
      </c>
      <c r="M798" s="22" t="s">
        <v>47</v>
      </c>
      <c r="N798" s="4" t="e">
        <f>VLOOKUP(F798,STATISTIK!$A:$D,9,FALSE)</f>
        <v>#REF!</v>
      </c>
      <c r="O798" s="4" t="e">
        <f>VLOOKUP(F798,STATISTIK!$A:$D,10,FALSE)</f>
        <v>#REF!</v>
      </c>
      <c r="P798" s="5"/>
      <c r="Q798" s="4" t="e">
        <f>VLOOKUP(F798,STATISTIK!$A:$D,12,FALSE)</f>
        <v>#REF!</v>
      </c>
      <c r="R798" s="57" t="e">
        <f>VLOOKUP(F798,STATISTIK!$A:$D,13,FALSE)</f>
        <v>#REF!</v>
      </c>
      <c r="S798" s="6"/>
      <c r="T798" s="56"/>
      <c r="U798" s="56"/>
    </row>
    <row r="799" ht="12.75" hidden="1" customHeight="1" spans="1:21">
      <c r="A799" s="6">
        <v>774</v>
      </c>
      <c r="B799" s="21" t="s">
        <v>1679</v>
      </c>
      <c r="C799" s="21"/>
      <c r="D799" s="21"/>
      <c r="E799" s="21"/>
      <c r="F799" s="7" t="s">
        <v>1680</v>
      </c>
      <c r="G799" s="6" t="s">
        <v>43</v>
      </c>
      <c r="H799" s="4" t="s">
        <v>961</v>
      </c>
      <c r="I799" s="6" t="s">
        <v>45</v>
      </c>
      <c r="J799" s="4" t="e">
        <f>VLOOKUP(F799,STATISTIK!$A:$D,5,FALSE)</f>
        <v>#REF!</v>
      </c>
      <c r="K799" s="6" t="s">
        <v>827</v>
      </c>
      <c r="L799" s="4" t="e">
        <f>VLOOKUP(F799,STATISTIK!$A:$D,7,FALSE)</f>
        <v>#REF!</v>
      </c>
      <c r="M799" s="22" t="s">
        <v>47</v>
      </c>
      <c r="N799" s="4" t="e">
        <f>VLOOKUP(F799,STATISTIK!$A:$D,9,FALSE)</f>
        <v>#REF!</v>
      </c>
      <c r="O799" s="4" t="e">
        <f>VLOOKUP(F799,STATISTIK!$A:$D,10,FALSE)</f>
        <v>#REF!</v>
      </c>
      <c r="P799" s="5"/>
      <c r="Q799" s="4" t="e">
        <f>VLOOKUP(F799,STATISTIK!$A:$D,12,FALSE)</f>
        <v>#REF!</v>
      </c>
      <c r="R799" s="57" t="e">
        <f>VLOOKUP(F799,STATISTIK!$A:$D,13,FALSE)</f>
        <v>#REF!</v>
      </c>
      <c r="S799" s="6"/>
      <c r="T799" s="56"/>
      <c r="U799" s="56"/>
    </row>
    <row r="800" ht="12.75" hidden="1" customHeight="1" spans="1:21">
      <c r="A800" s="6">
        <v>775</v>
      </c>
      <c r="B800" s="21" t="s">
        <v>1681</v>
      </c>
      <c r="C800" s="21"/>
      <c r="D800" s="21"/>
      <c r="E800" s="21"/>
      <c r="F800" s="7" t="s">
        <v>1658</v>
      </c>
      <c r="G800" s="6" t="s">
        <v>43</v>
      </c>
      <c r="H800" s="4" t="s">
        <v>961</v>
      </c>
      <c r="I800" s="6" t="s">
        <v>45</v>
      </c>
      <c r="J800" s="4" t="e">
        <f>VLOOKUP(F800,STATISTIK!$A:$D,5,FALSE)</f>
        <v>#REF!</v>
      </c>
      <c r="K800" s="6" t="s">
        <v>827</v>
      </c>
      <c r="L800" s="4" t="e">
        <f>VLOOKUP(F800,STATISTIK!$A:$D,7,FALSE)</f>
        <v>#REF!</v>
      </c>
      <c r="M800" s="22" t="s">
        <v>47</v>
      </c>
      <c r="N800" s="4" t="e">
        <f>VLOOKUP(F800,STATISTIK!$A:$D,9,FALSE)</f>
        <v>#REF!</v>
      </c>
      <c r="O800" s="4" t="e">
        <f>VLOOKUP(F800,STATISTIK!$A:$D,10,FALSE)</f>
        <v>#REF!</v>
      </c>
      <c r="P800" s="5"/>
      <c r="Q800" s="4" t="e">
        <f>VLOOKUP(F800,STATISTIK!$A:$D,12,FALSE)</f>
        <v>#REF!</v>
      </c>
      <c r="R800" s="57" t="e">
        <f>VLOOKUP(F800,STATISTIK!$A:$D,13,FALSE)</f>
        <v>#REF!</v>
      </c>
      <c r="S800" s="6"/>
      <c r="T800" s="56"/>
      <c r="U800" s="56"/>
    </row>
    <row r="801" ht="12.75" hidden="1" customHeight="1" spans="1:21">
      <c r="A801" s="6"/>
      <c r="B801" s="69" t="s">
        <v>1682</v>
      </c>
      <c r="C801" s="42"/>
      <c r="D801" s="42"/>
      <c r="E801" s="42"/>
      <c r="F801" s="3" t="s">
        <v>1683</v>
      </c>
      <c r="G801" s="6" t="s">
        <v>43</v>
      </c>
      <c r="H801" s="4"/>
      <c r="I801" s="6" t="s">
        <v>45</v>
      </c>
      <c r="J801" s="4" t="e">
        <f>VLOOKUP(F801,STATISTIK!$A:$D,5,FALSE)</f>
        <v>#REF!</v>
      </c>
      <c r="K801" s="6"/>
      <c r="L801" s="4" t="e">
        <f>VLOOKUP(F801,STATISTIK!$A:$D,7,FALSE)</f>
        <v>#REF!</v>
      </c>
      <c r="M801" s="22"/>
      <c r="N801" s="4" t="e">
        <f>VLOOKUP(F801,STATISTIK!$A:$D,9,FALSE)</f>
        <v>#REF!</v>
      </c>
      <c r="O801" s="4" t="e">
        <f>VLOOKUP(F801,STATISTIK!$A:$D,10,FALSE)</f>
        <v>#REF!</v>
      </c>
      <c r="P801" s="5"/>
      <c r="Q801" s="4" t="e">
        <f>VLOOKUP(F801,STATISTIK!$A:$D,12,FALSE)</f>
        <v>#REF!</v>
      </c>
      <c r="R801" s="4" t="e">
        <f>VLOOKUP(F801,STATISTIK!$A:$D,13,FALSE)</f>
        <v>#REF!</v>
      </c>
      <c r="S801" s="30"/>
      <c r="T801" s="56"/>
      <c r="U801" s="56"/>
    </row>
    <row r="802" ht="12.75" hidden="1" customHeight="1" spans="1:21">
      <c r="A802" s="6">
        <v>776</v>
      </c>
      <c r="B802" s="21" t="s">
        <v>1684</v>
      </c>
      <c r="C802" s="21"/>
      <c r="D802" s="21"/>
      <c r="E802" s="21"/>
      <c r="F802" s="7" t="s">
        <v>1685</v>
      </c>
      <c r="G802" s="6" t="s">
        <v>43</v>
      </c>
      <c r="H802" s="4" t="s">
        <v>1686</v>
      </c>
      <c r="I802" s="6" t="s">
        <v>45</v>
      </c>
      <c r="J802" s="4" t="e">
        <f>VLOOKUP(F802,STATISTIK!$A:$D,5,FALSE)</f>
        <v>#REF!</v>
      </c>
      <c r="K802" s="6" t="s">
        <v>46</v>
      </c>
      <c r="L802" s="4" t="e">
        <f>VLOOKUP(F802,STATISTIK!$A:$D,7,FALSE)</f>
        <v>#REF!</v>
      </c>
      <c r="M802" s="63" t="s">
        <v>47</v>
      </c>
      <c r="N802" s="4" t="e">
        <f>VLOOKUP(F802,STATISTIK!$A:$D,9,FALSE)</f>
        <v>#REF!</v>
      </c>
      <c r="O802" s="4" t="e">
        <f>VLOOKUP(F802,STATISTIK!$A:$D,10,FALSE)</f>
        <v>#REF!</v>
      </c>
      <c r="P802" s="5"/>
      <c r="Q802" s="4" t="e">
        <f>VLOOKUP(F802,STATISTIK!$A:$D,12,FALSE)</f>
        <v>#REF!</v>
      </c>
      <c r="R802" s="57" t="e">
        <f>VLOOKUP(F802,STATISTIK!$A:$D,13,FALSE)</f>
        <v>#REF!</v>
      </c>
      <c r="S802" s="51"/>
      <c r="T802" s="56"/>
      <c r="U802" s="56"/>
    </row>
    <row r="803" ht="12.75" hidden="1" customHeight="1" spans="1:21">
      <c r="A803" s="6">
        <v>777</v>
      </c>
      <c r="B803" s="21" t="s">
        <v>1687</v>
      </c>
      <c r="C803" s="21"/>
      <c r="D803" s="21"/>
      <c r="E803" s="21"/>
      <c r="F803" s="7" t="s">
        <v>1688</v>
      </c>
      <c r="G803" s="6" t="s">
        <v>43</v>
      </c>
      <c r="H803" s="4" t="s">
        <v>1686</v>
      </c>
      <c r="I803" s="6" t="s">
        <v>45</v>
      </c>
      <c r="J803" s="4" t="e">
        <f>VLOOKUP(F803,STATISTIK!$A:$D,5,FALSE)</f>
        <v>#REF!</v>
      </c>
      <c r="K803" s="49" t="s">
        <v>46</v>
      </c>
      <c r="L803" s="4" t="e">
        <f>VLOOKUP(F803,STATISTIK!$A:$D,7,FALSE)</f>
        <v>#REF!</v>
      </c>
      <c r="M803" s="61" t="s">
        <v>47</v>
      </c>
      <c r="N803" s="4" t="e">
        <f>VLOOKUP(F803,STATISTIK!$A:$D,9,FALSE)</f>
        <v>#REF!</v>
      </c>
      <c r="O803" s="4" t="e">
        <f>VLOOKUP(F803,STATISTIK!$A:$D,10,FALSE)</f>
        <v>#REF!</v>
      </c>
      <c r="P803" s="5"/>
      <c r="Q803" s="4" t="e">
        <f>VLOOKUP(F803,STATISTIK!$A:$D,12,FALSE)</f>
        <v>#REF!</v>
      </c>
      <c r="R803" s="57" t="e">
        <f>VLOOKUP(F803,STATISTIK!$A:$D,13,FALSE)</f>
        <v>#REF!</v>
      </c>
      <c r="S803" s="62"/>
      <c r="T803" s="56"/>
      <c r="U803" s="56"/>
    </row>
    <row r="804" ht="12.75" hidden="1" customHeight="1" spans="1:21">
      <c r="A804" s="6">
        <v>778</v>
      </c>
      <c r="B804" s="21" t="s">
        <v>1689</v>
      </c>
      <c r="C804" s="21"/>
      <c r="D804" s="21"/>
      <c r="E804" s="21"/>
      <c r="F804" s="7" t="s">
        <v>1690</v>
      </c>
      <c r="G804" s="6" t="s">
        <v>43</v>
      </c>
      <c r="H804" s="4" t="s">
        <v>1686</v>
      </c>
      <c r="I804" s="6" t="s">
        <v>45</v>
      </c>
      <c r="J804" s="4" t="e">
        <f>VLOOKUP(F804,STATISTIK!$A:$D,5,FALSE)</f>
        <v>#REF!</v>
      </c>
      <c r="K804" s="49" t="s">
        <v>46</v>
      </c>
      <c r="L804" s="4" t="e">
        <f>VLOOKUP(F804,STATISTIK!$A:$D,7,FALSE)</f>
        <v>#REF!</v>
      </c>
      <c r="M804" s="61" t="s">
        <v>47</v>
      </c>
      <c r="N804" s="4" t="e">
        <f>VLOOKUP(F804,STATISTIK!$A:$D,9,FALSE)</f>
        <v>#REF!</v>
      </c>
      <c r="O804" s="4" t="e">
        <f>VLOOKUP(F804,STATISTIK!$A:$D,10,FALSE)</f>
        <v>#REF!</v>
      </c>
      <c r="P804" s="5"/>
      <c r="Q804" s="4" t="e">
        <f>VLOOKUP(F804,STATISTIK!$A:$D,12,FALSE)</f>
        <v>#REF!</v>
      </c>
      <c r="R804" s="57" t="e">
        <f>VLOOKUP(F804,STATISTIK!$A:$D,13,FALSE)</f>
        <v>#REF!</v>
      </c>
      <c r="S804" s="62"/>
      <c r="T804" s="56"/>
      <c r="U804" s="56"/>
    </row>
    <row r="805" ht="12.75" hidden="1" customHeight="1" spans="1:21">
      <c r="A805" s="6">
        <v>779</v>
      </c>
      <c r="B805" s="21" t="s">
        <v>1691</v>
      </c>
      <c r="C805" s="21"/>
      <c r="D805" s="21"/>
      <c r="E805" s="21"/>
      <c r="F805" s="7" t="s">
        <v>1692</v>
      </c>
      <c r="G805" s="6" t="s">
        <v>43</v>
      </c>
      <c r="H805" s="4" t="s">
        <v>1686</v>
      </c>
      <c r="I805" s="6" t="s">
        <v>45</v>
      </c>
      <c r="J805" s="4" t="e">
        <f>VLOOKUP(F805,STATISTIK!$A:$D,5,FALSE)</f>
        <v>#REF!</v>
      </c>
      <c r="K805" s="49" t="s">
        <v>46</v>
      </c>
      <c r="L805" s="4" t="e">
        <f>VLOOKUP(F805,STATISTIK!$A:$D,7,FALSE)</f>
        <v>#REF!</v>
      </c>
      <c r="M805" s="61" t="s">
        <v>47</v>
      </c>
      <c r="N805" s="4" t="e">
        <f>VLOOKUP(F805,STATISTIK!$A:$D,9,FALSE)</f>
        <v>#REF!</v>
      </c>
      <c r="O805" s="4" t="e">
        <f>VLOOKUP(F805,STATISTIK!$A:$D,10,FALSE)</f>
        <v>#REF!</v>
      </c>
      <c r="P805" s="5"/>
      <c r="Q805" s="4" t="e">
        <f>VLOOKUP(F805,STATISTIK!$A:$D,12,FALSE)</f>
        <v>#REF!</v>
      </c>
      <c r="R805" s="57" t="e">
        <f>VLOOKUP(F805,STATISTIK!$A:$D,13,FALSE)</f>
        <v>#REF!</v>
      </c>
      <c r="S805" s="62"/>
      <c r="T805" s="56"/>
      <c r="U805" s="56"/>
    </row>
    <row r="806" ht="12.75" hidden="1" customHeight="1" spans="1:21">
      <c r="A806" s="6">
        <v>780</v>
      </c>
      <c r="B806" s="21" t="s">
        <v>1693</v>
      </c>
      <c r="C806" s="21"/>
      <c r="D806" s="21"/>
      <c r="E806" s="21"/>
      <c r="F806" s="7" t="s">
        <v>1694</v>
      </c>
      <c r="G806" s="6" t="s">
        <v>43</v>
      </c>
      <c r="H806" s="4" t="s">
        <v>1686</v>
      </c>
      <c r="I806" s="6" t="s">
        <v>45</v>
      </c>
      <c r="J806" s="4" t="e">
        <f>VLOOKUP(F806,STATISTIK!$A:$D,5,FALSE)</f>
        <v>#REF!</v>
      </c>
      <c r="K806" s="49" t="s">
        <v>46</v>
      </c>
      <c r="L806" s="4" t="e">
        <f>VLOOKUP(F806,STATISTIK!$A:$D,7,FALSE)</f>
        <v>#REF!</v>
      </c>
      <c r="M806" s="61" t="s">
        <v>47</v>
      </c>
      <c r="N806" s="4" t="e">
        <f>VLOOKUP(F806,STATISTIK!$A:$D,9,FALSE)</f>
        <v>#REF!</v>
      </c>
      <c r="O806" s="4" t="e">
        <f>VLOOKUP(F806,STATISTIK!$A:$D,10,FALSE)</f>
        <v>#REF!</v>
      </c>
      <c r="P806" s="5"/>
      <c r="Q806" s="4" t="e">
        <f>VLOOKUP(F806,STATISTIK!$A:$D,12,FALSE)</f>
        <v>#REF!</v>
      </c>
      <c r="R806" s="57" t="e">
        <f>VLOOKUP(F806,STATISTIK!$A:$D,13,FALSE)</f>
        <v>#REF!</v>
      </c>
      <c r="S806" s="62"/>
      <c r="T806" s="56"/>
      <c r="U806" s="56"/>
    </row>
    <row r="807" ht="12.75" hidden="1" customHeight="1" spans="1:21">
      <c r="A807" s="6">
        <v>781</v>
      </c>
      <c r="B807" s="21" t="s">
        <v>1695</v>
      </c>
      <c r="C807" s="21"/>
      <c r="D807" s="21"/>
      <c r="E807" s="21"/>
      <c r="F807" s="7" t="s">
        <v>1696</v>
      </c>
      <c r="G807" s="6" t="s">
        <v>43</v>
      </c>
      <c r="H807" s="4" t="s">
        <v>1686</v>
      </c>
      <c r="I807" s="6" t="s">
        <v>45</v>
      </c>
      <c r="J807" s="4" t="e">
        <f>VLOOKUP(F807,STATISTIK!$A:$D,5,FALSE)</f>
        <v>#REF!</v>
      </c>
      <c r="K807" s="49" t="s">
        <v>46</v>
      </c>
      <c r="L807" s="4" t="e">
        <f>VLOOKUP(F807,STATISTIK!$A:$D,7,FALSE)</f>
        <v>#REF!</v>
      </c>
      <c r="M807" s="61" t="s">
        <v>47</v>
      </c>
      <c r="N807" s="4" t="e">
        <f>VLOOKUP(F807,STATISTIK!$A:$D,9,FALSE)</f>
        <v>#REF!</v>
      </c>
      <c r="O807" s="4" t="e">
        <f>VLOOKUP(F807,STATISTIK!$A:$D,10,FALSE)</f>
        <v>#REF!</v>
      </c>
      <c r="P807" s="5"/>
      <c r="Q807" s="4" t="e">
        <f>VLOOKUP(F807,STATISTIK!$A:$D,12,FALSE)</f>
        <v>#REF!</v>
      </c>
      <c r="R807" s="57" t="e">
        <f>VLOOKUP(F807,STATISTIK!$A:$D,13,FALSE)</f>
        <v>#REF!</v>
      </c>
      <c r="S807" s="62"/>
      <c r="T807" s="56"/>
      <c r="U807" s="56"/>
    </row>
    <row r="808" ht="12.75" hidden="1" customHeight="1" spans="1:21">
      <c r="A808" s="6">
        <v>782</v>
      </c>
      <c r="B808" s="21" t="s">
        <v>1697</v>
      </c>
      <c r="C808" s="21"/>
      <c r="D808" s="21"/>
      <c r="E808" s="21"/>
      <c r="F808" s="7" t="s">
        <v>1698</v>
      </c>
      <c r="G808" s="6" t="s">
        <v>43</v>
      </c>
      <c r="H808" s="4" t="s">
        <v>1686</v>
      </c>
      <c r="I808" s="6" t="s">
        <v>45</v>
      </c>
      <c r="J808" s="4" t="e">
        <f>VLOOKUP(F808,STATISTIK!$A:$D,5,FALSE)</f>
        <v>#REF!</v>
      </c>
      <c r="K808" s="49" t="s">
        <v>65</v>
      </c>
      <c r="L808" s="4" t="e">
        <f>VLOOKUP(F808,STATISTIK!$A:$D,7,FALSE)</f>
        <v>#REF!</v>
      </c>
      <c r="M808" s="61" t="s">
        <v>47</v>
      </c>
      <c r="N808" s="4" t="e">
        <f>VLOOKUP(F808,STATISTIK!$A:$D,9,FALSE)</f>
        <v>#REF!</v>
      </c>
      <c r="O808" s="4" t="e">
        <f>VLOOKUP(F808,STATISTIK!$A:$D,10,FALSE)</f>
        <v>#REF!</v>
      </c>
      <c r="P808" s="5"/>
      <c r="Q808" s="4" t="e">
        <f>VLOOKUP(F808,STATISTIK!$A:$D,12,FALSE)</f>
        <v>#REF!</v>
      </c>
      <c r="R808" s="57" t="e">
        <f>VLOOKUP(F808,STATISTIK!$A:$D,13,FALSE)</f>
        <v>#REF!</v>
      </c>
      <c r="S808" s="62"/>
      <c r="T808" s="56"/>
      <c r="U808" s="56"/>
    </row>
    <row r="809" ht="12.75" hidden="1" customHeight="1" spans="1:21">
      <c r="A809" s="6">
        <v>783</v>
      </c>
      <c r="B809" s="21" t="s">
        <v>1699</v>
      </c>
      <c r="C809" s="21"/>
      <c r="D809" s="21"/>
      <c r="E809" s="21"/>
      <c r="F809" s="7" t="s">
        <v>1049</v>
      </c>
      <c r="G809" s="6" t="s">
        <v>43</v>
      </c>
      <c r="H809" s="4" t="s">
        <v>1686</v>
      </c>
      <c r="I809" s="6" t="s">
        <v>45</v>
      </c>
      <c r="J809" s="4" t="e">
        <f>VLOOKUP(F809,STATISTIK!$A:$D,5,FALSE)</f>
        <v>#N/A</v>
      </c>
      <c r="K809" s="49" t="s">
        <v>65</v>
      </c>
      <c r="L809" s="4" t="e">
        <f>VLOOKUP(F809,STATISTIK!$A:$D,7,FALSE)</f>
        <v>#N/A</v>
      </c>
      <c r="M809" s="61" t="s">
        <v>47</v>
      </c>
      <c r="N809" s="4" t="e">
        <f>VLOOKUP(F809,STATISTIK!$A:$D,9,FALSE)</f>
        <v>#N/A</v>
      </c>
      <c r="O809" s="4" t="e">
        <f>VLOOKUP(F809,STATISTIK!$A:$D,10,FALSE)</f>
        <v>#N/A</v>
      </c>
      <c r="P809" s="5"/>
      <c r="Q809" s="4" t="e">
        <f>VLOOKUP(F809,STATISTIK!$A:$D,12,FALSE)</f>
        <v>#N/A</v>
      </c>
      <c r="R809" s="4" t="e">
        <f>VLOOKUP(F809,STATISTIK!$A:$D,13,FALSE)</f>
        <v>#N/A</v>
      </c>
      <c r="S809" s="62"/>
      <c r="T809" s="56"/>
      <c r="U809" s="56"/>
    </row>
    <row r="810" ht="12.75" hidden="1" customHeight="1" spans="1:21">
      <c r="A810" s="6">
        <v>784</v>
      </c>
      <c r="B810" s="21" t="s">
        <v>1700</v>
      </c>
      <c r="C810" s="21"/>
      <c r="D810" s="21"/>
      <c r="E810" s="21"/>
      <c r="F810" s="7" t="s">
        <v>1701</v>
      </c>
      <c r="G810" s="6" t="s">
        <v>43</v>
      </c>
      <c r="H810" s="4" t="s">
        <v>1686</v>
      </c>
      <c r="I810" s="6" t="s">
        <v>45</v>
      </c>
      <c r="J810" s="4" t="e">
        <f>VLOOKUP(F810,STATISTIK!$A:$D,5,FALSE)</f>
        <v>#REF!</v>
      </c>
      <c r="K810" s="49" t="s">
        <v>46</v>
      </c>
      <c r="L810" s="4" t="e">
        <f>VLOOKUP(F810,STATISTIK!$A:$D,7,FALSE)</f>
        <v>#REF!</v>
      </c>
      <c r="M810" s="61" t="s">
        <v>47</v>
      </c>
      <c r="N810" s="4" t="e">
        <f>VLOOKUP(F810,STATISTIK!$A:$D,9,FALSE)</f>
        <v>#REF!</v>
      </c>
      <c r="O810" s="4" t="e">
        <f>VLOOKUP(F810,STATISTIK!$A:$D,10,FALSE)</f>
        <v>#REF!</v>
      </c>
      <c r="P810" s="5"/>
      <c r="Q810" s="4" t="e">
        <f>VLOOKUP(F810,STATISTIK!$A:$D,12,FALSE)</f>
        <v>#REF!</v>
      </c>
      <c r="R810" s="57" t="e">
        <f>VLOOKUP(F810,STATISTIK!$A:$D,13,FALSE)</f>
        <v>#REF!</v>
      </c>
      <c r="S810" s="62"/>
      <c r="T810" s="56"/>
      <c r="U810" s="56"/>
    </row>
    <row r="811" ht="12.75" hidden="1" customHeight="1" spans="1:21">
      <c r="A811" s="6">
        <v>785</v>
      </c>
      <c r="B811" s="21" t="s">
        <v>1702</v>
      </c>
      <c r="C811" s="21"/>
      <c r="D811" s="21"/>
      <c r="E811" s="21"/>
      <c r="F811" s="7" t="s">
        <v>1703</v>
      </c>
      <c r="G811" s="6" t="s">
        <v>43</v>
      </c>
      <c r="H811" s="4" t="s">
        <v>1686</v>
      </c>
      <c r="I811" s="6" t="s">
        <v>45</v>
      </c>
      <c r="J811" s="4" t="e">
        <f>VLOOKUP(F811,STATISTIK!$A:$D,5,FALSE)</f>
        <v>#REF!</v>
      </c>
      <c r="K811" s="49" t="s">
        <v>203</v>
      </c>
      <c r="L811" s="4" t="e">
        <f>VLOOKUP(F811,STATISTIK!$A:$D,7,FALSE)</f>
        <v>#REF!</v>
      </c>
      <c r="M811" s="61" t="s">
        <v>47</v>
      </c>
      <c r="N811" s="4" t="e">
        <f>VLOOKUP(F811,STATISTIK!$A:$D,9,FALSE)</f>
        <v>#REF!</v>
      </c>
      <c r="O811" s="4" t="e">
        <f>VLOOKUP(F811,STATISTIK!$A:$D,10,FALSE)</f>
        <v>#REF!</v>
      </c>
      <c r="P811" s="5"/>
      <c r="Q811" s="4" t="e">
        <f>VLOOKUP(F811,STATISTIK!$A:$D,12,FALSE)</f>
        <v>#REF!</v>
      </c>
      <c r="R811" s="57" t="e">
        <f>VLOOKUP(F811,STATISTIK!$A:$D,13,FALSE)</f>
        <v>#REF!</v>
      </c>
      <c r="S811" s="62"/>
      <c r="T811" s="56"/>
      <c r="U811" s="56"/>
    </row>
    <row r="812" ht="12.75" hidden="1" customHeight="1" spans="1:21">
      <c r="A812" s="6">
        <v>786</v>
      </c>
      <c r="B812" s="21" t="s">
        <v>1704</v>
      </c>
      <c r="C812" s="21"/>
      <c r="D812" s="21"/>
      <c r="E812" s="21"/>
      <c r="F812" s="7" t="s">
        <v>1705</v>
      </c>
      <c r="G812" s="6" t="s">
        <v>43</v>
      </c>
      <c r="H812" s="4" t="s">
        <v>1686</v>
      </c>
      <c r="I812" s="6" t="s">
        <v>45</v>
      </c>
      <c r="J812" s="4" t="e">
        <f>VLOOKUP(F812,STATISTIK!$A:$D,5,FALSE)</f>
        <v>#REF!</v>
      </c>
      <c r="K812" s="49" t="s">
        <v>203</v>
      </c>
      <c r="L812" s="4" t="e">
        <f>VLOOKUP(F812,STATISTIK!$A:$D,7,FALSE)</f>
        <v>#REF!</v>
      </c>
      <c r="M812" s="61" t="s">
        <v>47</v>
      </c>
      <c r="N812" s="4" t="e">
        <f>VLOOKUP(F812,STATISTIK!$A:$D,9,FALSE)</f>
        <v>#REF!</v>
      </c>
      <c r="O812" s="4" t="e">
        <f>VLOOKUP(F812,STATISTIK!$A:$D,10,FALSE)</f>
        <v>#REF!</v>
      </c>
      <c r="P812" s="5"/>
      <c r="Q812" s="4" t="e">
        <f>VLOOKUP(F812,STATISTIK!$A:$D,12,FALSE)</f>
        <v>#REF!</v>
      </c>
      <c r="R812" s="57" t="e">
        <f>VLOOKUP(F812,STATISTIK!$A:$D,13,FALSE)</f>
        <v>#REF!</v>
      </c>
      <c r="S812" s="62"/>
      <c r="T812" s="56"/>
      <c r="U812" s="56"/>
    </row>
    <row r="813" ht="15.75" hidden="1" customHeight="1" spans="1:21">
      <c r="A813" s="6">
        <v>787</v>
      </c>
      <c r="B813" s="21" t="s">
        <v>1706</v>
      </c>
      <c r="C813" s="21"/>
      <c r="D813" s="21"/>
      <c r="E813" s="21"/>
      <c r="F813" s="7" t="s">
        <v>1707</v>
      </c>
      <c r="G813" s="6" t="s">
        <v>43</v>
      </c>
      <c r="H813" s="4" t="s">
        <v>1686</v>
      </c>
      <c r="I813" s="6" t="s">
        <v>45</v>
      </c>
      <c r="J813" s="4" t="e">
        <f>VLOOKUP(F813,STATISTIK!$A:$D,5,FALSE)</f>
        <v>#REF!</v>
      </c>
      <c r="K813" s="49" t="s">
        <v>1708</v>
      </c>
      <c r="L813" s="4" t="e">
        <f>VLOOKUP(F813,STATISTIK!$A:$D,7,FALSE)</f>
        <v>#REF!</v>
      </c>
      <c r="M813" s="61" t="s">
        <v>47</v>
      </c>
      <c r="N813" s="4" t="e">
        <f>VLOOKUP(F813,STATISTIK!$A:$D,9,FALSE)</f>
        <v>#REF!</v>
      </c>
      <c r="O813" s="4" t="e">
        <f>VLOOKUP(F813,STATISTIK!$A:$D,10,FALSE)</f>
        <v>#REF!</v>
      </c>
      <c r="P813" s="5"/>
      <c r="Q813" s="4" t="e">
        <f>VLOOKUP(F813,STATISTIK!$A:$D,12,FALSE)</f>
        <v>#REF!</v>
      </c>
      <c r="R813" s="57" t="e">
        <f>VLOOKUP(F813,STATISTIK!$A:$D,13,FALSE)</f>
        <v>#REF!</v>
      </c>
      <c r="S813" s="62"/>
      <c r="T813" s="56"/>
      <c r="U813" s="56"/>
    </row>
    <row r="814" ht="12.75" hidden="1" customHeight="1" spans="1:21">
      <c r="A814" s="6">
        <v>788</v>
      </c>
      <c r="B814" s="21" t="s">
        <v>1709</v>
      </c>
      <c r="C814" s="21"/>
      <c r="D814" s="21"/>
      <c r="E814" s="21"/>
      <c r="F814" s="7" t="s">
        <v>1710</v>
      </c>
      <c r="G814" s="6" t="s">
        <v>43</v>
      </c>
      <c r="H814" s="4" t="s">
        <v>1686</v>
      </c>
      <c r="I814" s="6" t="s">
        <v>45</v>
      </c>
      <c r="J814" s="4" t="e">
        <f>VLOOKUP(F814,STATISTIK!$A:$D,5,FALSE)</f>
        <v>#REF!</v>
      </c>
      <c r="K814" s="49" t="s">
        <v>1711</v>
      </c>
      <c r="L814" s="4" t="e">
        <f>VLOOKUP(F814,STATISTIK!$A:$D,7,FALSE)</f>
        <v>#REF!</v>
      </c>
      <c r="M814" s="61" t="s">
        <v>47</v>
      </c>
      <c r="N814" s="4" t="e">
        <f>VLOOKUP(F814,STATISTIK!$A:$D,9,FALSE)</f>
        <v>#REF!</v>
      </c>
      <c r="O814" s="4" t="e">
        <f>VLOOKUP(F814,STATISTIK!$A:$D,10,FALSE)</f>
        <v>#REF!</v>
      </c>
      <c r="P814" s="5"/>
      <c r="Q814" s="4" t="e">
        <f>VLOOKUP(F814,STATISTIK!$A:$D,12,FALSE)</f>
        <v>#REF!</v>
      </c>
      <c r="R814" s="57" t="e">
        <f>VLOOKUP(F814,STATISTIK!$A:$D,13,FALSE)</f>
        <v>#REF!</v>
      </c>
      <c r="S814" s="62"/>
      <c r="T814" s="56"/>
      <c r="U814" s="56"/>
    </row>
    <row r="815" ht="12.75" hidden="1" customHeight="1" spans="1:21">
      <c r="A815" s="6">
        <v>789</v>
      </c>
      <c r="B815" s="21" t="s">
        <v>1712</v>
      </c>
      <c r="C815" s="21"/>
      <c r="D815" s="21"/>
      <c r="E815" s="21"/>
      <c r="F815" s="7" t="s">
        <v>1713</v>
      </c>
      <c r="G815" s="6" t="s">
        <v>43</v>
      </c>
      <c r="H815" s="4" t="s">
        <v>1686</v>
      </c>
      <c r="I815" s="6" t="s">
        <v>45</v>
      </c>
      <c r="J815" s="4" t="e">
        <f>VLOOKUP(F815,STATISTIK!$A:$D,5,FALSE)</f>
        <v>#REF!</v>
      </c>
      <c r="K815" s="49" t="s">
        <v>1711</v>
      </c>
      <c r="L815" s="4" t="e">
        <f>VLOOKUP(F815,STATISTIK!$A:$D,7,FALSE)</f>
        <v>#REF!</v>
      </c>
      <c r="M815" s="61" t="s">
        <v>47</v>
      </c>
      <c r="N815" s="4" t="e">
        <f>VLOOKUP(F815,STATISTIK!$A:$D,9,FALSE)</f>
        <v>#REF!</v>
      </c>
      <c r="O815" s="4" t="e">
        <f>VLOOKUP(F815,STATISTIK!$A:$D,10,FALSE)</f>
        <v>#REF!</v>
      </c>
      <c r="P815" s="5"/>
      <c r="Q815" s="4" t="e">
        <f>VLOOKUP(F815,STATISTIK!$A:$D,12,FALSE)</f>
        <v>#REF!</v>
      </c>
      <c r="R815" s="57" t="e">
        <f>VLOOKUP(F815,STATISTIK!$A:$D,13,FALSE)</f>
        <v>#REF!</v>
      </c>
      <c r="S815" s="62"/>
      <c r="T815" s="56"/>
      <c r="U815" s="56"/>
    </row>
    <row r="816" ht="12.75" hidden="1" customHeight="1" spans="1:21">
      <c r="A816" s="6">
        <v>790</v>
      </c>
      <c r="B816" s="21" t="s">
        <v>1714</v>
      </c>
      <c r="C816" s="21"/>
      <c r="D816" s="21"/>
      <c r="E816" s="21"/>
      <c r="F816" s="7" t="s">
        <v>1715</v>
      </c>
      <c r="G816" s="6" t="s">
        <v>43</v>
      </c>
      <c r="H816" s="4" t="s">
        <v>1686</v>
      </c>
      <c r="I816" s="6" t="s">
        <v>45</v>
      </c>
      <c r="J816" s="4" t="e">
        <f>VLOOKUP(F816,STATISTIK!$A:$D,5,FALSE)</f>
        <v>#REF!</v>
      </c>
      <c r="K816" s="49" t="s">
        <v>46</v>
      </c>
      <c r="L816" s="4" t="e">
        <f>VLOOKUP(F816,STATISTIK!$A:$D,7,FALSE)</f>
        <v>#REF!</v>
      </c>
      <c r="M816" s="61" t="s">
        <v>47</v>
      </c>
      <c r="N816" s="4" t="e">
        <f>VLOOKUP(F816,STATISTIK!$A:$D,9,FALSE)</f>
        <v>#REF!</v>
      </c>
      <c r="O816" s="4" t="e">
        <f>VLOOKUP(F816,STATISTIK!$A:$D,10,FALSE)</f>
        <v>#REF!</v>
      </c>
      <c r="P816" s="5"/>
      <c r="Q816" s="4" t="e">
        <f>VLOOKUP(F816,STATISTIK!$A:$D,12,FALSE)</f>
        <v>#REF!</v>
      </c>
      <c r="R816" s="57" t="e">
        <f>VLOOKUP(F816,STATISTIK!$A:$D,13,FALSE)</f>
        <v>#REF!</v>
      </c>
      <c r="S816" s="62"/>
      <c r="T816" s="56"/>
      <c r="U816" s="56"/>
    </row>
    <row r="817" ht="12.75" hidden="1" customHeight="1" spans="1:21">
      <c r="A817" s="6">
        <v>791</v>
      </c>
      <c r="B817" s="21" t="s">
        <v>1716</v>
      </c>
      <c r="C817" s="21"/>
      <c r="D817" s="21"/>
      <c r="E817" s="21"/>
      <c r="F817" s="7" t="s">
        <v>1717</v>
      </c>
      <c r="G817" s="6" t="s">
        <v>43</v>
      </c>
      <c r="H817" s="4" t="s">
        <v>1686</v>
      </c>
      <c r="I817" s="6" t="s">
        <v>45</v>
      </c>
      <c r="J817" s="4" t="e">
        <f>VLOOKUP(F817,STATISTIK!$A:$D,5,FALSE)</f>
        <v>#REF!</v>
      </c>
      <c r="K817" s="49" t="s">
        <v>1718</v>
      </c>
      <c r="L817" s="4" t="e">
        <f>VLOOKUP(F817,STATISTIK!$A:$D,7,FALSE)</f>
        <v>#REF!</v>
      </c>
      <c r="M817" s="61" t="s">
        <v>47</v>
      </c>
      <c r="N817" s="4" t="e">
        <f>VLOOKUP(F817,STATISTIK!$A:$D,9,FALSE)</f>
        <v>#REF!</v>
      </c>
      <c r="O817" s="4" t="e">
        <f>VLOOKUP(F817,STATISTIK!$A:$D,10,FALSE)</f>
        <v>#REF!</v>
      </c>
      <c r="P817" s="5"/>
      <c r="Q817" s="4" t="e">
        <f>VLOOKUP(F817,STATISTIK!$A:$D,12,FALSE)</f>
        <v>#REF!</v>
      </c>
      <c r="R817" s="57" t="e">
        <f>VLOOKUP(F817,STATISTIK!$A:$D,13,FALSE)</f>
        <v>#REF!</v>
      </c>
      <c r="S817" s="62"/>
      <c r="T817" s="56"/>
      <c r="U817" s="56"/>
    </row>
    <row r="818" ht="12.75" hidden="1" customHeight="1" spans="1:21">
      <c r="A818" s="6">
        <v>792</v>
      </c>
      <c r="B818" s="21" t="s">
        <v>1719</v>
      </c>
      <c r="C818" s="21"/>
      <c r="D818" s="21"/>
      <c r="E818" s="21"/>
      <c r="F818" s="7" t="s">
        <v>1720</v>
      </c>
      <c r="G818" s="6" t="s">
        <v>43</v>
      </c>
      <c r="H818" s="4" t="s">
        <v>1686</v>
      </c>
      <c r="I818" s="6" t="s">
        <v>45</v>
      </c>
      <c r="J818" s="4" t="e">
        <f>VLOOKUP(F818,STATISTIK!$A:$D,5,FALSE)</f>
        <v>#REF!</v>
      </c>
      <c r="K818" s="49" t="s">
        <v>1718</v>
      </c>
      <c r="L818" s="4" t="e">
        <f>VLOOKUP(F818,STATISTIK!$A:$D,7,FALSE)</f>
        <v>#REF!</v>
      </c>
      <c r="M818" s="61" t="s">
        <v>47</v>
      </c>
      <c r="N818" s="4" t="e">
        <f>VLOOKUP(F818,STATISTIK!$A:$D,9,FALSE)</f>
        <v>#REF!</v>
      </c>
      <c r="O818" s="4" t="e">
        <f>VLOOKUP(F818,STATISTIK!$A:$D,10,FALSE)</f>
        <v>#REF!</v>
      </c>
      <c r="P818" s="5"/>
      <c r="Q818" s="4" t="e">
        <f>VLOOKUP(F818,STATISTIK!$A:$D,12,FALSE)</f>
        <v>#REF!</v>
      </c>
      <c r="R818" s="57" t="e">
        <f>VLOOKUP(F818,STATISTIK!$A:$D,13,FALSE)</f>
        <v>#REF!</v>
      </c>
      <c r="S818" s="62"/>
      <c r="T818" s="56"/>
      <c r="U818" s="56"/>
    </row>
    <row r="819" ht="12.75" hidden="1" customHeight="1" spans="1:21">
      <c r="A819" s="6">
        <v>793</v>
      </c>
      <c r="B819" s="21" t="s">
        <v>1721</v>
      </c>
      <c r="C819" s="21"/>
      <c r="D819" s="21"/>
      <c r="E819" s="21"/>
      <c r="F819" s="7" t="s">
        <v>1722</v>
      </c>
      <c r="G819" s="6" t="s">
        <v>43</v>
      </c>
      <c r="H819" s="4" t="s">
        <v>1686</v>
      </c>
      <c r="I819" s="6" t="s">
        <v>45</v>
      </c>
      <c r="J819" s="4" t="e">
        <f>VLOOKUP(F819,STATISTIK!$A:$D,5,FALSE)</f>
        <v>#REF!</v>
      </c>
      <c r="K819" s="49" t="s">
        <v>46</v>
      </c>
      <c r="L819" s="4" t="e">
        <f>VLOOKUP(F819,STATISTIK!$A:$D,7,FALSE)</f>
        <v>#REF!</v>
      </c>
      <c r="M819" s="61" t="s">
        <v>47</v>
      </c>
      <c r="N819" s="4" t="e">
        <f>VLOOKUP(F819,STATISTIK!$A:$D,9,FALSE)</f>
        <v>#REF!</v>
      </c>
      <c r="O819" s="4" t="e">
        <f>VLOOKUP(F819,STATISTIK!$A:$D,10,FALSE)</f>
        <v>#REF!</v>
      </c>
      <c r="P819" s="5"/>
      <c r="Q819" s="4" t="e">
        <f>VLOOKUP(F819,STATISTIK!$A:$D,12,FALSE)</f>
        <v>#REF!</v>
      </c>
      <c r="R819" s="57" t="e">
        <f>VLOOKUP(F819,STATISTIK!$A:$D,13,FALSE)</f>
        <v>#REF!</v>
      </c>
      <c r="S819" s="62"/>
      <c r="T819" s="56"/>
      <c r="U819" s="56"/>
    </row>
    <row r="820" ht="12.75" hidden="1" customHeight="1" spans="1:21">
      <c r="A820" s="6">
        <v>794</v>
      </c>
      <c r="B820" s="21" t="s">
        <v>1723</v>
      </c>
      <c r="C820" s="21"/>
      <c r="D820" s="21"/>
      <c r="E820" s="21"/>
      <c r="F820" s="7" t="s">
        <v>1724</v>
      </c>
      <c r="G820" s="6" t="s">
        <v>43</v>
      </c>
      <c r="H820" s="4" t="s">
        <v>1686</v>
      </c>
      <c r="I820" s="6" t="s">
        <v>45</v>
      </c>
      <c r="J820" s="4" t="e">
        <f>VLOOKUP(F820,STATISTIK!$A:$D,5,FALSE)</f>
        <v>#REF!</v>
      </c>
      <c r="K820" s="49" t="s">
        <v>1725</v>
      </c>
      <c r="L820" s="4" t="e">
        <f>VLOOKUP(F820,STATISTIK!$A:$D,7,FALSE)</f>
        <v>#REF!</v>
      </c>
      <c r="M820" s="61" t="s">
        <v>47</v>
      </c>
      <c r="N820" s="4" t="e">
        <f>VLOOKUP(F820,STATISTIK!$A:$D,9,FALSE)</f>
        <v>#REF!</v>
      </c>
      <c r="O820" s="4" t="e">
        <f>VLOOKUP(F820,STATISTIK!$A:$D,10,FALSE)</f>
        <v>#REF!</v>
      </c>
      <c r="P820" s="5"/>
      <c r="Q820" s="4" t="e">
        <f>VLOOKUP(F820,STATISTIK!$A:$D,12,FALSE)</f>
        <v>#REF!</v>
      </c>
      <c r="R820" s="57" t="e">
        <f>VLOOKUP(F820,STATISTIK!$A:$D,13,FALSE)</f>
        <v>#REF!</v>
      </c>
      <c r="S820" s="62"/>
      <c r="T820" s="56"/>
      <c r="U820" s="56"/>
    </row>
    <row r="821" ht="12.75" hidden="1" customHeight="1" spans="1:21">
      <c r="A821" s="6">
        <v>795</v>
      </c>
      <c r="B821" s="21" t="s">
        <v>1726</v>
      </c>
      <c r="C821" s="21"/>
      <c r="D821" s="21"/>
      <c r="E821" s="21"/>
      <c r="F821" s="7" t="s">
        <v>1727</v>
      </c>
      <c r="G821" s="6" t="s">
        <v>43</v>
      </c>
      <c r="H821" s="4" t="s">
        <v>1686</v>
      </c>
      <c r="I821" s="6" t="s">
        <v>45</v>
      </c>
      <c r="J821" s="4" t="e">
        <f>VLOOKUP(F821,STATISTIK!$A:$D,5,FALSE)</f>
        <v>#REF!</v>
      </c>
      <c r="K821" s="49" t="s">
        <v>1725</v>
      </c>
      <c r="L821" s="4" t="e">
        <f>VLOOKUP(F821,STATISTIK!$A:$D,7,FALSE)</f>
        <v>#REF!</v>
      </c>
      <c r="M821" s="61" t="s">
        <v>47</v>
      </c>
      <c r="N821" s="4" t="e">
        <f>VLOOKUP(F821,STATISTIK!$A:$D,9,FALSE)</f>
        <v>#REF!</v>
      </c>
      <c r="O821" s="4" t="e">
        <f>VLOOKUP(F821,STATISTIK!$A:$D,10,FALSE)</f>
        <v>#REF!</v>
      </c>
      <c r="P821" s="5"/>
      <c r="Q821" s="4" t="e">
        <f>VLOOKUP(F821,STATISTIK!$A:$D,12,FALSE)</f>
        <v>#REF!</v>
      </c>
      <c r="R821" s="57" t="e">
        <f>VLOOKUP(F821,STATISTIK!$A:$D,13,FALSE)</f>
        <v>#REF!</v>
      </c>
      <c r="S821" s="62"/>
      <c r="T821" s="56"/>
      <c r="U821" s="56"/>
    </row>
    <row r="822" ht="12.75" hidden="1" customHeight="1" spans="1:21">
      <c r="A822" s="6">
        <v>796</v>
      </c>
      <c r="B822" s="21" t="s">
        <v>1728</v>
      </c>
      <c r="C822" s="21"/>
      <c r="D822" s="21"/>
      <c r="E822" s="21"/>
      <c r="F822" s="7" t="s">
        <v>1729</v>
      </c>
      <c r="G822" s="6" t="s">
        <v>43</v>
      </c>
      <c r="H822" s="4" t="s">
        <v>1686</v>
      </c>
      <c r="I822" s="6" t="s">
        <v>45</v>
      </c>
      <c r="J822" s="4" t="e">
        <f>VLOOKUP(F822,STATISTIK!$A:$D,5,FALSE)</f>
        <v>#REF!</v>
      </c>
      <c r="K822" s="49" t="s">
        <v>46</v>
      </c>
      <c r="L822" s="4" t="e">
        <f>VLOOKUP(F822,STATISTIK!$A:$D,7,FALSE)</f>
        <v>#REF!</v>
      </c>
      <c r="M822" s="61" t="s">
        <v>47</v>
      </c>
      <c r="N822" s="4" t="e">
        <f>VLOOKUP(F822,STATISTIK!$A:$D,9,FALSE)</f>
        <v>#REF!</v>
      </c>
      <c r="O822" s="4" t="e">
        <f>VLOOKUP(F822,STATISTIK!$A:$D,10,FALSE)</f>
        <v>#REF!</v>
      </c>
      <c r="P822" s="5"/>
      <c r="Q822" s="4" t="e">
        <f>VLOOKUP(F822,STATISTIK!$A:$D,12,FALSE)</f>
        <v>#REF!</v>
      </c>
      <c r="R822" s="57" t="e">
        <f>VLOOKUP(F822,STATISTIK!$A:$D,13,FALSE)</f>
        <v>#REF!</v>
      </c>
      <c r="S822" s="62"/>
      <c r="T822" s="56"/>
      <c r="U822" s="56"/>
    </row>
    <row r="823" ht="12.75" hidden="1" customHeight="1" spans="1:21">
      <c r="A823" s="6">
        <v>797</v>
      </c>
      <c r="B823" s="21" t="s">
        <v>1730</v>
      </c>
      <c r="C823" s="21"/>
      <c r="D823" s="21"/>
      <c r="E823" s="21"/>
      <c r="F823" s="7" t="s">
        <v>1731</v>
      </c>
      <c r="G823" s="6" t="s">
        <v>43</v>
      </c>
      <c r="H823" s="4" t="s">
        <v>1686</v>
      </c>
      <c r="I823" s="6" t="s">
        <v>45</v>
      </c>
      <c r="J823" s="4" t="e">
        <f>VLOOKUP(F823,STATISTIK!$A:$D,5,FALSE)</f>
        <v>#REF!</v>
      </c>
      <c r="K823" s="49" t="s">
        <v>355</v>
      </c>
      <c r="L823" s="4" t="e">
        <f>VLOOKUP(F823,STATISTIK!$A:$D,7,FALSE)</f>
        <v>#REF!</v>
      </c>
      <c r="M823" s="61" t="s">
        <v>47</v>
      </c>
      <c r="N823" s="4" t="e">
        <f>VLOOKUP(F823,STATISTIK!$A:$D,9,FALSE)</f>
        <v>#REF!</v>
      </c>
      <c r="O823" s="4" t="e">
        <f>VLOOKUP(F823,STATISTIK!$A:$D,10,FALSE)</f>
        <v>#REF!</v>
      </c>
      <c r="P823" s="5"/>
      <c r="Q823" s="4" t="e">
        <f>VLOOKUP(F823,STATISTIK!$A:$D,12,FALSE)</f>
        <v>#REF!</v>
      </c>
      <c r="R823" s="57" t="e">
        <f>VLOOKUP(F823,STATISTIK!$A:$D,13,FALSE)</f>
        <v>#REF!</v>
      </c>
      <c r="S823" s="62"/>
      <c r="T823" s="56"/>
      <c r="U823" s="56"/>
    </row>
    <row r="824" ht="12.75" hidden="1" customHeight="1" spans="1:21">
      <c r="A824" s="6">
        <v>798</v>
      </c>
      <c r="B824" s="21" t="s">
        <v>1732</v>
      </c>
      <c r="C824" s="21"/>
      <c r="D824" s="21"/>
      <c r="E824" s="21"/>
      <c r="F824" s="7" t="s">
        <v>1733</v>
      </c>
      <c r="G824" s="6" t="s">
        <v>43</v>
      </c>
      <c r="H824" s="4" t="s">
        <v>1686</v>
      </c>
      <c r="I824" s="6" t="s">
        <v>45</v>
      </c>
      <c r="J824" s="4" t="e">
        <f>VLOOKUP(F824,STATISTIK!$A:$D,5,FALSE)</f>
        <v>#REF!</v>
      </c>
      <c r="K824" s="49" t="s">
        <v>355</v>
      </c>
      <c r="L824" s="4" t="e">
        <f>VLOOKUP(F824,STATISTIK!$A:$D,7,FALSE)</f>
        <v>#REF!</v>
      </c>
      <c r="M824" s="61" t="s">
        <v>47</v>
      </c>
      <c r="N824" s="4" t="e">
        <f>VLOOKUP(F824,STATISTIK!$A:$D,9,FALSE)</f>
        <v>#REF!</v>
      </c>
      <c r="O824" s="4" t="e">
        <f>VLOOKUP(F824,STATISTIK!$A:$D,10,FALSE)</f>
        <v>#REF!</v>
      </c>
      <c r="P824" s="5"/>
      <c r="Q824" s="4" t="e">
        <f>VLOOKUP(F824,STATISTIK!$A:$D,12,FALSE)</f>
        <v>#REF!</v>
      </c>
      <c r="R824" s="57" t="e">
        <f>VLOOKUP(F824,STATISTIK!$A:$D,13,FALSE)</f>
        <v>#REF!</v>
      </c>
      <c r="S824" s="62"/>
      <c r="T824" s="56"/>
      <c r="U824" s="56"/>
    </row>
    <row r="825" ht="12.75" hidden="1" customHeight="1" spans="1:21">
      <c r="A825" s="6">
        <v>799</v>
      </c>
      <c r="B825" s="21" t="s">
        <v>1734</v>
      </c>
      <c r="C825" s="21"/>
      <c r="D825" s="21"/>
      <c r="E825" s="21"/>
      <c r="F825" s="7" t="s">
        <v>1735</v>
      </c>
      <c r="G825" s="6" t="s">
        <v>43</v>
      </c>
      <c r="H825" s="4" t="s">
        <v>1686</v>
      </c>
      <c r="I825" s="6" t="s">
        <v>45</v>
      </c>
      <c r="J825" s="4" t="e">
        <f>VLOOKUP(F825,STATISTIK!$A:$D,5,FALSE)</f>
        <v>#REF!</v>
      </c>
      <c r="K825" s="49" t="s">
        <v>65</v>
      </c>
      <c r="L825" s="4" t="e">
        <f>VLOOKUP(F825,STATISTIK!$A:$D,7,FALSE)</f>
        <v>#REF!</v>
      </c>
      <c r="M825" s="61" t="s">
        <v>47</v>
      </c>
      <c r="N825" s="4" t="e">
        <f>VLOOKUP(F825,STATISTIK!$A:$D,9,FALSE)</f>
        <v>#REF!</v>
      </c>
      <c r="O825" s="4" t="e">
        <f>VLOOKUP(F825,STATISTIK!$A:$D,10,FALSE)</f>
        <v>#REF!</v>
      </c>
      <c r="P825" s="5"/>
      <c r="Q825" s="4" t="e">
        <f>VLOOKUP(F825,STATISTIK!$A:$D,12,FALSE)</f>
        <v>#REF!</v>
      </c>
      <c r="R825" s="57" t="e">
        <f>VLOOKUP(F825,STATISTIK!$A:$D,13,FALSE)</f>
        <v>#REF!</v>
      </c>
      <c r="S825" s="62"/>
      <c r="T825" s="56"/>
      <c r="U825" s="56"/>
    </row>
    <row r="826" ht="12.75" hidden="1" customHeight="1" spans="1:21">
      <c r="A826" s="6">
        <v>800</v>
      </c>
      <c r="B826" s="21" t="s">
        <v>1736</v>
      </c>
      <c r="C826" s="21"/>
      <c r="D826" s="21"/>
      <c r="E826" s="21"/>
      <c r="F826" s="7" t="s">
        <v>1735</v>
      </c>
      <c r="G826" s="6" t="s">
        <v>43</v>
      </c>
      <c r="H826" s="4" t="s">
        <v>1686</v>
      </c>
      <c r="I826" s="6" t="s">
        <v>45</v>
      </c>
      <c r="J826" s="4" t="e">
        <f>VLOOKUP(F826,STATISTIK!$A:$D,5,FALSE)</f>
        <v>#REF!</v>
      </c>
      <c r="K826" s="49" t="s">
        <v>65</v>
      </c>
      <c r="L826" s="4" t="e">
        <f>VLOOKUP(F826,STATISTIK!$A:$D,7,FALSE)</f>
        <v>#REF!</v>
      </c>
      <c r="M826" s="61" t="s">
        <v>47</v>
      </c>
      <c r="N826" s="4" t="e">
        <f>VLOOKUP(F826,STATISTIK!$A:$D,9,FALSE)</f>
        <v>#REF!</v>
      </c>
      <c r="O826" s="4" t="e">
        <f>VLOOKUP(F826,STATISTIK!$A:$D,10,FALSE)</f>
        <v>#REF!</v>
      </c>
      <c r="P826" s="5"/>
      <c r="Q826" s="4" t="e">
        <f>VLOOKUP(F826,STATISTIK!$A:$D,12,FALSE)</f>
        <v>#REF!</v>
      </c>
      <c r="R826" s="57" t="e">
        <f>VLOOKUP(F826,STATISTIK!$A:$D,13,FALSE)</f>
        <v>#REF!</v>
      </c>
      <c r="S826" s="62"/>
      <c r="T826" s="56"/>
      <c r="U826" s="56"/>
    </row>
    <row r="827" ht="12.75" hidden="1" customHeight="1" spans="1:21">
      <c r="A827" s="6">
        <v>801</v>
      </c>
      <c r="B827" s="21" t="s">
        <v>1737</v>
      </c>
      <c r="C827" s="21"/>
      <c r="D827" s="21"/>
      <c r="E827" s="21"/>
      <c r="F827" s="7" t="s">
        <v>1738</v>
      </c>
      <c r="G827" s="6" t="s">
        <v>43</v>
      </c>
      <c r="H827" s="4" t="s">
        <v>1686</v>
      </c>
      <c r="I827" s="6" t="s">
        <v>45</v>
      </c>
      <c r="J827" s="4" t="e">
        <f>VLOOKUP(F827,STATISTIK!$A:$D,5,FALSE)</f>
        <v>#REF!</v>
      </c>
      <c r="K827" s="49" t="s">
        <v>355</v>
      </c>
      <c r="L827" s="4" t="e">
        <f>VLOOKUP(F827,STATISTIK!$A:$D,7,FALSE)</f>
        <v>#REF!</v>
      </c>
      <c r="M827" s="61" t="s">
        <v>47</v>
      </c>
      <c r="N827" s="4" t="e">
        <f>VLOOKUP(F827,STATISTIK!$A:$D,9,FALSE)</f>
        <v>#REF!</v>
      </c>
      <c r="O827" s="4" t="e">
        <f>VLOOKUP(F827,STATISTIK!$A:$D,10,FALSE)</f>
        <v>#REF!</v>
      </c>
      <c r="P827" s="5"/>
      <c r="Q827" s="4" t="e">
        <f>VLOOKUP(F827,STATISTIK!$A:$D,12,FALSE)</f>
        <v>#REF!</v>
      </c>
      <c r="R827" s="57" t="e">
        <f>VLOOKUP(F827,STATISTIK!$A:$D,13,FALSE)</f>
        <v>#REF!</v>
      </c>
      <c r="S827" s="62"/>
      <c r="T827" s="56"/>
      <c r="U827" s="56"/>
    </row>
    <row r="828" ht="12.75" hidden="1" customHeight="1" spans="1:21">
      <c r="A828" s="6">
        <v>802</v>
      </c>
      <c r="B828" s="21" t="s">
        <v>1739</v>
      </c>
      <c r="C828" s="21"/>
      <c r="D828" s="21"/>
      <c r="E828" s="21"/>
      <c r="F828" s="7" t="s">
        <v>1740</v>
      </c>
      <c r="G828" s="6" t="s">
        <v>43</v>
      </c>
      <c r="H828" s="4" t="s">
        <v>1686</v>
      </c>
      <c r="I828" s="6" t="s">
        <v>45</v>
      </c>
      <c r="J828" s="4" t="e">
        <f>VLOOKUP(F828,STATISTIK!$A:$D,5,FALSE)</f>
        <v>#REF!</v>
      </c>
      <c r="K828" s="49" t="s">
        <v>355</v>
      </c>
      <c r="L828" s="4" t="e">
        <f>VLOOKUP(F828,STATISTIK!$A:$D,7,FALSE)</f>
        <v>#REF!</v>
      </c>
      <c r="M828" s="61" t="s">
        <v>47</v>
      </c>
      <c r="N828" s="4" t="e">
        <f>VLOOKUP(F828,STATISTIK!$A:$D,9,FALSE)</f>
        <v>#REF!</v>
      </c>
      <c r="O828" s="4" t="e">
        <f>VLOOKUP(F828,STATISTIK!$A:$D,10,FALSE)</f>
        <v>#REF!</v>
      </c>
      <c r="P828" s="5"/>
      <c r="Q828" s="4" t="e">
        <f>VLOOKUP(F828,STATISTIK!$A:$D,12,FALSE)</f>
        <v>#REF!</v>
      </c>
      <c r="R828" s="57" t="e">
        <f>VLOOKUP(F828,STATISTIK!$A:$D,13,FALSE)</f>
        <v>#REF!</v>
      </c>
      <c r="S828" s="62"/>
      <c r="T828" s="56"/>
      <c r="U828" s="56"/>
    </row>
    <row r="829" ht="12.75" hidden="1" customHeight="1" spans="1:21">
      <c r="A829" s="6"/>
      <c r="B829" s="69" t="s">
        <v>1741</v>
      </c>
      <c r="C829" s="42"/>
      <c r="D829" s="42"/>
      <c r="E829" s="42"/>
      <c r="F829" s="3" t="s">
        <v>1742</v>
      </c>
      <c r="G829" s="6" t="s">
        <v>43</v>
      </c>
      <c r="H829" s="4"/>
      <c r="I829" s="6" t="s">
        <v>45</v>
      </c>
      <c r="J829" s="4" t="e">
        <f>VLOOKUP(F829,STATISTIK!$A:$D,5,FALSE)</f>
        <v>#REF!</v>
      </c>
      <c r="K829" s="49"/>
      <c r="L829" s="4" t="e">
        <f>VLOOKUP(F829,STATISTIK!$A:$D,7,FALSE)</f>
        <v>#REF!</v>
      </c>
      <c r="M829" s="61"/>
      <c r="N829" s="4" t="e">
        <f>VLOOKUP(F829,STATISTIK!$A:$D,9,FALSE)</f>
        <v>#REF!</v>
      </c>
      <c r="O829" s="4" t="e">
        <f>VLOOKUP(F829,STATISTIK!$A:$D,10,FALSE)</f>
        <v>#REF!</v>
      </c>
      <c r="P829" s="5"/>
      <c r="Q829" s="4" t="e">
        <f>VLOOKUP(F829,STATISTIK!$A:$D,12,FALSE)</f>
        <v>#REF!</v>
      </c>
      <c r="R829" s="4" t="e">
        <f>VLOOKUP(F829,STATISTIK!$A:$D,13,FALSE)</f>
        <v>#REF!</v>
      </c>
      <c r="S829" s="52"/>
      <c r="T829" s="56"/>
      <c r="U829" s="56"/>
    </row>
    <row r="830" ht="12.75" hidden="1" customHeight="1" spans="1:21">
      <c r="A830" s="6">
        <v>803</v>
      </c>
      <c r="B830" s="21" t="s">
        <v>1743</v>
      </c>
      <c r="C830" s="21"/>
      <c r="D830" s="21"/>
      <c r="E830" s="21"/>
      <c r="F830" s="7" t="s">
        <v>1744</v>
      </c>
      <c r="G830" s="6" t="s">
        <v>43</v>
      </c>
      <c r="H830" s="4" t="s">
        <v>1382</v>
      </c>
      <c r="I830" s="6" t="s">
        <v>45</v>
      </c>
      <c r="J830" s="4" t="e">
        <f>VLOOKUP(F830,STATISTIK!$A:$D,5,FALSE)</f>
        <v>#REF!</v>
      </c>
      <c r="K830" s="49" t="s">
        <v>62</v>
      </c>
      <c r="L830" s="4" t="e">
        <f>VLOOKUP(F830,STATISTIK!$A:$D,7,FALSE)</f>
        <v>#REF!</v>
      </c>
      <c r="M830" s="61" t="s">
        <v>47</v>
      </c>
      <c r="N830" s="4" t="e">
        <f>VLOOKUP(F830,STATISTIK!$A:$D,9,FALSE)</f>
        <v>#REF!</v>
      </c>
      <c r="O830" s="4" t="e">
        <f>VLOOKUP(F830,STATISTIK!$A:$D,10,FALSE)</f>
        <v>#REF!</v>
      </c>
      <c r="P830" s="5"/>
      <c r="Q830" s="4" t="e">
        <f>VLOOKUP(F830,STATISTIK!$A:$D,12,FALSE)</f>
        <v>#REF!</v>
      </c>
      <c r="R830" s="57" t="e">
        <f>VLOOKUP(F830,STATISTIK!$A:$D,13,FALSE)</f>
        <v>#REF!</v>
      </c>
      <c r="S830" s="62"/>
      <c r="T830" s="56"/>
      <c r="U830" s="56"/>
    </row>
    <row r="831" ht="12.75" hidden="1" customHeight="1" spans="1:21">
      <c r="A831" s="6">
        <v>804</v>
      </c>
      <c r="B831" s="21" t="s">
        <v>1745</v>
      </c>
      <c r="C831" s="21"/>
      <c r="D831" s="21"/>
      <c r="E831" s="21"/>
      <c r="F831" s="7" t="s">
        <v>1746</v>
      </c>
      <c r="G831" s="6" t="s">
        <v>43</v>
      </c>
      <c r="H831" s="4" t="s">
        <v>1382</v>
      </c>
      <c r="I831" s="6" t="s">
        <v>45</v>
      </c>
      <c r="J831" s="4" t="e">
        <f>VLOOKUP(F831,STATISTIK!$A:$D,5,FALSE)</f>
        <v>#REF!</v>
      </c>
      <c r="K831" s="49" t="s">
        <v>355</v>
      </c>
      <c r="L831" s="4" t="e">
        <f>VLOOKUP(F831,STATISTIK!$A:$D,7,FALSE)</f>
        <v>#REF!</v>
      </c>
      <c r="M831" s="61" t="s">
        <v>47</v>
      </c>
      <c r="N831" s="4" t="e">
        <f>VLOOKUP(F831,STATISTIK!$A:$D,9,FALSE)</f>
        <v>#REF!</v>
      </c>
      <c r="O831" s="4" t="e">
        <f>VLOOKUP(F831,STATISTIK!$A:$D,10,FALSE)</f>
        <v>#REF!</v>
      </c>
      <c r="P831" s="5"/>
      <c r="Q831" s="4" t="e">
        <f>VLOOKUP(F831,STATISTIK!$A:$D,12,FALSE)</f>
        <v>#REF!</v>
      </c>
      <c r="R831" s="57" t="e">
        <f>VLOOKUP(F831,STATISTIK!$A:$D,13,FALSE)</f>
        <v>#REF!</v>
      </c>
      <c r="S831" s="62"/>
      <c r="T831" s="56"/>
      <c r="U831" s="56"/>
    </row>
    <row r="832" ht="12.75" hidden="1" customHeight="1" spans="1:21">
      <c r="A832" s="6">
        <v>805</v>
      </c>
      <c r="B832" s="65" t="s">
        <v>1747</v>
      </c>
      <c r="C832" s="65"/>
      <c r="D832" s="65"/>
      <c r="E832" s="65"/>
      <c r="F832" s="7" t="s">
        <v>64</v>
      </c>
      <c r="G832" s="6" t="s">
        <v>43</v>
      </c>
      <c r="H832" s="4" t="s">
        <v>1382</v>
      </c>
      <c r="I832" s="6" t="s">
        <v>45</v>
      </c>
      <c r="J832" s="4" t="e">
        <f>VLOOKUP(F832,STATISTIK!$A:$D,5,FALSE)</f>
        <v>#REF!</v>
      </c>
      <c r="K832" s="49" t="s">
        <v>65</v>
      </c>
      <c r="L832" s="4" t="e">
        <f>VLOOKUP(F832,STATISTIK!$A:$D,7,FALSE)</f>
        <v>#REF!</v>
      </c>
      <c r="M832" s="61" t="s">
        <v>47</v>
      </c>
      <c r="N832" s="4" t="e">
        <f>VLOOKUP(F832,STATISTIK!$A:$D,9,FALSE)</f>
        <v>#REF!</v>
      </c>
      <c r="O832" s="4" t="e">
        <f>VLOOKUP(F832,STATISTIK!$A:$D,10,FALSE)</f>
        <v>#REF!</v>
      </c>
      <c r="P832" s="5"/>
      <c r="Q832" s="4" t="e">
        <f>VLOOKUP(F832,STATISTIK!$A:$D,12,FALSE)</f>
        <v>#REF!</v>
      </c>
      <c r="R832" s="57" t="e">
        <f>VLOOKUP(F832,STATISTIK!$A:$D,13,FALSE)</f>
        <v>#REF!</v>
      </c>
      <c r="S832" s="62"/>
      <c r="T832" s="56"/>
      <c r="U832" s="56"/>
    </row>
    <row r="833" ht="12.75" hidden="1" customHeight="1" spans="1:21">
      <c r="A833" s="6">
        <v>806</v>
      </c>
      <c r="B833" s="65" t="s">
        <v>1748</v>
      </c>
      <c r="C833" s="65"/>
      <c r="D833" s="65"/>
      <c r="E833" s="65"/>
      <c r="F833" s="7" t="s">
        <v>1049</v>
      </c>
      <c r="G833" s="6" t="s">
        <v>43</v>
      </c>
      <c r="H833" s="4" t="s">
        <v>1382</v>
      </c>
      <c r="I833" s="6" t="s">
        <v>45</v>
      </c>
      <c r="J833" s="4" t="e">
        <f>VLOOKUP(F833,STATISTIK!$A:$D,5,FALSE)</f>
        <v>#N/A</v>
      </c>
      <c r="K833" s="49" t="s">
        <v>65</v>
      </c>
      <c r="L833" s="4" t="e">
        <f>VLOOKUP(F833,STATISTIK!$A:$D,7,FALSE)</f>
        <v>#N/A</v>
      </c>
      <c r="M833" s="61" t="s">
        <v>47</v>
      </c>
      <c r="N833" s="4" t="e">
        <f>VLOOKUP(F833,STATISTIK!$A:$D,9,FALSE)</f>
        <v>#N/A</v>
      </c>
      <c r="O833" s="4" t="e">
        <f>VLOOKUP(F833,STATISTIK!$A:$D,10,FALSE)</f>
        <v>#N/A</v>
      </c>
      <c r="P833" s="5"/>
      <c r="Q833" s="4" t="e">
        <f>VLOOKUP(F833,STATISTIK!$A:$D,12,FALSE)</f>
        <v>#N/A</v>
      </c>
      <c r="R833" s="4" t="e">
        <f>VLOOKUP(F833,STATISTIK!$A:$D,13,FALSE)</f>
        <v>#N/A</v>
      </c>
      <c r="S833" s="62"/>
      <c r="T833" s="56"/>
      <c r="U833" s="56"/>
    </row>
    <row r="834" ht="12.75" hidden="1" customHeight="1" spans="1:21">
      <c r="A834" s="6">
        <v>807</v>
      </c>
      <c r="B834" s="65" t="s">
        <v>1749</v>
      </c>
      <c r="C834" s="65"/>
      <c r="D834" s="65"/>
      <c r="E834" s="65"/>
      <c r="F834" s="7" t="s">
        <v>1750</v>
      </c>
      <c r="G834" s="6" t="s">
        <v>43</v>
      </c>
      <c r="H834" s="4" t="s">
        <v>1382</v>
      </c>
      <c r="I834" s="6" t="s">
        <v>45</v>
      </c>
      <c r="J834" s="4" t="e">
        <f>VLOOKUP(F834,STATISTIK!$A:$D,5,FALSE)</f>
        <v>#REF!</v>
      </c>
      <c r="K834" s="49" t="s">
        <v>1751</v>
      </c>
      <c r="L834" s="4" t="e">
        <f>VLOOKUP(F834,STATISTIK!$A:$D,7,FALSE)</f>
        <v>#REF!</v>
      </c>
      <c r="M834" s="61" t="s">
        <v>47</v>
      </c>
      <c r="N834" s="4" t="e">
        <f>VLOOKUP(F834,STATISTIK!$A:$D,9,FALSE)</f>
        <v>#REF!</v>
      </c>
      <c r="O834" s="4" t="e">
        <f>VLOOKUP(F834,STATISTIK!$A:$D,10,FALSE)</f>
        <v>#REF!</v>
      </c>
      <c r="P834" s="5"/>
      <c r="Q834" s="4" t="e">
        <f>VLOOKUP(F834,STATISTIK!$A:$D,12,FALSE)</f>
        <v>#REF!</v>
      </c>
      <c r="R834" s="57" t="e">
        <f>VLOOKUP(F834,STATISTIK!$A:$D,13,FALSE)</f>
        <v>#REF!</v>
      </c>
      <c r="S834" s="62"/>
      <c r="T834" s="56"/>
      <c r="U834" s="56"/>
    </row>
    <row r="835" ht="12.75" hidden="1" customHeight="1" spans="1:21">
      <c r="A835" s="6">
        <v>808</v>
      </c>
      <c r="B835" s="65" t="s">
        <v>1752</v>
      </c>
      <c r="C835" s="65"/>
      <c r="D835" s="65"/>
      <c r="E835" s="65"/>
      <c r="F835" s="7" t="s">
        <v>1753</v>
      </c>
      <c r="G835" s="6" t="s">
        <v>43</v>
      </c>
      <c r="H835" s="4" t="s">
        <v>1382</v>
      </c>
      <c r="I835" s="6" t="s">
        <v>45</v>
      </c>
      <c r="J835" s="4" t="e">
        <f>VLOOKUP(F835,STATISTIK!$A:$D,5,FALSE)</f>
        <v>#REF!</v>
      </c>
      <c r="K835" s="49" t="s">
        <v>1751</v>
      </c>
      <c r="L835" s="4" t="e">
        <f>VLOOKUP(F835,STATISTIK!$A:$D,7,FALSE)</f>
        <v>#REF!</v>
      </c>
      <c r="M835" s="61" t="s">
        <v>47</v>
      </c>
      <c r="N835" s="4" t="e">
        <f>VLOOKUP(F835,STATISTIK!$A:$D,9,FALSE)</f>
        <v>#REF!</v>
      </c>
      <c r="O835" s="4" t="e">
        <f>VLOOKUP(F835,STATISTIK!$A:$D,10,FALSE)</f>
        <v>#REF!</v>
      </c>
      <c r="P835" s="5"/>
      <c r="Q835" s="4" t="e">
        <f>VLOOKUP(F835,STATISTIK!$A:$D,12,FALSE)</f>
        <v>#REF!</v>
      </c>
      <c r="R835" s="57" t="e">
        <f>VLOOKUP(F835,STATISTIK!$A:$D,13,FALSE)</f>
        <v>#REF!</v>
      </c>
      <c r="S835" s="62"/>
      <c r="T835" s="56"/>
      <c r="U835" s="56"/>
    </row>
    <row r="836" ht="12.75" hidden="1" customHeight="1" spans="1:21">
      <c r="A836" s="6">
        <v>809</v>
      </c>
      <c r="B836" s="65" t="s">
        <v>1754</v>
      </c>
      <c r="C836" s="65"/>
      <c r="D836" s="65"/>
      <c r="E836" s="65"/>
      <c r="F836" s="7" t="s">
        <v>1755</v>
      </c>
      <c r="G836" s="6" t="s">
        <v>43</v>
      </c>
      <c r="H836" s="4" t="s">
        <v>1382</v>
      </c>
      <c r="I836" s="6" t="s">
        <v>45</v>
      </c>
      <c r="J836" s="4" t="e">
        <f>VLOOKUP(F836,STATISTIK!$A:$D,5,FALSE)</f>
        <v>#REF!</v>
      </c>
      <c r="K836" s="49" t="s">
        <v>1751</v>
      </c>
      <c r="L836" s="4" t="e">
        <f>VLOOKUP(F836,STATISTIK!$A:$D,7,FALSE)</f>
        <v>#REF!</v>
      </c>
      <c r="M836" s="61" t="s">
        <v>47</v>
      </c>
      <c r="N836" s="4" t="e">
        <f>VLOOKUP(F836,STATISTIK!$A:$D,9,FALSE)</f>
        <v>#REF!</v>
      </c>
      <c r="O836" s="4" t="e">
        <f>VLOOKUP(F836,STATISTIK!$A:$D,10,FALSE)</f>
        <v>#REF!</v>
      </c>
      <c r="P836" s="5"/>
      <c r="Q836" s="4" t="e">
        <f>VLOOKUP(F836,STATISTIK!$A:$D,12,FALSE)</f>
        <v>#REF!</v>
      </c>
      <c r="R836" s="57" t="e">
        <f>VLOOKUP(F836,STATISTIK!$A:$D,13,FALSE)</f>
        <v>#REF!</v>
      </c>
      <c r="S836" s="62"/>
      <c r="T836" s="56"/>
      <c r="U836" s="56"/>
    </row>
    <row r="837" ht="12.75" hidden="1" customHeight="1" spans="1:21">
      <c r="A837" s="6">
        <v>810</v>
      </c>
      <c r="B837" s="65" t="s">
        <v>1756</v>
      </c>
      <c r="C837" s="65"/>
      <c r="D837" s="65"/>
      <c r="E837" s="65"/>
      <c r="F837" s="7" t="s">
        <v>1757</v>
      </c>
      <c r="G837" s="6" t="s">
        <v>43</v>
      </c>
      <c r="H837" s="4" t="s">
        <v>1382</v>
      </c>
      <c r="I837" s="6" t="s">
        <v>45</v>
      </c>
      <c r="J837" s="4" t="e">
        <f>VLOOKUP(F837,STATISTIK!$A:$D,5,FALSE)</f>
        <v>#REF!</v>
      </c>
      <c r="K837" s="49" t="s">
        <v>1758</v>
      </c>
      <c r="L837" s="4" t="e">
        <f>VLOOKUP(F837,STATISTIK!$A:$D,7,FALSE)</f>
        <v>#REF!</v>
      </c>
      <c r="M837" s="61" t="s">
        <v>47</v>
      </c>
      <c r="N837" s="4" t="e">
        <f>VLOOKUP(F837,STATISTIK!$A:$D,9,FALSE)</f>
        <v>#REF!</v>
      </c>
      <c r="O837" s="4" t="e">
        <f>VLOOKUP(F837,STATISTIK!$A:$D,10,FALSE)</f>
        <v>#REF!</v>
      </c>
      <c r="P837" s="5"/>
      <c r="Q837" s="4" t="e">
        <f>VLOOKUP(F837,STATISTIK!$A:$D,12,FALSE)</f>
        <v>#REF!</v>
      </c>
      <c r="R837" s="57" t="e">
        <f>VLOOKUP(F837,STATISTIK!$A:$D,13,FALSE)</f>
        <v>#REF!</v>
      </c>
      <c r="S837" s="62"/>
      <c r="T837" s="56"/>
      <c r="U837" s="56"/>
    </row>
    <row r="838" ht="12.75" hidden="1" customHeight="1" spans="1:21">
      <c r="A838" s="6">
        <v>811</v>
      </c>
      <c r="B838" s="65" t="s">
        <v>1759</v>
      </c>
      <c r="C838" s="65"/>
      <c r="D838" s="65"/>
      <c r="E838" s="65"/>
      <c r="F838" s="7" t="s">
        <v>1760</v>
      </c>
      <c r="G838" s="6" t="s">
        <v>43</v>
      </c>
      <c r="H838" s="4" t="s">
        <v>1382</v>
      </c>
      <c r="I838" s="6" t="s">
        <v>45</v>
      </c>
      <c r="J838" s="4" t="e">
        <f>VLOOKUP(F838,STATISTIK!$A:$D,5,FALSE)</f>
        <v>#REF!</v>
      </c>
      <c r="K838" s="49" t="s">
        <v>119</v>
      </c>
      <c r="L838" s="4" t="e">
        <f>VLOOKUP(F838,STATISTIK!$A:$D,7,FALSE)</f>
        <v>#REF!</v>
      </c>
      <c r="M838" s="61" t="s">
        <v>47</v>
      </c>
      <c r="N838" s="4" t="e">
        <f>VLOOKUP(F838,STATISTIK!$A:$D,9,FALSE)</f>
        <v>#REF!</v>
      </c>
      <c r="O838" s="4" t="e">
        <f>VLOOKUP(F838,STATISTIK!$A:$D,10,FALSE)</f>
        <v>#REF!</v>
      </c>
      <c r="P838" s="5"/>
      <c r="Q838" s="4" t="e">
        <f>VLOOKUP(F838,STATISTIK!$A:$D,12,FALSE)</f>
        <v>#REF!</v>
      </c>
      <c r="R838" s="57" t="e">
        <f>VLOOKUP(F838,STATISTIK!$A:$D,13,FALSE)</f>
        <v>#REF!</v>
      </c>
      <c r="S838" s="62"/>
      <c r="T838" s="56"/>
      <c r="U838" s="56"/>
    </row>
    <row r="839" ht="12.75" hidden="1" customHeight="1" spans="1:21">
      <c r="A839" s="6">
        <v>812</v>
      </c>
      <c r="B839" s="65" t="s">
        <v>1761</v>
      </c>
      <c r="C839" s="65"/>
      <c r="D839" s="65"/>
      <c r="E839" s="65"/>
      <c r="F839" s="7" t="s">
        <v>1762</v>
      </c>
      <c r="G839" s="6" t="s">
        <v>43</v>
      </c>
      <c r="H839" s="4" t="s">
        <v>1382</v>
      </c>
      <c r="I839" s="6" t="s">
        <v>45</v>
      </c>
      <c r="J839" s="4" t="e">
        <f>VLOOKUP(F839,STATISTIK!$A:$D,5,FALSE)</f>
        <v>#REF!</v>
      </c>
      <c r="K839" s="49" t="s">
        <v>1763</v>
      </c>
      <c r="L839" s="4" t="e">
        <f>VLOOKUP(F839,STATISTIK!$A:$D,7,FALSE)</f>
        <v>#REF!</v>
      </c>
      <c r="M839" s="61" t="s">
        <v>47</v>
      </c>
      <c r="N839" s="4" t="e">
        <f>VLOOKUP(F839,STATISTIK!$A:$D,9,FALSE)</f>
        <v>#REF!</v>
      </c>
      <c r="O839" s="4" t="e">
        <f>VLOOKUP(F839,STATISTIK!$A:$D,10,FALSE)</f>
        <v>#REF!</v>
      </c>
      <c r="P839" s="5"/>
      <c r="Q839" s="4" t="e">
        <f>VLOOKUP(F839,STATISTIK!$A:$D,12,FALSE)</f>
        <v>#REF!</v>
      </c>
      <c r="R839" s="57" t="e">
        <f>VLOOKUP(F839,STATISTIK!$A:$D,13,FALSE)</f>
        <v>#REF!</v>
      </c>
      <c r="S839" s="62"/>
      <c r="T839" s="56"/>
      <c r="U839" s="56"/>
    </row>
    <row r="840" ht="12.75" hidden="1" customHeight="1" spans="1:21">
      <c r="A840" s="6">
        <v>813</v>
      </c>
      <c r="B840" s="65" t="s">
        <v>1764</v>
      </c>
      <c r="C840" s="65"/>
      <c r="D840" s="65"/>
      <c r="E840" s="65"/>
      <c r="F840" s="7" t="s">
        <v>1765</v>
      </c>
      <c r="G840" s="6" t="s">
        <v>43</v>
      </c>
      <c r="H840" s="4" t="s">
        <v>1382</v>
      </c>
      <c r="I840" s="6" t="s">
        <v>45</v>
      </c>
      <c r="J840" s="4" t="e">
        <f>VLOOKUP(F840,STATISTIK!$A:$D,5,FALSE)</f>
        <v>#REF!</v>
      </c>
      <c r="K840" s="49" t="s">
        <v>1766</v>
      </c>
      <c r="L840" s="4" t="e">
        <f>VLOOKUP(F840,STATISTIK!$A:$D,7,FALSE)</f>
        <v>#REF!</v>
      </c>
      <c r="M840" s="61" t="s">
        <v>47</v>
      </c>
      <c r="N840" s="4" t="e">
        <f>VLOOKUP(F840,STATISTIK!$A:$D,9,FALSE)</f>
        <v>#REF!</v>
      </c>
      <c r="O840" s="4" t="e">
        <f>VLOOKUP(F840,STATISTIK!$A:$D,10,FALSE)</f>
        <v>#REF!</v>
      </c>
      <c r="P840" s="5"/>
      <c r="Q840" s="4" t="e">
        <f>VLOOKUP(F840,STATISTIK!$A:$D,12,FALSE)</f>
        <v>#REF!</v>
      </c>
      <c r="R840" s="57" t="e">
        <f>VLOOKUP(F840,STATISTIK!$A:$D,13,FALSE)</f>
        <v>#REF!</v>
      </c>
      <c r="S840" s="62"/>
      <c r="T840" s="56"/>
      <c r="U840" s="56"/>
    </row>
    <row r="841" ht="12.75" hidden="1" customHeight="1" spans="1:21">
      <c r="A841" s="6">
        <v>814</v>
      </c>
      <c r="B841" s="65" t="s">
        <v>1767</v>
      </c>
      <c r="C841" s="65"/>
      <c r="D841" s="65"/>
      <c r="E841" s="65"/>
      <c r="F841" s="7" t="s">
        <v>1768</v>
      </c>
      <c r="G841" s="6" t="s">
        <v>43</v>
      </c>
      <c r="H841" s="4" t="s">
        <v>1382</v>
      </c>
      <c r="I841" s="6" t="s">
        <v>45</v>
      </c>
      <c r="J841" s="4" t="e">
        <f>VLOOKUP(F841,STATISTIK!$A:$D,5,FALSE)</f>
        <v>#REF!</v>
      </c>
      <c r="K841" s="49" t="s">
        <v>1763</v>
      </c>
      <c r="L841" s="4" t="e">
        <f>VLOOKUP(F841,STATISTIK!$A:$D,7,FALSE)</f>
        <v>#REF!</v>
      </c>
      <c r="M841" s="61" t="s">
        <v>47</v>
      </c>
      <c r="N841" s="4" t="e">
        <f>VLOOKUP(F841,STATISTIK!$A:$D,9,FALSE)</f>
        <v>#REF!</v>
      </c>
      <c r="O841" s="4" t="e">
        <f>VLOOKUP(F841,STATISTIK!$A:$D,10,FALSE)</f>
        <v>#REF!</v>
      </c>
      <c r="P841" s="5"/>
      <c r="Q841" s="4" t="e">
        <f>VLOOKUP(F841,STATISTIK!$A:$D,12,FALSE)</f>
        <v>#REF!</v>
      </c>
      <c r="R841" s="57" t="e">
        <f>VLOOKUP(F841,STATISTIK!$A:$D,13,FALSE)</f>
        <v>#REF!</v>
      </c>
      <c r="S841" s="62"/>
      <c r="T841" s="56"/>
      <c r="U841" s="56"/>
    </row>
    <row r="842" ht="12.75" hidden="1" customHeight="1" spans="1:21">
      <c r="A842" s="6">
        <v>815</v>
      </c>
      <c r="B842" s="65" t="s">
        <v>1769</v>
      </c>
      <c r="C842" s="65"/>
      <c r="D842" s="65"/>
      <c r="E842" s="65"/>
      <c r="F842" s="7" t="s">
        <v>1770</v>
      </c>
      <c r="G842" s="6" t="s">
        <v>43</v>
      </c>
      <c r="H842" s="4" t="s">
        <v>1382</v>
      </c>
      <c r="I842" s="6" t="s">
        <v>45</v>
      </c>
      <c r="J842" s="4" t="e">
        <f>VLOOKUP(F842,STATISTIK!$A:$D,5,FALSE)</f>
        <v>#REF!</v>
      </c>
      <c r="K842" s="49" t="s">
        <v>1763</v>
      </c>
      <c r="L842" s="4" t="e">
        <f>VLOOKUP(F842,STATISTIK!$A:$D,7,FALSE)</f>
        <v>#REF!</v>
      </c>
      <c r="M842" s="61" t="s">
        <v>47</v>
      </c>
      <c r="N842" s="4" t="e">
        <f>VLOOKUP(F842,STATISTIK!$A:$D,9,FALSE)</f>
        <v>#REF!</v>
      </c>
      <c r="O842" s="4" t="e">
        <f>VLOOKUP(F842,STATISTIK!$A:$D,10,FALSE)</f>
        <v>#REF!</v>
      </c>
      <c r="P842" s="5"/>
      <c r="Q842" s="4" t="e">
        <f>VLOOKUP(F842,STATISTIK!$A:$D,12,FALSE)</f>
        <v>#REF!</v>
      </c>
      <c r="R842" s="57" t="e">
        <f>VLOOKUP(F842,STATISTIK!$A:$D,13,FALSE)</f>
        <v>#REF!</v>
      </c>
      <c r="S842" s="62"/>
      <c r="T842" s="56"/>
      <c r="U842" s="56"/>
    </row>
    <row r="843" ht="12.75" hidden="1" customHeight="1" spans="1:21">
      <c r="A843" s="6">
        <v>816</v>
      </c>
      <c r="B843" s="65" t="s">
        <v>1767</v>
      </c>
      <c r="C843" s="65"/>
      <c r="D843" s="65"/>
      <c r="E843" s="65"/>
      <c r="F843" s="7" t="s">
        <v>1771</v>
      </c>
      <c r="G843" s="6" t="s">
        <v>43</v>
      </c>
      <c r="H843" s="4" t="s">
        <v>1382</v>
      </c>
      <c r="I843" s="6" t="s">
        <v>45</v>
      </c>
      <c r="J843" s="4" t="e">
        <f>VLOOKUP(F843,STATISTIK!$A:$D,5,FALSE)</f>
        <v>#REF!</v>
      </c>
      <c r="K843" s="49" t="s">
        <v>46</v>
      </c>
      <c r="L843" s="4" t="e">
        <f>VLOOKUP(F843,STATISTIK!$A:$D,7,FALSE)</f>
        <v>#REF!</v>
      </c>
      <c r="M843" s="61" t="s">
        <v>47</v>
      </c>
      <c r="N843" s="4" t="e">
        <f>VLOOKUP(F843,STATISTIK!$A:$D,9,FALSE)</f>
        <v>#REF!</v>
      </c>
      <c r="O843" s="4" t="e">
        <f>VLOOKUP(F843,STATISTIK!$A:$D,10,FALSE)</f>
        <v>#REF!</v>
      </c>
      <c r="P843" s="5"/>
      <c r="Q843" s="4" t="e">
        <f>VLOOKUP(F843,STATISTIK!$A:$D,12,FALSE)</f>
        <v>#REF!</v>
      </c>
      <c r="R843" s="57" t="e">
        <f>VLOOKUP(F843,STATISTIK!$A:$D,13,FALSE)</f>
        <v>#REF!</v>
      </c>
      <c r="S843" s="62"/>
      <c r="T843" s="56"/>
      <c r="U843" s="56"/>
    </row>
    <row r="844" ht="12.75" hidden="1" customHeight="1" spans="1:21">
      <c r="A844" s="6">
        <v>817</v>
      </c>
      <c r="B844" s="65" t="s">
        <v>1769</v>
      </c>
      <c r="C844" s="65"/>
      <c r="D844" s="65"/>
      <c r="E844" s="65"/>
      <c r="F844" s="7" t="s">
        <v>1772</v>
      </c>
      <c r="G844" s="6" t="s">
        <v>43</v>
      </c>
      <c r="H844" s="4" t="s">
        <v>1382</v>
      </c>
      <c r="I844" s="6" t="s">
        <v>45</v>
      </c>
      <c r="J844" s="4" t="e">
        <f>VLOOKUP(F844,STATISTIK!$A:$D,5,FALSE)</f>
        <v>#REF!</v>
      </c>
      <c r="K844" s="49" t="s">
        <v>1773</v>
      </c>
      <c r="L844" s="4" t="e">
        <f>VLOOKUP(F844,STATISTIK!$A:$D,7,FALSE)</f>
        <v>#REF!</v>
      </c>
      <c r="M844" s="61" t="s">
        <v>47</v>
      </c>
      <c r="N844" s="4" t="e">
        <f>VLOOKUP(F844,STATISTIK!$A:$D,9,FALSE)</f>
        <v>#REF!</v>
      </c>
      <c r="O844" s="4" t="e">
        <f>VLOOKUP(F844,STATISTIK!$A:$D,10,FALSE)</f>
        <v>#REF!</v>
      </c>
      <c r="P844" s="5"/>
      <c r="Q844" s="4" t="e">
        <f>VLOOKUP(F844,STATISTIK!$A:$D,12,FALSE)</f>
        <v>#REF!</v>
      </c>
      <c r="R844" s="57" t="e">
        <f>VLOOKUP(F844,STATISTIK!$A:$D,13,FALSE)</f>
        <v>#REF!</v>
      </c>
      <c r="S844" s="62"/>
      <c r="T844" s="56"/>
      <c r="U844" s="56"/>
    </row>
    <row r="845" ht="12.75" hidden="1" customHeight="1" spans="1:21">
      <c r="A845" s="6">
        <v>818</v>
      </c>
      <c r="B845" s="65" t="s">
        <v>1774</v>
      </c>
      <c r="C845" s="65"/>
      <c r="D845" s="65"/>
      <c r="E845" s="65"/>
      <c r="F845" s="7" t="s">
        <v>1775</v>
      </c>
      <c r="G845" s="6" t="s">
        <v>43</v>
      </c>
      <c r="H845" s="4" t="s">
        <v>1382</v>
      </c>
      <c r="I845" s="6" t="s">
        <v>45</v>
      </c>
      <c r="J845" s="4" t="e">
        <f>VLOOKUP(F845,STATISTIK!$A:$D,5,FALSE)</f>
        <v>#REF!</v>
      </c>
      <c r="K845" s="49" t="s">
        <v>46</v>
      </c>
      <c r="L845" s="4" t="e">
        <f>VLOOKUP(F845,STATISTIK!$A:$D,7,FALSE)</f>
        <v>#REF!</v>
      </c>
      <c r="M845" s="61" t="s">
        <v>47</v>
      </c>
      <c r="N845" s="4" t="e">
        <f>VLOOKUP(F845,STATISTIK!$A:$D,9,FALSE)</f>
        <v>#REF!</v>
      </c>
      <c r="O845" s="4" t="e">
        <f>VLOOKUP(F845,STATISTIK!$A:$D,10,FALSE)</f>
        <v>#REF!</v>
      </c>
      <c r="P845" s="5"/>
      <c r="Q845" s="4" t="e">
        <f>VLOOKUP(F845,STATISTIK!$A:$D,12,FALSE)</f>
        <v>#REF!</v>
      </c>
      <c r="R845" s="57" t="e">
        <f>VLOOKUP(F845,STATISTIK!$A:$D,13,FALSE)</f>
        <v>#REF!</v>
      </c>
      <c r="S845" s="62"/>
      <c r="T845" s="56"/>
      <c r="U845" s="56"/>
    </row>
    <row r="846" ht="12.75" hidden="1" customHeight="1" spans="1:21">
      <c r="A846" s="6">
        <v>819</v>
      </c>
      <c r="B846" s="65" t="s">
        <v>1776</v>
      </c>
      <c r="C846" s="65"/>
      <c r="D846" s="65"/>
      <c r="E846" s="65"/>
      <c r="F846" s="7" t="s">
        <v>1777</v>
      </c>
      <c r="G846" s="6" t="s">
        <v>43</v>
      </c>
      <c r="H846" s="4" t="s">
        <v>1382</v>
      </c>
      <c r="I846" s="6" t="s">
        <v>45</v>
      </c>
      <c r="J846" s="4" t="e">
        <f>VLOOKUP(F846,STATISTIK!$A:$D,5,FALSE)</f>
        <v>#REF!</v>
      </c>
      <c r="K846" s="49" t="s">
        <v>1773</v>
      </c>
      <c r="L846" s="4" t="e">
        <f>VLOOKUP(F846,STATISTIK!$A:$D,7,FALSE)</f>
        <v>#REF!</v>
      </c>
      <c r="M846" s="61" t="s">
        <v>47</v>
      </c>
      <c r="N846" s="4" t="e">
        <f>VLOOKUP(F846,STATISTIK!$A:$D,9,FALSE)</f>
        <v>#REF!</v>
      </c>
      <c r="O846" s="4" t="e">
        <f>VLOOKUP(F846,STATISTIK!$A:$D,10,FALSE)</f>
        <v>#REF!</v>
      </c>
      <c r="P846" s="5"/>
      <c r="Q846" s="4" t="e">
        <f>VLOOKUP(F846,STATISTIK!$A:$D,12,FALSE)</f>
        <v>#REF!</v>
      </c>
      <c r="R846" s="57" t="e">
        <f>VLOOKUP(F846,STATISTIK!$A:$D,13,FALSE)</f>
        <v>#REF!</v>
      </c>
      <c r="S846" s="62"/>
      <c r="T846" s="56"/>
      <c r="U846" s="56"/>
    </row>
    <row r="847" ht="12.75" hidden="1" customHeight="1" spans="1:21">
      <c r="A847" s="6">
        <v>820</v>
      </c>
      <c r="B847" s="65" t="s">
        <v>1778</v>
      </c>
      <c r="C847" s="65"/>
      <c r="D847" s="65"/>
      <c r="E847" s="65"/>
      <c r="F847" s="7" t="s">
        <v>1779</v>
      </c>
      <c r="G847" s="6" t="s">
        <v>43</v>
      </c>
      <c r="H847" s="4" t="s">
        <v>1382</v>
      </c>
      <c r="I847" s="6" t="s">
        <v>45</v>
      </c>
      <c r="J847" s="4" t="e">
        <f>VLOOKUP(F847,STATISTIK!$A:$D,5,FALSE)</f>
        <v>#REF!</v>
      </c>
      <c r="K847" s="49" t="s">
        <v>46</v>
      </c>
      <c r="L847" s="4" t="e">
        <f>VLOOKUP(F847,STATISTIK!$A:$D,7,FALSE)</f>
        <v>#REF!</v>
      </c>
      <c r="M847" s="61" t="s">
        <v>47</v>
      </c>
      <c r="N847" s="4" t="e">
        <f>VLOOKUP(F847,STATISTIK!$A:$D,9,FALSE)</f>
        <v>#REF!</v>
      </c>
      <c r="O847" s="4" t="e">
        <f>VLOOKUP(F847,STATISTIK!$A:$D,10,FALSE)</f>
        <v>#REF!</v>
      </c>
      <c r="P847" s="5"/>
      <c r="Q847" s="4" t="e">
        <f>VLOOKUP(F847,STATISTIK!$A:$D,12,FALSE)</f>
        <v>#REF!</v>
      </c>
      <c r="R847" s="57" t="e">
        <f>VLOOKUP(F847,STATISTIK!$A:$D,13,FALSE)</f>
        <v>#REF!</v>
      </c>
      <c r="S847" s="62"/>
      <c r="T847" s="56"/>
      <c r="U847" s="56"/>
    </row>
    <row r="848" ht="12.75" hidden="1" customHeight="1" spans="1:21">
      <c r="A848" s="6">
        <v>821</v>
      </c>
      <c r="B848" s="65" t="s">
        <v>1778</v>
      </c>
      <c r="C848" s="65"/>
      <c r="D848" s="65"/>
      <c r="E848" s="65"/>
      <c r="F848" s="7" t="s">
        <v>1780</v>
      </c>
      <c r="G848" s="6" t="s">
        <v>43</v>
      </c>
      <c r="H848" s="4" t="s">
        <v>1382</v>
      </c>
      <c r="I848" s="6" t="s">
        <v>45</v>
      </c>
      <c r="J848" s="4" t="e">
        <f>VLOOKUP(F848,STATISTIK!$A:$D,5,FALSE)</f>
        <v>#REF!</v>
      </c>
      <c r="K848" s="49" t="s">
        <v>355</v>
      </c>
      <c r="L848" s="4" t="e">
        <f>VLOOKUP(F848,STATISTIK!$A:$D,7,FALSE)</f>
        <v>#REF!</v>
      </c>
      <c r="M848" s="61" t="s">
        <v>47</v>
      </c>
      <c r="N848" s="4" t="e">
        <f>VLOOKUP(F848,STATISTIK!$A:$D,9,FALSE)</f>
        <v>#REF!</v>
      </c>
      <c r="O848" s="4" t="e">
        <f>VLOOKUP(F848,STATISTIK!$A:$D,10,FALSE)</f>
        <v>#REF!</v>
      </c>
      <c r="P848" s="5"/>
      <c r="Q848" s="4" t="e">
        <f>VLOOKUP(F848,STATISTIK!$A:$D,12,FALSE)</f>
        <v>#REF!</v>
      </c>
      <c r="R848" s="57" t="e">
        <f>VLOOKUP(F848,STATISTIK!$A:$D,13,FALSE)</f>
        <v>#REF!</v>
      </c>
      <c r="S848" s="62"/>
      <c r="T848" s="56"/>
      <c r="U848" s="56"/>
    </row>
    <row r="849" ht="12.75" hidden="1" customHeight="1" spans="1:21">
      <c r="A849" s="6">
        <v>822</v>
      </c>
      <c r="B849" s="65" t="s">
        <v>1781</v>
      </c>
      <c r="C849" s="65"/>
      <c r="D849" s="65"/>
      <c r="E849" s="65"/>
      <c r="F849" s="7" t="s">
        <v>1782</v>
      </c>
      <c r="G849" s="6" t="s">
        <v>43</v>
      </c>
      <c r="H849" s="4" t="s">
        <v>1382</v>
      </c>
      <c r="I849" s="6" t="s">
        <v>45</v>
      </c>
      <c r="J849" s="4" t="e">
        <f>VLOOKUP(F849,STATISTIK!$A:$D,5,FALSE)</f>
        <v>#REF!</v>
      </c>
      <c r="K849" s="49" t="s">
        <v>65</v>
      </c>
      <c r="L849" s="4" t="e">
        <f>VLOOKUP(F849,STATISTIK!$A:$D,7,FALSE)</f>
        <v>#REF!</v>
      </c>
      <c r="M849" s="61" t="s">
        <v>47</v>
      </c>
      <c r="N849" s="4" t="e">
        <f>VLOOKUP(F849,STATISTIK!$A:$D,9,FALSE)</f>
        <v>#REF!</v>
      </c>
      <c r="O849" s="4" t="e">
        <f>VLOOKUP(F849,STATISTIK!$A:$D,10,FALSE)</f>
        <v>#REF!</v>
      </c>
      <c r="P849" s="5"/>
      <c r="Q849" s="4" t="e">
        <f>VLOOKUP(F849,STATISTIK!$A:$D,12,FALSE)</f>
        <v>#REF!</v>
      </c>
      <c r="R849" s="57" t="e">
        <f>VLOOKUP(F849,STATISTIK!$A:$D,13,FALSE)</f>
        <v>#REF!</v>
      </c>
      <c r="S849" s="62"/>
      <c r="T849" s="56"/>
      <c r="U849" s="56"/>
    </row>
    <row r="850" ht="12.75" hidden="1" customHeight="1" spans="1:21">
      <c r="A850" s="6"/>
      <c r="B850" s="69" t="s">
        <v>1783</v>
      </c>
      <c r="C850" s="42"/>
      <c r="D850" s="42"/>
      <c r="E850" s="42"/>
      <c r="F850" s="3" t="s">
        <v>1784</v>
      </c>
      <c r="G850" s="6" t="s">
        <v>43</v>
      </c>
      <c r="H850" s="4"/>
      <c r="I850" s="6" t="s">
        <v>45</v>
      </c>
      <c r="J850" s="4" t="e">
        <f>VLOOKUP(F850,STATISTIK!$A:$D,5,FALSE)</f>
        <v>#REF!</v>
      </c>
      <c r="K850" s="49"/>
      <c r="L850" s="4" t="e">
        <f>VLOOKUP(F850,STATISTIK!$A:$D,7,FALSE)</f>
        <v>#REF!</v>
      </c>
      <c r="M850" s="61"/>
      <c r="N850" s="4" t="e">
        <f>VLOOKUP(F850,STATISTIK!$A:$D,9,FALSE)</f>
        <v>#REF!</v>
      </c>
      <c r="O850" s="4" t="e">
        <f>VLOOKUP(F850,STATISTIK!$A:$D,10,FALSE)</f>
        <v>#REF!</v>
      </c>
      <c r="P850" s="5"/>
      <c r="Q850" s="4" t="e">
        <f>VLOOKUP(F850,STATISTIK!$A:$D,12,FALSE)</f>
        <v>#REF!</v>
      </c>
      <c r="R850" s="4" t="e">
        <f>VLOOKUP(F850,STATISTIK!$A:$D,13,FALSE)</f>
        <v>#REF!</v>
      </c>
      <c r="S850" s="52"/>
      <c r="T850" s="56"/>
      <c r="U850" s="56"/>
    </row>
    <row r="851" ht="12.75" customHeight="1" spans="1:21">
      <c r="A851" s="6">
        <v>823</v>
      </c>
      <c r="B851" s="21" t="s">
        <v>1785</v>
      </c>
      <c r="C851" s="21"/>
      <c r="D851" s="21"/>
      <c r="E851" s="21"/>
      <c r="F851" s="7" t="s">
        <v>1786</v>
      </c>
      <c r="G851" s="6" t="s">
        <v>43</v>
      </c>
      <c r="H851" s="4" t="s">
        <v>771</v>
      </c>
      <c r="I851" s="6" t="s">
        <v>45</v>
      </c>
      <c r="J851" s="4" t="e">
        <f>VLOOKUP(F851,STATISTIK!$A:$D,5,FALSE)</f>
        <v>#REF!</v>
      </c>
      <c r="K851" s="6" t="s">
        <v>46</v>
      </c>
      <c r="L851" s="4" t="e">
        <f>VLOOKUP(F851,STATISTIK!$A:$D,7,FALSE)</f>
        <v>#REF!</v>
      </c>
      <c r="M851" s="63" t="s">
        <v>47</v>
      </c>
      <c r="N851" s="4" t="e">
        <f>VLOOKUP(F851,STATISTIK!$A:$D,9,FALSE)</f>
        <v>#REF!</v>
      </c>
      <c r="O851" s="4" t="e">
        <f>VLOOKUP(F851,STATISTIK!$A:$D,10,FALSE)</f>
        <v>#REF!</v>
      </c>
      <c r="P851" s="5"/>
      <c r="Q851" s="4" t="e">
        <f>VLOOKUP(F851,STATISTIK!$A:$D,12,FALSE)</f>
        <v>#REF!</v>
      </c>
      <c r="R851" s="57" t="e">
        <f>VLOOKUP(F851,STATISTIK!$A:$D,13,FALSE)</f>
        <v>#REF!</v>
      </c>
      <c r="S851" s="51"/>
      <c r="T851" s="56"/>
      <c r="U851" s="56"/>
    </row>
    <row r="852" ht="12.75" customHeight="1" spans="1:21">
      <c r="A852" s="6">
        <v>824</v>
      </c>
      <c r="B852" s="21" t="s">
        <v>1787</v>
      </c>
      <c r="C852" s="21"/>
      <c r="D852" s="21"/>
      <c r="E852" s="21"/>
      <c r="F852" s="7" t="s">
        <v>1788</v>
      </c>
      <c r="G852" s="6" t="s">
        <v>43</v>
      </c>
      <c r="H852" s="4" t="s">
        <v>771</v>
      </c>
      <c r="I852" s="6" t="s">
        <v>45</v>
      </c>
      <c r="J852" s="4" t="e">
        <f>VLOOKUP(F852,STATISTIK!$A:$D,5,FALSE)</f>
        <v>#REF!</v>
      </c>
      <c r="K852" s="49" t="s">
        <v>1789</v>
      </c>
      <c r="L852" s="4" t="e">
        <f>VLOOKUP(F852,STATISTIK!$A:$D,7,FALSE)</f>
        <v>#REF!</v>
      </c>
      <c r="M852" s="61" t="s">
        <v>47</v>
      </c>
      <c r="N852" s="4" t="e">
        <f>VLOOKUP(F852,STATISTIK!$A:$D,9,FALSE)</f>
        <v>#REF!</v>
      </c>
      <c r="O852" s="4" t="e">
        <f>VLOOKUP(F852,STATISTIK!$A:$D,10,FALSE)</f>
        <v>#REF!</v>
      </c>
      <c r="P852" s="5"/>
      <c r="Q852" s="4" t="e">
        <f>VLOOKUP(F852,STATISTIK!$A:$D,12,FALSE)</f>
        <v>#REF!</v>
      </c>
      <c r="R852" s="57" t="e">
        <f>VLOOKUP(F852,STATISTIK!$A:$D,13,FALSE)</f>
        <v>#REF!</v>
      </c>
      <c r="S852" s="62"/>
      <c r="T852" s="56"/>
      <c r="U852" s="56"/>
    </row>
    <row r="853" ht="12.75" customHeight="1" spans="1:21">
      <c r="A853" s="6">
        <v>825</v>
      </c>
      <c r="B853" s="21" t="s">
        <v>1790</v>
      </c>
      <c r="C853" s="21"/>
      <c r="D853" s="21"/>
      <c r="E853" s="21"/>
      <c r="F853" s="7" t="s">
        <v>1791</v>
      </c>
      <c r="G853" s="6" t="s">
        <v>43</v>
      </c>
      <c r="H853" s="4" t="s">
        <v>771</v>
      </c>
      <c r="I853" s="6" t="s">
        <v>45</v>
      </c>
      <c r="J853" s="4" t="e">
        <f>VLOOKUP(F853,STATISTIK!$A:$D,5,FALSE)</f>
        <v>#REF!</v>
      </c>
      <c r="K853" s="49" t="s">
        <v>1789</v>
      </c>
      <c r="L853" s="4" t="e">
        <f>VLOOKUP(F853,STATISTIK!$A:$D,7,FALSE)</f>
        <v>#REF!</v>
      </c>
      <c r="M853" s="61" t="s">
        <v>47</v>
      </c>
      <c r="N853" s="4" t="e">
        <f>VLOOKUP(F853,STATISTIK!$A:$D,9,FALSE)</f>
        <v>#REF!</v>
      </c>
      <c r="O853" s="4" t="e">
        <f>VLOOKUP(F853,STATISTIK!$A:$D,10,FALSE)</f>
        <v>#REF!</v>
      </c>
      <c r="P853" s="5"/>
      <c r="Q853" s="4" t="e">
        <f>VLOOKUP(F853,STATISTIK!$A:$D,12,FALSE)</f>
        <v>#REF!</v>
      </c>
      <c r="R853" s="57" t="e">
        <f>VLOOKUP(F853,STATISTIK!$A:$D,13,FALSE)</f>
        <v>#REF!</v>
      </c>
      <c r="S853" s="62"/>
      <c r="T853" s="56"/>
      <c r="U853" s="56"/>
    </row>
    <row r="854" ht="12.75" customHeight="1" spans="1:21">
      <c r="A854" s="6">
        <v>826</v>
      </c>
      <c r="B854" s="21" t="s">
        <v>1792</v>
      </c>
      <c r="C854" s="21"/>
      <c r="D854" s="21"/>
      <c r="E854" s="21"/>
      <c r="F854" s="7" t="s">
        <v>1793</v>
      </c>
      <c r="G854" s="6" t="s">
        <v>43</v>
      </c>
      <c r="H854" s="4" t="s">
        <v>771</v>
      </c>
      <c r="I854" s="6" t="s">
        <v>45</v>
      </c>
      <c r="J854" s="4" t="e">
        <f>VLOOKUP(F854,STATISTIK!$A:$D,5,FALSE)</f>
        <v>#REF!</v>
      </c>
      <c r="K854" s="6" t="s">
        <v>46</v>
      </c>
      <c r="L854" s="4" t="e">
        <f>VLOOKUP(F854,STATISTIK!$A:$D,7,FALSE)</f>
        <v>#REF!</v>
      </c>
      <c r="M854" s="63" t="s">
        <v>47</v>
      </c>
      <c r="N854" s="4" t="e">
        <f>VLOOKUP(F854,STATISTIK!$A:$D,9,FALSE)</f>
        <v>#REF!</v>
      </c>
      <c r="O854" s="4" t="e">
        <f>VLOOKUP(F854,STATISTIK!$A:$D,10,FALSE)</f>
        <v>#REF!</v>
      </c>
      <c r="P854" s="5"/>
      <c r="Q854" s="4" t="e">
        <f>VLOOKUP(F854,STATISTIK!$A:$D,12,FALSE)</f>
        <v>#REF!</v>
      </c>
      <c r="R854" s="57" t="e">
        <f>VLOOKUP(F854,STATISTIK!$A:$D,13,FALSE)</f>
        <v>#REF!</v>
      </c>
      <c r="S854" s="51"/>
      <c r="T854" s="56"/>
      <c r="U854" s="56"/>
    </row>
    <row r="855" ht="12.75" customHeight="1" spans="1:21">
      <c r="A855" s="6">
        <v>827</v>
      </c>
      <c r="B855" s="21" t="s">
        <v>1794</v>
      </c>
      <c r="C855" s="21"/>
      <c r="D855" s="21"/>
      <c r="E855" s="21"/>
      <c r="F855" s="7" t="s">
        <v>1795</v>
      </c>
      <c r="G855" s="6" t="s">
        <v>43</v>
      </c>
      <c r="H855" s="4" t="s">
        <v>771</v>
      </c>
      <c r="I855" s="6" t="s">
        <v>45</v>
      </c>
      <c r="J855" s="4" t="e">
        <f>VLOOKUP(F855,STATISTIK!$A:$D,5,FALSE)</f>
        <v>#REF!</v>
      </c>
      <c r="K855" s="49" t="s">
        <v>541</v>
      </c>
      <c r="L855" s="4" t="e">
        <f>VLOOKUP(F855,STATISTIK!$A:$D,7,FALSE)</f>
        <v>#REF!</v>
      </c>
      <c r="M855" s="61" t="s">
        <v>47</v>
      </c>
      <c r="N855" s="4" t="e">
        <f>VLOOKUP(F855,STATISTIK!$A:$D,9,FALSE)</f>
        <v>#REF!</v>
      </c>
      <c r="O855" s="4" t="e">
        <f>VLOOKUP(F855,STATISTIK!$A:$D,10,FALSE)</f>
        <v>#REF!</v>
      </c>
      <c r="P855" s="5"/>
      <c r="Q855" s="4" t="e">
        <f>VLOOKUP(F855,STATISTIK!$A:$D,12,FALSE)</f>
        <v>#REF!</v>
      </c>
      <c r="R855" s="57" t="e">
        <f>VLOOKUP(F855,STATISTIK!$A:$D,13,FALSE)</f>
        <v>#REF!</v>
      </c>
      <c r="S855" s="62"/>
      <c r="T855" s="56"/>
      <c r="U855" s="56"/>
    </row>
    <row r="856" ht="12.75" customHeight="1" spans="1:21">
      <c r="A856" s="6">
        <v>828</v>
      </c>
      <c r="B856" s="21" t="s">
        <v>1796</v>
      </c>
      <c r="C856" s="21"/>
      <c r="D856" s="21"/>
      <c r="E856" s="21"/>
      <c r="F856" s="7" t="s">
        <v>1797</v>
      </c>
      <c r="G856" s="6" t="s">
        <v>43</v>
      </c>
      <c r="H856" s="4" t="s">
        <v>771</v>
      </c>
      <c r="I856" s="6" t="s">
        <v>45</v>
      </c>
      <c r="J856" s="4" t="e">
        <f>VLOOKUP(F856,STATISTIK!$A:$D,5,FALSE)</f>
        <v>#N/A</v>
      </c>
      <c r="K856" s="49" t="s">
        <v>541</v>
      </c>
      <c r="L856" s="4" t="e">
        <f>VLOOKUP(F856,STATISTIK!$A:$D,7,FALSE)</f>
        <v>#N/A</v>
      </c>
      <c r="M856" s="61" t="s">
        <v>47</v>
      </c>
      <c r="N856" s="4" t="e">
        <f>VLOOKUP(F856,STATISTIK!$A:$D,9,FALSE)</f>
        <v>#N/A</v>
      </c>
      <c r="O856" s="4" t="e">
        <f>VLOOKUP(F856,STATISTIK!$A:$D,10,FALSE)</f>
        <v>#N/A</v>
      </c>
      <c r="P856" s="5"/>
      <c r="Q856" s="4" t="e">
        <f>VLOOKUP(F856,STATISTIK!$A:$D,12,FALSE)</f>
        <v>#N/A</v>
      </c>
      <c r="R856" s="4" t="e">
        <f>VLOOKUP(F856,STATISTIK!$A:$D,13,FALSE)</f>
        <v>#N/A</v>
      </c>
      <c r="S856" s="62"/>
      <c r="T856" s="56"/>
      <c r="U856" s="56"/>
    </row>
    <row r="857" ht="12.75" hidden="1" customHeight="1" spans="1:21">
      <c r="A857" s="6"/>
      <c r="B857" s="69" t="s">
        <v>1798</v>
      </c>
      <c r="C857" s="42"/>
      <c r="D857" s="42"/>
      <c r="E857" s="42"/>
      <c r="F857" s="3" t="s">
        <v>1799</v>
      </c>
      <c r="G857" s="6" t="s">
        <v>43</v>
      </c>
      <c r="H857" s="4"/>
      <c r="I857" s="6" t="s">
        <v>45</v>
      </c>
      <c r="J857" s="4" t="e">
        <f>VLOOKUP(F857,STATISTIK!$A:$D,5,FALSE)</f>
        <v>#REF!</v>
      </c>
      <c r="K857" s="6"/>
      <c r="L857" s="4" t="e">
        <f>VLOOKUP(F857,STATISTIK!$A:$D,7,FALSE)</f>
        <v>#REF!</v>
      </c>
      <c r="M857" s="22"/>
      <c r="N857" s="4" t="e">
        <f>VLOOKUP(F857,STATISTIK!$A:$D,9,FALSE)</f>
        <v>#REF!</v>
      </c>
      <c r="O857" s="4" t="e">
        <f>VLOOKUP(F857,STATISTIK!$A:$D,10,FALSE)</f>
        <v>#REF!</v>
      </c>
      <c r="P857" s="5"/>
      <c r="Q857" s="4" t="e">
        <f>VLOOKUP(F857,STATISTIK!$A:$D,12,FALSE)</f>
        <v>#REF!</v>
      </c>
      <c r="R857" s="4" t="e">
        <f>VLOOKUP(F857,STATISTIK!$A:$D,13,FALSE)</f>
        <v>#REF!</v>
      </c>
      <c r="S857" s="30"/>
      <c r="T857" s="56"/>
      <c r="U857" s="56"/>
    </row>
    <row r="858" ht="12.75" hidden="1" customHeight="1" spans="1:21">
      <c r="A858" s="6">
        <v>829</v>
      </c>
      <c r="B858" s="21" t="s">
        <v>1800</v>
      </c>
      <c r="C858" s="21"/>
      <c r="D858" s="21"/>
      <c r="E858" s="21"/>
      <c r="F858" s="7" t="s">
        <v>1801</v>
      </c>
      <c r="G858" s="6" t="s">
        <v>43</v>
      </c>
      <c r="H858" s="4" t="s">
        <v>1802</v>
      </c>
      <c r="I858" s="6" t="s">
        <v>45</v>
      </c>
      <c r="J858" s="4" t="e">
        <f>VLOOKUP(F858,STATISTIK!$A:$D,5,FALSE)</f>
        <v>#REF!</v>
      </c>
      <c r="K858" s="49" t="s">
        <v>1803</v>
      </c>
      <c r="L858" s="4" t="e">
        <f>VLOOKUP(F858,STATISTIK!$A:$D,7,FALSE)</f>
        <v>#REF!</v>
      </c>
      <c r="M858" s="62" t="s">
        <v>1492</v>
      </c>
      <c r="N858" s="4" t="e">
        <f>VLOOKUP(F858,STATISTIK!$A:$D,9,FALSE)</f>
        <v>#REF!</v>
      </c>
      <c r="O858" s="4" t="e">
        <f>VLOOKUP(F858,STATISTIK!$A:$D,10,FALSE)</f>
        <v>#REF!</v>
      </c>
      <c r="P858" s="5"/>
      <c r="Q858" s="4" t="e">
        <f>VLOOKUP(F858,STATISTIK!$A:$D,12,FALSE)</f>
        <v>#REF!</v>
      </c>
      <c r="R858" s="57" t="e">
        <f>VLOOKUP(F858,STATISTIK!$A:$D,13,FALSE)</f>
        <v>#REF!</v>
      </c>
      <c r="S858" s="62"/>
      <c r="T858" s="56"/>
      <c r="U858" s="56"/>
    </row>
    <row r="859" ht="12.75" hidden="1" customHeight="1" spans="1:21">
      <c r="A859" s="6">
        <v>830</v>
      </c>
      <c r="B859" s="21" t="s">
        <v>1804</v>
      </c>
      <c r="C859" s="21"/>
      <c r="D859" s="21"/>
      <c r="E859" s="21"/>
      <c r="F859" s="7" t="s">
        <v>1805</v>
      </c>
      <c r="G859" s="6" t="s">
        <v>43</v>
      </c>
      <c r="H859" s="4" t="s">
        <v>1802</v>
      </c>
      <c r="I859" s="6" t="s">
        <v>45</v>
      </c>
      <c r="J859" s="4" t="e">
        <f>VLOOKUP(F859,STATISTIK!$A:$D,5,FALSE)</f>
        <v>#REF!</v>
      </c>
      <c r="K859" s="49" t="s">
        <v>1803</v>
      </c>
      <c r="L859" s="4" t="e">
        <f>VLOOKUP(F859,STATISTIK!$A:$D,7,FALSE)</f>
        <v>#REF!</v>
      </c>
      <c r="M859" s="62" t="s">
        <v>1492</v>
      </c>
      <c r="N859" s="4" t="e">
        <f>VLOOKUP(F859,STATISTIK!$A:$D,9,FALSE)</f>
        <v>#REF!</v>
      </c>
      <c r="O859" s="4" t="e">
        <f>VLOOKUP(F859,STATISTIK!$A:$D,10,FALSE)</f>
        <v>#REF!</v>
      </c>
      <c r="P859" s="5"/>
      <c r="Q859" s="4" t="e">
        <f>VLOOKUP(F859,STATISTIK!$A:$D,12,FALSE)</f>
        <v>#REF!</v>
      </c>
      <c r="R859" s="57" t="e">
        <f>VLOOKUP(F859,STATISTIK!$A:$D,13,FALSE)</f>
        <v>#REF!</v>
      </c>
      <c r="S859" s="62"/>
      <c r="T859" s="56"/>
      <c r="U859" s="56"/>
    </row>
    <row r="860" ht="12.75" hidden="1" customHeight="1" spans="1:21">
      <c r="A860" s="6">
        <v>831</v>
      </c>
      <c r="B860" s="21" t="s">
        <v>1806</v>
      </c>
      <c r="C860" s="21"/>
      <c r="D860" s="21"/>
      <c r="E860" s="21"/>
      <c r="F860" s="7" t="s">
        <v>1807</v>
      </c>
      <c r="G860" s="6" t="s">
        <v>43</v>
      </c>
      <c r="H860" s="4" t="s">
        <v>1802</v>
      </c>
      <c r="I860" s="6" t="s">
        <v>45</v>
      </c>
      <c r="J860" s="4" t="e">
        <f>VLOOKUP(F860,STATISTIK!$A:$D,5,FALSE)</f>
        <v>#REF!</v>
      </c>
      <c r="K860" s="49" t="s">
        <v>1803</v>
      </c>
      <c r="L860" s="4" t="e">
        <f>VLOOKUP(F860,STATISTIK!$A:$D,7,FALSE)</f>
        <v>#REF!</v>
      </c>
      <c r="M860" s="62" t="s">
        <v>1492</v>
      </c>
      <c r="N860" s="4" t="e">
        <f>VLOOKUP(F860,STATISTIK!$A:$D,9,FALSE)</f>
        <v>#REF!</v>
      </c>
      <c r="O860" s="4" t="e">
        <f>VLOOKUP(F860,STATISTIK!$A:$D,10,FALSE)</f>
        <v>#REF!</v>
      </c>
      <c r="P860" s="5"/>
      <c r="Q860" s="4" t="e">
        <f>VLOOKUP(F860,STATISTIK!$A:$D,12,FALSE)</f>
        <v>#REF!</v>
      </c>
      <c r="R860" s="57" t="e">
        <f>VLOOKUP(F860,STATISTIK!$A:$D,13,FALSE)</f>
        <v>#REF!</v>
      </c>
      <c r="S860" s="62"/>
      <c r="T860" s="56"/>
      <c r="U860" s="56"/>
    </row>
    <row r="861" ht="12.75" hidden="1" customHeight="1" spans="1:21">
      <c r="A861" s="6">
        <v>832</v>
      </c>
      <c r="B861" s="21" t="s">
        <v>1808</v>
      </c>
      <c r="C861" s="21"/>
      <c r="D861" s="21"/>
      <c r="E861" s="21"/>
      <c r="F861" s="7" t="s">
        <v>1809</v>
      </c>
      <c r="G861" s="6" t="s">
        <v>43</v>
      </c>
      <c r="H861" s="4" t="s">
        <v>1802</v>
      </c>
      <c r="I861" s="6" t="s">
        <v>45</v>
      </c>
      <c r="J861" s="4" t="e">
        <f>VLOOKUP(F861,STATISTIK!$A:$D,5,FALSE)</f>
        <v>#REF!</v>
      </c>
      <c r="K861" s="49" t="s">
        <v>1810</v>
      </c>
      <c r="L861" s="4" t="e">
        <f>VLOOKUP(F861,STATISTIK!$A:$D,7,FALSE)</f>
        <v>#REF!</v>
      </c>
      <c r="M861" s="62" t="s">
        <v>1492</v>
      </c>
      <c r="N861" s="4" t="e">
        <f>VLOOKUP(F861,STATISTIK!$A:$D,9,FALSE)</f>
        <v>#REF!</v>
      </c>
      <c r="O861" s="4" t="e">
        <f>VLOOKUP(F861,STATISTIK!$A:$D,10,FALSE)</f>
        <v>#REF!</v>
      </c>
      <c r="P861" s="5"/>
      <c r="Q861" s="4" t="e">
        <f>VLOOKUP(F861,STATISTIK!$A:$D,12,FALSE)</f>
        <v>#REF!</v>
      </c>
      <c r="R861" s="57" t="e">
        <f>VLOOKUP(F861,STATISTIK!$A:$D,13,FALSE)</f>
        <v>#REF!</v>
      </c>
      <c r="S861" s="62"/>
      <c r="T861" s="56"/>
      <c r="U861" s="56"/>
    </row>
    <row r="862" ht="12.75" hidden="1" customHeight="1" spans="1:21">
      <c r="A862" s="6">
        <v>833</v>
      </c>
      <c r="B862" s="21" t="s">
        <v>1811</v>
      </c>
      <c r="C862" s="21"/>
      <c r="D862" s="21"/>
      <c r="E862" s="21"/>
      <c r="F862" s="7" t="s">
        <v>1812</v>
      </c>
      <c r="G862" s="6" t="s">
        <v>43</v>
      </c>
      <c r="H862" s="4" t="s">
        <v>1802</v>
      </c>
      <c r="I862" s="6" t="s">
        <v>45</v>
      </c>
      <c r="J862" s="4" t="e">
        <f>VLOOKUP(F862,STATISTIK!$A:$D,5,FALSE)</f>
        <v>#REF!</v>
      </c>
      <c r="K862" s="49" t="s">
        <v>1810</v>
      </c>
      <c r="L862" s="4" t="e">
        <f>VLOOKUP(F862,STATISTIK!$A:$D,7,FALSE)</f>
        <v>#REF!</v>
      </c>
      <c r="M862" s="62" t="s">
        <v>1492</v>
      </c>
      <c r="N862" s="4" t="e">
        <f>VLOOKUP(F862,STATISTIK!$A:$D,9,FALSE)</f>
        <v>#REF!</v>
      </c>
      <c r="O862" s="4" t="e">
        <f>VLOOKUP(F862,STATISTIK!$A:$D,10,FALSE)</f>
        <v>#REF!</v>
      </c>
      <c r="P862" s="5"/>
      <c r="Q862" s="4" t="e">
        <f>VLOOKUP(F862,STATISTIK!$A:$D,12,FALSE)</f>
        <v>#REF!</v>
      </c>
      <c r="R862" s="57" t="e">
        <f>VLOOKUP(F862,STATISTIK!$A:$D,13,FALSE)</f>
        <v>#REF!</v>
      </c>
      <c r="S862" s="62"/>
      <c r="T862" s="56"/>
      <c r="U862" s="56"/>
    </row>
    <row r="863" ht="12.75" hidden="1" customHeight="1" spans="1:21">
      <c r="A863" s="6">
        <v>834</v>
      </c>
      <c r="B863" s="21" t="s">
        <v>1813</v>
      </c>
      <c r="C863" s="21"/>
      <c r="D863" s="21"/>
      <c r="E863" s="21"/>
      <c r="F863" s="7" t="s">
        <v>1814</v>
      </c>
      <c r="G863" s="6" t="s">
        <v>43</v>
      </c>
      <c r="H863" s="4" t="s">
        <v>1802</v>
      </c>
      <c r="I863" s="6" t="s">
        <v>45</v>
      </c>
      <c r="J863" s="4" t="e">
        <f>VLOOKUP(F863,STATISTIK!$A:$D,5,FALSE)</f>
        <v>#REF!</v>
      </c>
      <c r="K863" s="6" t="s">
        <v>1815</v>
      </c>
      <c r="L863" s="4" t="e">
        <f>VLOOKUP(F863,STATISTIK!$A:$D,7,FALSE)</f>
        <v>#REF!</v>
      </c>
      <c r="M863" s="51" t="s">
        <v>47</v>
      </c>
      <c r="N863" s="4" t="e">
        <f>VLOOKUP(F863,STATISTIK!$A:$D,9,FALSE)</f>
        <v>#REF!</v>
      </c>
      <c r="O863" s="4" t="e">
        <f>VLOOKUP(F863,STATISTIK!$A:$D,10,FALSE)</f>
        <v>#REF!</v>
      </c>
      <c r="P863" s="5"/>
      <c r="Q863" s="4" t="e">
        <f>VLOOKUP(F863,STATISTIK!$A:$D,12,FALSE)</f>
        <v>#REF!</v>
      </c>
      <c r="R863" s="57" t="e">
        <f>VLOOKUP(F863,STATISTIK!$A:$D,13,FALSE)</f>
        <v>#REF!</v>
      </c>
      <c r="S863" s="51"/>
      <c r="T863" s="56"/>
      <c r="U863" s="56"/>
    </row>
    <row r="864" ht="12.75" hidden="1" customHeight="1" spans="1:21">
      <c r="A864" s="6">
        <v>835</v>
      </c>
      <c r="B864" s="21" t="s">
        <v>1816</v>
      </c>
      <c r="C864" s="21"/>
      <c r="D864" s="21"/>
      <c r="E864" s="21"/>
      <c r="F864" s="7" t="s">
        <v>1817</v>
      </c>
      <c r="G864" s="6" t="s">
        <v>43</v>
      </c>
      <c r="H864" s="4" t="s">
        <v>1802</v>
      </c>
      <c r="I864" s="6" t="s">
        <v>45</v>
      </c>
      <c r="J864" s="4" t="e">
        <f>VLOOKUP(F864,STATISTIK!$A:$D,5,FALSE)</f>
        <v>#REF!</v>
      </c>
      <c r="K864" s="49" t="s">
        <v>574</v>
      </c>
      <c r="L864" s="4" t="e">
        <f>VLOOKUP(F864,STATISTIK!$A:$D,7,FALSE)</f>
        <v>#REF!</v>
      </c>
      <c r="M864" s="62" t="s">
        <v>1492</v>
      </c>
      <c r="N864" s="4" t="e">
        <f>VLOOKUP(F864,STATISTIK!$A:$D,9,FALSE)</f>
        <v>#REF!</v>
      </c>
      <c r="O864" s="4" t="e">
        <f>VLOOKUP(F864,STATISTIK!$A:$D,10,FALSE)</f>
        <v>#REF!</v>
      </c>
      <c r="P864" s="5"/>
      <c r="Q864" s="4" t="e">
        <f>VLOOKUP(F864,STATISTIK!$A:$D,12,FALSE)</f>
        <v>#REF!</v>
      </c>
      <c r="R864" s="57" t="e">
        <f>VLOOKUP(F864,STATISTIK!$A:$D,13,FALSE)</f>
        <v>#REF!</v>
      </c>
      <c r="S864" s="62"/>
      <c r="T864" s="56"/>
      <c r="U864" s="56"/>
    </row>
    <row r="865" ht="12.75" hidden="1" customHeight="1" spans="1:21">
      <c r="A865" s="6">
        <v>836</v>
      </c>
      <c r="B865" s="21" t="s">
        <v>1818</v>
      </c>
      <c r="C865" s="21"/>
      <c r="D865" s="21"/>
      <c r="E865" s="21"/>
      <c r="F865" s="7" t="s">
        <v>1819</v>
      </c>
      <c r="G865" s="6" t="s">
        <v>43</v>
      </c>
      <c r="H865" s="4" t="s">
        <v>1802</v>
      </c>
      <c r="I865" s="6" t="s">
        <v>45</v>
      </c>
      <c r="J865" s="4" t="e">
        <f>VLOOKUP(F865,STATISTIK!$A:$D,5,FALSE)</f>
        <v>#REF!</v>
      </c>
      <c r="K865" s="49" t="s">
        <v>203</v>
      </c>
      <c r="L865" s="4" t="e">
        <f>VLOOKUP(F865,STATISTIK!$A:$D,7,FALSE)</f>
        <v>#REF!</v>
      </c>
      <c r="M865" s="62" t="s">
        <v>1492</v>
      </c>
      <c r="N865" s="4" t="e">
        <f>VLOOKUP(F865,STATISTIK!$A:$D,9,FALSE)</f>
        <v>#REF!</v>
      </c>
      <c r="O865" s="4" t="e">
        <f>VLOOKUP(F865,STATISTIK!$A:$D,10,FALSE)</f>
        <v>#REF!</v>
      </c>
      <c r="P865" s="5"/>
      <c r="Q865" s="4" t="e">
        <f>VLOOKUP(F865,STATISTIK!$A:$D,12,FALSE)</f>
        <v>#REF!</v>
      </c>
      <c r="R865" s="57" t="e">
        <f>VLOOKUP(F865,STATISTIK!$A:$D,13,FALSE)</f>
        <v>#REF!</v>
      </c>
      <c r="S865" s="62"/>
      <c r="T865" s="56"/>
      <c r="U865" s="56"/>
    </row>
    <row r="866" ht="12.75" hidden="1" customHeight="1" spans="1:21">
      <c r="A866" s="6">
        <v>837</v>
      </c>
      <c r="B866" s="21" t="s">
        <v>1820</v>
      </c>
      <c r="C866" s="21"/>
      <c r="D866" s="21"/>
      <c r="E866" s="21"/>
      <c r="F866" s="7" t="s">
        <v>1821</v>
      </c>
      <c r="G866" s="6" t="s">
        <v>43</v>
      </c>
      <c r="H866" s="4" t="s">
        <v>1802</v>
      </c>
      <c r="I866" s="6" t="s">
        <v>45</v>
      </c>
      <c r="J866" s="4" t="e">
        <f>VLOOKUP(F866,STATISTIK!$A:$D,5,FALSE)</f>
        <v>#REF!</v>
      </c>
      <c r="K866" s="49" t="s">
        <v>203</v>
      </c>
      <c r="L866" s="4" t="e">
        <f>VLOOKUP(F866,STATISTIK!$A:$D,7,FALSE)</f>
        <v>#REF!</v>
      </c>
      <c r="M866" s="62" t="s">
        <v>1492</v>
      </c>
      <c r="N866" s="4" t="e">
        <f>VLOOKUP(F866,STATISTIK!$A:$D,9,FALSE)</f>
        <v>#REF!</v>
      </c>
      <c r="O866" s="4" t="e">
        <f>VLOOKUP(F866,STATISTIK!$A:$D,10,FALSE)</f>
        <v>#REF!</v>
      </c>
      <c r="P866" s="5"/>
      <c r="Q866" s="4" t="e">
        <f>VLOOKUP(F866,STATISTIK!$A:$D,12,FALSE)</f>
        <v>#REF!</v>
      </c>
      <c r="R866" s="57" t="e">
        <f>VLOOKUP(F866,STATISTIK!$A:$D,13,FALSE)</f>
        <v>#REF!</v>
      </c>
      <c r="S866" s="62"/>
      <c r="T866" s="56"/>
      <c r="U866" s="56"/>
    </row>
    <row r="867" ht="12.75" hidden="1" customHeight="1" spans="1:21">
      <c r="A867" s="6">
        <v>838</v>
      </c>
      <c r="B867" s="21" t="s">
        <v>1822</v>
      </c>
      <c r="C867" s="21"/>
      <c r="D867" s="21"/>
      <c r="E867" s="21"/>
      <c r="F867" s="7" t="s">
        <v>1823</v>
      </c>
      <c r="G867" s="6" t="s">
        <v>43</v>
      </c>
      <c r="H867" s="4" t="s">
        <v>1802</v>
      </c>
      <c r="I867" s="6" t="s">
        <v>45</v>
      </c>
      <c r="J867" s="4" t="e">
        <f>VLOOKUP(F867,STATISTIK!$A:$D,5,FALSE)</f>
        <v>#REF!</v>
      </c>
      <c r="K867" s="49" t="s">
        <v>65</v>
      </c>
      <c r="L867" s="4" t="e">
        <f>VLOOKUP(F867,STATISTIK!$A:$D,7,FALSE)</f>
        <v>#REF!</v>
      </c>
      <c r="M867" s="62" t="s">
        <v>47</v>
      </c>
      <c r="N867" s="4" t="e">
        <f>VLOOKUP(F867,STATISTIK!$A:$D,9,FALSE)</f>
        <v>#REF!</v>
      </c>
      <c r="O867" s="4" t="e">
        <f>VLOOKUP(F867,STATISTIK!$A:$D,10,FALSE)</f>
        <v>#REF!</v>
      </c>
      <c r="P867" s="5"/>
      <c r="Q867" s="4" t="e">
        <f>VLOOKUP(F867,STATISTIK!$A:$D,12,FALSE)</f>
        <v>#REF!</v>
      </c>
      <c r="R867" s="57" t="e">
        <f>VLOOKUP(F867,STATISTIK!$A:$D,13,FALSE)</f>
        <v>#REF!</v>
      </c>
      <c r="S867" s="62"/>
      <c r="T867" s="56"/>
      <c r="U867" s="56"/>
    </row>
    <row r="868" ht="12.75" hidden="1" customHeight="1" spans="1:21">
      <c r="A868" s="6">
        <v>839</v>
      </c>
      <c r="B868" s="21" t="s">
        <v>1824</v>
      </c>
      <c r="C868" s="21"/>
      <c r="D868" s="21"/>
      <c r="E868" s="21"/>
      <c r="F868" s="7" t="s">
        <v>1825</v>
      </c>
      <c r="G868" s="6" t="s">
        <v>43</v>
      </c>
      <c r="H868" s="4" t="s">
        <v>1826</v>
      </c>
      <c r="I868" s="6" t="s">
        <v>45</v>
      </c>
      <c r="J868" s="4" t="e">
        <f>VLOOKUP(F868,STATISTIK!$A:$D,5,FALSE)</f>
        <v>#REF!</v>
      </c>
      <c r="K868" s="6" t="s">
        <v>574</v>
      </c>
      <c r="L868" s="4" t="e">
        <f>VLOOKUP(F868,STATISTIK!$A:$D,7,FALSE)</f>
        <v>#REF!</v>
      </c>
      <c r="M868" s="51" t="s">
        <v>47</v>
      </c>
      <c r="N868" s="4" t="e">
        <f>VLOOKUP(F868,STATISTIK!$A:$D,9,FALSE)</f>
        <v>#REF!</v>
      </c>
      <c r="O868" s="4" t="e">
        <f>VLOOKUP(F868,STATISTIK!$A:$D,10,FALSE)</f>
        <v>#REF!</v>
      </c>
      <c r="P868" s="5"/>
      <c r="Q868" s="4" t="e">
        <f>VLOOKUP(F868,STATISTIK!$A:$D,12,FALSE)</f>
        <v>#REF!</v>
      </c>
      <c r="R868" s="57" t="e">
        <f>VLOOKUP(F868,STATISTIK!$A:$D,13,FALSE)</f>
        <v>#REF!</v>
      </c>
      <c r="S868" s="51"/>
      <c r="T868" s="56"/>
      <c r="U868" s="56"/>
    </row>
    <row r="869" ht="12.75" hidden="1" customHeight="1" spans="1:21">
      <c r="A869" s="6">
        <v>840</v>
      </c>
      <c r="B869" s="21" t="s">
        <v>1827</v>
      </c>
      <c r="C869" s="21"/>
      <c r="D869" s="21"/>
      <c r="E869" s="21"/>
      <c r="F869" s="7" t="s">
        <v>1828</v>
      </c>
      <c r="G869" s="6" t="s">
        <v>43</v>
      </c>
      <c r="H869" s="4" t="s">
        <v>1826</v>
      </c>
      <c r="I869" s="6" t="s">
        <v>45</v>
      </c>
      <c r="J869" s="4" t="e">
        <f>VLOOKUP(F869,STATISTIK!$A:$D,5,FALSE)</f>
        <v>#REF!</v>
      </c>
      <c r="K869" s="49" t="s">
        <v>574</v>
      </c>
      <c r="L869" s="4" t="e">
        <f>VLOOKUP(F869,STATISTIK!$A:$D,7,FALSE)</f>
        <v>#REF!</v>
      </c>
      <c r="M869" s="62" t="s">
        <v>47</v>
      </c>
      <c r="N869" s="4" t="e">
        <f>VLOOKUP(F869,STATISTIK!$A:$D,9,FALSE)</f>
        <v>#REF!</v>
      </c>
      <c r="O869" s="4" t="e">
        <f>VLOOKUP(F869,STATISTIK!$A:$D,10,FALSE)</f>
        <v>#REF!</v>
      </c>
      <c r="P869" s="5"/>
      <c r="Q869" s="4" t="e">
        <f>VLOOKUP(F869,STATISTIK!$A:$D,12,FALSE)</f>
        <v>#REF!</v>
      </c>
      <c r="R869" s="57" t="e">
        <f>VLOOKUP(F869,STATISTIK!$A:$D,13,FALSE)</f>
        <v>#REF!</v>
      </c>
      <c r="S869" s="62"/>
      <c r="T869" s="56"/>
      <c r="U869" s="56"/>
    </row>
    <row r="870" ht="12.75" hidden="1" customHeight="1" spans="1:21">
      <c r="A870" s="6">
        <v>841</v>
      </c>
      <c r="B870" s="21" t="s">
        <v>1829</v>
      </c>
      <c r="C870" s="21"/>
      <c r="D870" s="21"/>
      <c r="E870" s="21"/>
      <c r="F870" s="7" t="s">
        <v>1830</v>
      </c>
      <c r="G870" s="6" t="s">
        <v>43</v>
      </c>
      <c r="H870" s="4" t="s">
        <v>1826</v>
      </c>
      <c r="I870" s="6" t="s">
        <v>45</v>
      </c>
      <c r="J870" s="4" t="e">
        <f>VLOOKUP(F870,STATISTIK!$A:$D,5,FALSE)</f>
        <v>#REF!</v>
      </c>
      <c r="K870" s="49" t="s">
        <v>574</v>
      </c>
      <c r="L870" s="4" t="e">
        <f>VLOOKUP(F870,STATISTIK!$A:$D,7,FALSE)</f>
        <v>#REF!</v>
      </c>
      <c r="M870" s="62" t="s">
        <v>47</v>
      </c>
      <c r="N870" s="4" t="e">
        <f>VLOOKUP(F870,STATISTIK!$A:$D,9,FALSE)</f>
        <v>#REF!</v>
      </c>
      <c r="O870" s="4" t="e">
        <f>VLOOKUP(F870,STATISTIK!$A:$D,10,FALSE)</f>
        <v>#REF!</v>
      </c>
      <c r="P870" s="5"/>
      <c r="Q870" s="4" t="e">
        <f>VLOOKUP(F870,STATISTIK!$A:$D,12,FALSE)</f>
        <v>#REF!</v>
      </c>
      <c r="R870" s="57" t="e">
        <f>VLOOKUP(F870,STATISTIK!$A:$D,13,FALSE)</f>
        <v>#REF!</v>
      </c>
      <c r="S870" s="62"/>
      <c r="T870" s="56"/>
      <c r="U870" s="56"/>
    </row>
    <row r="871" ht="12.75" hidden="1" customHeight="1" spans="1:21">
      <c r="A871" s="6">
        <v>842</v>
      </c>
      <c r="B871" s="21" t="s">
        <v>1831</v>
      </c>
      <c r="C871" s="21"/>
      <c r="D871" s="21"/>
      <c r="E871" s="21"/>
      <c r="F871" s="7" t="s">
        <v>1832</v>
      </c>
      <c r="G871" s="6" t="s">
        <v>43</v>
      </c>
      <c r="H871" s="4" t="s">
        <v>1826</v>
      </c>
      <c r="I871" s="6" t="s">
        <v>45</v>
      </c>
      <c r="J871" s="4" t="e">
        <f>VLOOKUP(F871,STATISTIK!$A:$D,5,FALSE)</f>
        <v>#REF!</v>
      </c>
      <c r="K871" s="49" t="s">
        <v>574</v>
      </c>
      <c r="L871" s="4" t="e">
        <f>VLOOKUP(F871,STATISTIK!$A:$D,7,FALSE)</f>
        <v>#REF!</v>
      </c>
      <c r="M871" s="62" t="s">
        <v>47</v>
      </c>
      <c r="N871" s="4" t="e">
        <f>VLOOKUP(F871,STATISTIK!$A:$D,9,FALSE)</f>
        <v>#REF!</v>
      </c>
      <c r="O871" s="4" t="e">
        <f>VLOOKUP(F871,STATISTIK!$A:$D,10,FALSE)</f>
        <v>#REF!</v>
      </c>
      <c r="P871" s="5"/>
      <c r="Q871" s="4" t="e">
        <f>VLOOKUP(F871,STATISTIK!$A:$D,12,FALSE)</f>
        <v>#REF!</v>
      </c>
      <c r="R871" s="57" t="e">
        <f>VLOOKUP(F871,STATISTIK!$A:$D,13,FALSE)</f>
        <v>#REF!</v>
      </c>
      <c r="S871" s="62"/>
      <c r="T871" s="56"/>
      <c r="U871" s="56"/>
    </row>
    <row r="872" ht="12.75" hidden="1" customHeight="1" spans="1:21">
      <c r="A872" s="6">
        <v>843</v>
      </c>
      <c r="B872" s="21" t="s">
        <v>1833</v>
      </c>
      <c r="C872" s="21"/>
      <c r="D872" s="21"/>
      <c r="E872" s="21"/>
      <c r="F872" s="7" t="s">
        <v>1834</v>
      </c>
      <c r="G872" s="6" t="s">
        <v>43</v>
      </c>
      <c r="H872" s="4" t="s">
        <v>1826</v>
      </c>
      <c r="I872" s="6" t="s">
        <v>45</v>
      </c>
      <c r="J872" s="4" t="e">
        <f>VLOOKUP(F872,STATISTIK!$A:$D,5,FALSE)</f>
        <v>#REF!</v>
      </c>
      <c r="K872" s="49" t="s">
        <v>574</v>
      </c>
      <c r="L872" s="4" t="e">
        <f>VLOOKUP(F872,STATISTIK!$A:$D,7,FALSE)</f>
        <v>#REF!</v>
      </c>
      <c r="M872" s="62" t="s">
        <v>47</v>
      </c>
      <c r="N872" s="4" t="e">
        <f>VLOOKUP(F872,STATISTIK!$A:$D,9,FALSE)</f>
        <v>#REF!</v>
      </c>
      <c r="O872" s="4" t="e">
        <f>VLOOKUP(F872,STATISTIK!$A:$D,10,FALSE)</f>
        <v>#REF!</v>
      </c>
      <c r="P872" s="5"/>
      <c r="Q872" s="4" t="e">
        <f>VLOOKUP(F872,STATISTIK!$A:$D,12,FALSE)</f>
        <v>#REF!</v>
      </c>
      <c r="R872" s="57" t="e">
        <f>VLOOKUP(F872,STATISTIK!$A:$D,13,FALSE)</f>
        <v>#REF!</v>
      </c>
      <c r="S872" s="62"/>
      <c r="T872" s="56"/>
      <c r="U872" s="56"/>
    </row>
    <row r="873" ht="12.75" hidden="1" customHeight="1" spans="1:21">
      <c r="A873" s="6">
        <v>844</v>
      </c>
      <c r="B873" s="21" t="s">
        <v>1835</v>
      </c>
      <c r="C873" s="21"/>
      <c r="D873" s="21"/>
      <c r="E873" s="21"/>
      <c r="F873" s="7" t="s">
        <v>1836</v>
      </c>
      <c r="G873" s="6" t="s">
        <v>43</v>
      </c>
      <c r="H873" s="4" t="s">
        <v>1826</v>
      </c>
      <c r="I873" s="6" t="s">
        <v>45</v>
      </c>
      <c r="J873" s="4" t="e">
        <f>VLOOKUP(F873,STATISTIK!$A:$D,5,FALSE)</f>
        <v>#REF!</v>
      </c>
      <c r="K873" s="49" t="s">
        <v>574</v>
      </c>
      <c r="L873" s="4" t="e">
        <f>VLOOKUP(F873,STATISTIK!$A:$D,7,FALSE)</f>
        <v>#REF!</v>
      </c>
      <c r="M873" s="62" t="s">
        <v>47</v>
      </c>
      <c r="N873" s="4" t="e">
        <f>VLOOKUP(F873,STATISTIK!$A:$D,9,FALSE)</f>
        <v>#REF!</v>
      </c>
      <c r="O873" s="4" t="e">
        <f>VLOOKUP(F873,STATISTIK!$A:$D,10,FALSE)</f>
        <v>#REF!</v>
      </c>
      <c r="P873" s="5"/>
      <c r="Q873" s="4" t="e">
        <f>VLOOKUP(F873,STATISTIK!$A:$D,12,FALSE)</f>
        <v>#REF!</v>
      </c>
      <c r="R873" s="57" t="e">
        <f>VLOOKUP(F873,STATISTIK!$A:$D,13,FALSE)</f>
        <v>#REF!</v>
      </c>
      <c r="S873" s="62"/>
      <c r="T873" s="56"/>
      <c r="U873" s="56"/>
    </row>
    <row r="874" ht="12.75" hidden="1" customHeight="1" spans="1:21">
      <c r="A874" s="6">
        <v>845</v>
      </c>
      <c r="B874" s="21" t="s">
        <v>1837</v>
      </c>
      <c r="C874" s="21"/>
      <c r="D874" s="21"/>
      <c r="E874" s="21"/>
      <c r="F874" s="7" t="s">
        <v>1838</v>
      </c>
      <c r="G874" s="6" t="s">
        <v>43</v>
      </c>
      <c r="H874" s="4" t="s">
        <v>1826</v>
      </c>
      <c r="I874" s="6" t="s">
        <v>45</v>
      </c>
      <c r="J874" s="4" t="e">
        <f>VLOOKUP(F874,STATISTIK!$A:$D,5,FALSE)</f>
        <v>#REF!</v>
      </c>
      <c r="K874" s="49" t="s">
        <v>574</v>
      </c>
      <c r="L874" s="4" t="e">
        <f>VLOOKUP(F874,STATISTIK!$A:$D,7,FALSE)</f>
        <v>#REF!</v>
      </c>
      <c r="M874" s="62" t="s">
        <v>47</v>
      </c>
      <c r="N874" s="4" t="e">
        <f>VLOOKUP(F874,STATISTIK!$A:$D,9,FALSE)</f>
        <v>#REF!</v>
      </c>
      <c r="O874" s="4" t="e">
        <f>VLOOKUP(F874,STATISTIK!$A:$D,10,FALSE)</f>
        <v>#REF!</v>
      </c>
      <c r="P874" s="5"/>
      <c r="Q874" s="4" t="e">
        <f>VLOOKUP(F874,STATISTIK!$A:$D,12,FALSE)</f>
        <v>#REF!</v>
      </c>
      <c r="R874" s="57" t="e">
        <f>VLOOKUP(F874,STATISTIK!$A:$D,13,FALSE)</f>
        <v>#REF!</v>
      </c>
      <c r="S874" s="62"/>
      <c r="T874" s="56"/>
      <c r="U874" s="56"/>
    </row>
    <row r="875" ht="12.75" hidden="1" customHeight="1" spans="1:21">
      <c r="A875" s="6">
        <v>846</v>
      </c>
      <c r="B875" s="21" t="s">
        <v>1839</v>
      </c>
      <c r="C875" s="21"/>
      <c r="D875" s="21"/>
      <c r="E875" s="21"/>
      <c r="F875" s="7" t="s">
        <v>1840</v>
      </c>
      <c r="G875" s="6" t="s">
        <v>43</v>
      </c>
      <c r="H875" s="4" t="s">
        <v>1826</v>
      </c>
      <c r="I875" s="6" t="s">
        <v>45</v>
      </c>
      <c r="J875" s="4" t="e">
        <f>VLOOKUP(F875,STATISTIK!$A:$D,5,FALSE)</f>
        <v>#REF!</v>
      </c>
      <c r="K875" s="49" t="s">
        <v>574</v>
      </c>
      <c r="L875" s="4" t="e">
        <f>VLOOKUP(F875,STATISTIK!$A:$D,7,FALSE)</f>
        <v>#REF!</v>
      </c>
      <c r="M875" s="62" t="s">
        <v>47</v>
      </c>
      <c r="N875" s="4" t="e">
        <f>VLOOKUP(F875,STATISTIK!$A:$D,9,FALSE)</f>
        <v>#REF!</v>
      </c>
      <c r="O875" s="4" t="e">
        <f>VLOOKUP(F875,STATISTIK!$A:$D,10,FALSE)</f>
        <v>#REF!</v>
      </c>
      <c r="P875" s="5"/>
      <c r="Q875" s="4" t="e">
        <f>VLOOKUP(F875,STATISTIK!$A:$D,12,FALSE)</f>
        <v>#REF!</v>
      </c>
      <c r="R875" s="57" t="e">
        <f>VLOOKUP(F875,STATISTIK!$A:$D,13,FALSE)</f>
        <v>#REF!</v>
      </c>
      <c r="S875" s="62"/>
      <c r="T875" s="56"/>
      <c r="U875" s="56"/>
    </row>
    <row r="876" ht="12.75" hidden="1" customHeight="1" spans="1:21">
      <c r="A876" s="6">
        <v>847</v>
      </c>
      <c r="B876" s="21" t="s">
        <v>1841</v>
      </c>
      <c r="C876" s="21"/>
      <c r="D876" s="21"/>
      <c r="E876" s="21"/>
      <c r="F876" s="7" t="s">
        <v>1842</v>
      </c>
      <c r="G876" s="6" t="s">
        <v>43</v>
      </c>
      <c r="H876" s="4" t="s">
        <v>1826</v>
      </c>
      <c r="I876" s="6" t="s">
        <v>45</v>
      </c>
      <c r="J876" s="4" t="e">
        <f>VLOOKUP(F876,STATISTIK!$A:$D,5,FALSE)</f>
        <v>#REF!</v>
      </c>
      <c r="K876" s="49" t="s">
        <v>574</v>
      </c>
      <c r="L876" s="4" t="e">
        <f>VLOOKUP(F876,STATISTIK!$A:$D,7,FALSE)</f>
        <v>#REF!</v>
      </c>
      <c r="M876" s="62" t="s">
        <v>47</v>
      </c>
      <c r="N876" s="4" t="e">
        <f>VLOOKUP(F876,STATISTIK!$A:$D,9,FALSE)</f>
        <v>#REF!</v>
      </c>
      <c r="O876" s="4" t="e">
        <f>VLOOKUP(F876,STATISTIK!$A:$D,10,FALSE)</f>
        <v>#REF!</v>
      </c>
      <c r="P876" s="5"/>
      <c r="Q876" s="4" t="e">
        <f>VLOOKUP(F876,STATISTIK!$A:$D,12,FALSE)</f>
        <v>#REF!</v>
      </c>
      <c r="R876" s="57" t="e">
        <f>VLOOKUP(F876,STATISTIK!$A:$D,13,FALSE)</f>
        <v>#REF!</v>
      </c>
      <c r="S876" s="62"/>
      <c r="T876" s="56"/>
      <c r="U876" s="56"/>
    </row>
    <row r="877" ht="12.75" hidden="1" customHeight="1" spans="1:21">
      <c r="A877" s="6">
        <v>848</v>
      </c>
      <c r="B877" s="21" t="s">
        <v>1843</v>
      </c>
      <c r="C877" s="21"/>
      <c r="D877" s="21"/>
      <c r="E877" s="21"/>
      <c r="F877" s="7" t="s">
        <v>1844</v>
      </c>
      <c r="G877" s="6" t="s">
        <v>43</v>
      </c>
      <c r="H877" s="4" t="s">
        <v>1826</v>
      </c>
      <c r="I877" s="6" t="s">
        <v>45</v>
      </c>
      <c r="J877" s="4" t="e">
        <f>VLOOKUP(F877,STATISTIK!$A:$D,5,FALSE)</f>
        <v>#REF!</v>
      </c>
      <c r="K877" s="49" t="s">
        <v>574</v>
      </c>
      <c r="L877" s="4" t="e">
        <f>VLOOKUP(F877,STATISTIK!$A:$D,7,FALSE)</f>
        <v>#REF!</v>
      </c>
      <c r="M877" s="62" t="s">
        <v>47</v>
      </c>
      <c r="N877" s="4" t="e">
        <f>VLOOKUP(F877,STATISTIK!$A:$D,9,FALSE)</f>
        <v>#REF!</v>
      </c>
      <c r="O877" s="4" t="e">
        <f>VLOOKUP(F877,STATISTIK!$A:$D,10,FALSE)</f>
        <v>#REF!</v>
      </c>
      <c r="P877" s="5"/>
      <c r="Q877" s="4" t="e">
        <f>VLOOKUP(F877,STATISTIK!$A:$D,12,FALSE)</f>
        <v>#REF!</v>
      </c>
      <c r="R877" s="57" t="e">
        <f>VLOOKUP(F877,STATISTIK!$A:$D,13,FALSE)</f>
        <v>#REF!</v>
      </c>
      <c r="S877" s="62"/>
      <c r="T877" s="56"/>
      <c r="U877" s="56"/>
    </row>
    <row r="878" ht="12.75" hidden="1" customHeight="1" spans="1:21">
      <c r="A878" s="6">
        <v>849</v>
      </c>
      <c r="B878" s="21" t="s">
        <v>1845</v>
      </c>
      <c r="C878" s="21"/>
      <c r="D878" s="21"/>
      <c r="E878" s="21"/>
      <c r="F878" s="7" t="s">
        <v>1846</v>
      </c>
      <c r="G878" s="6" t="s">
        <v>43</v>
      </c>
      <c r="H878" s="4" t="s">
        <v>1826</v>
      </c>
      <c r="I878" s="6" t="s">
        <v>45</v>
      </c>
      <c r="J878" s="4" t="e">
        <f>VLOOKUP(F878,STATISTIK!$A:$D,5,FALSE)</f>
        <v>#REF!</v>
      </c>
      <c r="K878" s="49" t="s">
        <v>574</v>
      </c>
      <c r="L878" s="4" t="e">
        <f>VLOOKUP(F878,STATISTIK!$A:$D,7,FALSE)</f>
        <v>#REF!</v>
      </c>
      <c r="M878" s="62" t="s">
        <v>47</v>
      </c>
      <c r="N878" s="4" t="e">
        <f>VLOOKUP(F878,STATISTIK!$A:$D,9,FALSE)</f>
        <v>#REF!</v>
      </c>
      <c r="O878" s="4" t="e">
        <f>VLOOKUP(F878,STATISTIK!$A:$D,10,FALSE)</f>
        <v>#REF!</v>
      </c>
      <c r="P878" s="5"/>
      <c r="Q878" s="4" t="e">
        <f>VLOOKUP(F878,STATISTIK!$A:$D,12,FALSE)</f>
        <v>#REF!</v>
      </c>
      <c r="R878" s="57" t="e">
        <f>VLOOKUP(F878,STATISTIK!$A:$D,13,FALSE)</f>
        <v>#REF!</v>
      </c>
      <c r="S878" s="62"/>
      <c r="T878" s="56"/>
      <c r="U878" s="56"/>
    </row>
    <row r="879" ht="12.75" hidden="1" customHeight="1" spans="1:21">
      <c r="A879" s="6">
        <v>850</v>
      </c>
      <c r="B879" s="21" t="s">
        <v>1847</v>
      </c>
      <c r="C879" s="21"/>
      <c r="D879" s="21"/>
      <c r="E879" s="21"/>
      <c r="F879" s="7" t="s">
        <v>1848</v>
      </c>
      <c r="G879" s="6" t="s">
        <v>43</v>
      </c>
      <c r="H879" s="4" t="s">
        <v>1826</v>
      </c>
      <c r="I879" s="6" t="s">
        <v>45</v>
      </c>
      <c r="J879" s="4" t="e">
        <f>VLOOKUP(F879,STATISTIK!$A:$D,5,FALSE)</f>
        <v>#REF!</v>
      </c>
      <c r="K879" s="49" t="s">
        <v>46</v>
      </c>
      <c r="L879" s="4" t="e">
        <f>VLOOKUP(F879,STATISTIK!$A:$D,7,FALSE)</f>
        <v>#REF!</v>
      </c>
      <c r="M879" s="62" t="s">
        <v>47</v>
      </c>
      <c r="N879" s="4" t="e">
        <f>VLOOKUP(F879,STATISTIK!$A:$D,9,FALSE)</f>
        <v>#REF!</v>
      </c>
      <c r="O879" s="4" t="e">
        <f>VLOOKUP(F879,STATISTIK!$A:$D,10,FALSE)</f>
        <v>#REF!</v>
      </c>
      <c r="P879" s="5"/>
      <c r="Q879" s="4" t="e">
        <f>VLOOKUP(F879,STATISTIK!$A:$D,12,FALSE)</f>
        <v>#REF!</v>
      </c>
      <c r="R879" s="57" t="e">
        <f>VLOOKUP(F879,STATISTIK!$A:$D,13,FALSE)</f>
        <v>#REF!</v>
      </c>
      <c r="S879" s="62"/>
      <c r="T879" s="56"/>
      <c r="U879" s="56"/>
    </row>
    <row r="880" ht="12.75" hidden="1" customHeight="1" spans="1:21">
      <c r="A880" s="6">
        <v>851</v>
      </c>
      <c r="B880" s="21" t="s">
        <v>1849</v>
      </c>
      <c r="C880" s="21"/>
      <c r="D880" s="21"/>
      <c r="E880" s="21"/>
      <c r="F880" s="7" t="s">
        <v>1850</v>
      </c>
      <c r="G880" s="6" t="s">
        <v>43</v>
      </c>
      <c r="H880" s="4" t="s">
        <v>1826</v>
      </c>
      <c r="I880" s="6" t="s">
        <v>45</v>
      </c>
      <c r="J880" s="4" t="e">
        <f>VLOOKUP(F880,STATISTIK!$A:$D,5,FALSE)</f>
        <v>#REF!</v>
      </c>
      <c r="K880" s="49"/>
      <c r="L880" s="4" t="e">
        <f>VLOOKUP(F880,STATISTIK!$A:$D,7,FALSE)</f>
        <v>#REF!</v>
      </c>
      <c r="M880" s="62" t="s">
        <v>47</v>
      </c>
      <c r="N880" s="4" t="e">
        <f>VLOOKUP(F880,STATISTIK!$A:$D,9,FALSE)</f>
        <v>#REF!</v>
      </c>
      <c r="O880" s="4" t="e">
        <f>VLOOKUP(F880,STATISTIK!$A:$D,10,FALSE)</f>
        <v>#REF!</v>
      </c>
      <c r="P880" s="5"/>
      <c r="Q880" s="4" t="e">
        <f>VLOOKUP(F880,STATISTIK!$A:$D,12,FALSE)</f>
        <v>#REF!</v>
      </c>
      <c r="R880" s="57" t="e">
        <f>VLOOKUP(F880,STATISTIK!$A:$D,13,FALSE)</f>
        <v>#REF!</v>
      </c>
      <c r="S880" s="62"/>
      <c r="T880" s="56"/>
      <c r="U880" s="56"/>
    </row>
    <row r="881" ht="12.75" hidden="1" customHeight="1" spans="1:21">
      <c r="A881" s="6">
        <v>852</v>
      </c>
      <c r="B881" s="21" t="s">
        <v>1851</v>
      </c>
      <c r="C881" s="21"/>
      <c r="D881" s="21"/>
      <c r="E881" s="21"/>
      <c r="F881" s="7" t="s">
        <v>1852</v>
      </c>
      <c r="G881" s="6" t="s">
        <v>43</v>
      </c>
      <c r="H881" s="4" t="s">
        <v>1826</v>
      </c>
      <c r="I881" s="6" t="s">
        <v>45</v>
      </c>
      <c r="J881" s="4" t="e">
        <f>VLOOKUP(F881,STATISTIK!$A:$D,5,FALSE)</f>
        <v>#REF!</v>
      </c>
      <c r="K881" s="49"/>
      <c r="L881" s="4" t="e">
        <f>VLOOKUP(F881,STATISTIK!$A:$D,7,FALSE)</f>
        <v>#REF!</v>
      </c>
      <c r="M881" s="62" t="s">
        <v>47</v>
      </c>
      <c r="N881" s="4" t="e">
        <f>VLOOKUP(F881,STATISTIK!$A:$D,9,FALSE)</f>
        <v>#REF!</v>
      </c>
      <c r="O881" s="4" t="e">
        <f>VLOOKUP(F881,STATISTIK!$A:$D,10,FALSE)</f>
        <v>#REF!</v>
      </c>
      <c r="P881" s="5"/>
      <c r="Q881" s="4" t="e">
        <f>VLOOKUP(F881,STATISTIK!$A:$D,12,FALSE)</f>
        <v>#REF!</v>
      </c>
      <c r="R881" s="57" t="e">
        <f>VLOOKUP(F881,STATISTIK!$A:$D,13,FALSE)</f>
        <v>#REF!</v>
      </c>
      <c r="S881" s="62"/>
      <c r="T881" s="56"/>
      <c r="U881" s="56"/>
    </row>
    <row r="882" ht="12.75" hidden="1" customHeight="1" spans="1:21">
      <c r="A882" s="6">
        <v>853</v>
      </c>
      <c r="B882" s="21" t="s">
        <v>1853</v>
      </c>
      <c r="C882" s="21"/>
      <c r="D882" s="21"/>
      <c r="E882" s="21"/>
      <c r="F882" s="7" t="s">
        <v>1854</v>
      </c>
      <c r="G882" s="6" t="s">
        <v>43</v>
      </c>
      <c r="H882" s="4" t="s">
        <v>1826</v>
      </c>
      <c r="I882" s="6" t="s">
        <v>45</v>
      </c>
      <c r="J882" s="4" t="e">
        <f>VLOOKUP(F882,STATISTIK!$A:$D,5,FALSE)</f>
        <v>#REF!</v>
      </c>
      <c r="K882" s="49"/>
      <c r="L882" s="4" t="e">
        <f>VLOOKUP(F882,STATISTIK!$A:$D,7,FALSE)</f>
        <v>#REF!</v>
      </c>
      <c r="M882" s="62" t="s">
        <v>47</v>
      </c>
      <c r="N882" s="4" t="e">
        <f>VLOOKUP(F882,STATISTIK!$A:$D,9,FALSE)</f>
        <v>#REF!</v>
      </c>
      <c r="O882" s="4" t="e">
        <f>VLOOKUP(F882,STATISTIK!$A:$D,10,FALSE)</f>
        <v>#REF!</v>
      </c>
      <c r="P882" s="5"/>
      <c r="Q882" s="4" t="e">
        <f>VLOOKUP(F882,STATISTIK!$A:$D,12,FALSE)</f>
        <v>#REF!</v>
      </c>
      <c r="R882" s="57" t="e">
        <f>VLOOKUP(F882,STATISTIK!$A:$D,13,FALSE)</f>
        <v>#REF!</v>
      </c>
      <c r="S882" s="62"/>
      <c r="T882" s="56"/>
      <c r="U882" s="56"/>
    </row>
    <row r="883" ht="12.75" hidden="1" customHeight="1" spans="1:21">
      <c r="A883" s="6">
        <v>854</v>
      </c>
      <c r="B883" s="21" t="s">
        <v>1855</v>
      </c>
      <c r="C883" s="21"/>
      <c r="D883" s="21"/>
      <c r="E883" s="21"/>
      <c r="F883" s="7" t="s">
        <v>1856</v>
      </c>
      <c r="G883" s="6" t="s">
        <v>43</v>
      </c>
      <c r="H883" s="4" t="s">
        <v>1826</v>
      </c>
      <c r="I883" s="6" t="s">
        <v>45</v>
      </c>
      <c r="J883" s="4" t="e">
        <f>VLOOKUP(F883,STATISTIK!$A:$D,5,FALSE)</f>
        <v>#REF!</v>
      </c>
      <c r="K883" s="49"/>
      <c r="L883" s="4" t="e">
        <f>VLOOKUP(F883,STATISTIK!$A:$D,7,FALSE)</f>
        <v>#REF!</v>
      </c>
      <c r="M883" s="62" t="s">
        <v>47</v>
      </c>
      <c r="N883" s="4" t="e">
        <f>VLOOKUP(F883,STATISTIK!$A:$D,9,FALSE)</f>
        <v>#REF!</v>
      </c>
      <c r="O883" s="4" t="e">
        <f>VLOOKUP(F883,STATISTIK!$A:$D,10,FALSE)</f>
        <v>#REF!</v>
      </c>
      <c r="P883" s="5"/>
      <c r="Q883" s="4" t="e">
        <f>VLOOKUP(F883,STATISTIK!$A:$D,12,FALSE)</f>
        <v>#REF!</v>
      </c>
      <c r="R883" s="57" t="e">
        <f>VLOOKUP(F883,STATISTIK!$A:$D,13,FALSE)</f>
        <v>#REF!</v>
      </c>
      <c r="S883" s="62"/>
      <c r="T883" s="56"/>
      <c r="U883" s="56"/>
    </row>
    <row r="884" ht="12.75" hidden="1" customHeight="1" spans="1:21">
      <c r="A884" s="6">
        <v>855</v>
      </c>
      <c r="B884" s="21" t="s">
        <v>1857</v>
      </c>
      <c r="C884" s="21"/>
      <c r="D884" s="21"/>
      <c r="E884" s="21"/>
      <c r="F884" s="7" t="s">
        <v>1858</v>
      </c>
      <c r="G884" s="6" t="s">
        <v>43</v>
      </c>
      <c r="H884" s="4" t="s">
        <v>1826</v>
      </c>
      <c r="I884" s="6" t="s">
        <v>45</v>
      </c>
      <c r="J884" s="4" t="e">
        <f>VLOOKUP(F884,STATISTIK!$A:$D,5,FALSE)</f>
        <v>#REF!</v>
      </c>
      <c r="K884" s="49"/>
      <c r="L884" s="4" t="e">
        <f>VLOOKUP(F884,STATISTIK!$A:$D,7,FALSE)</f>
        <v>#REF!</v>
      </c>
      <c r="M884" s="62" t="s">
        <v>47</v>
      </c>
      <c r="N884" s="4" t="e">
        <f>VLOOKUP(F884,STATISTIK!$A:$D,9,FALSE)</f>
        <v>#REF!</v>
      </c>
      <c r="O884" s="4" t="e">
        <f>VLOOKUP(F884,STATISTIK!$A:$D,10,FALSE)</f>
        <v>#REF!</v>
      </c>
      <c r="P884" s="5"/>
      <c r="Q884" s="4" t="e">
        <f>VLOOKUP(F884,STATISTIK!$A:$D,12,FALSE)</f>
        <v>#REF!</v>
      </c>
      <c r="R884" s="57" t="e">
        <f>VLOOKUP(F884,STATISTIK!$A:$D,13,FALSE)</f>
        <v>#REF!</v>
      </c>
      <c r="S884" s="62"/>
      <c r="T884" s="56"/>
      <c r="U884" s="56"/>
    </row>
    <row r="885" ht="12.75" hidden="1" customHeight="1" spans="1:21">
      <c r="A885" s="6">
        <v>856</v>
      </c>
      <c r="B885" s="21" t="s">
        <v>1859</v>
      </c>
      <c r="C885" s="21"/>
      <c r="D885" s="21"/>
      <c r="E885" s="21"/>
      <c r="F885" s="7" t="s">
        <v>1860</v>
      </c>
      <c r="G885" s="6" t="s">
        <v>43</v>
      </c>
      <c r="H885" s="4" t="s">
        <v>1826</v>
      </c>
      <c r="I885" s="6" t="s">
        <v>45</v>
      </c>
      <c r="J885" s="4" t="e">
        <f>VLOOKUP(F885,STATISTIK!$A:$D,5,FALSE)</f>
        <v>#REF!</v>
      </c>
      <c r="K885" s="49"/>
      <c r="L885" s="4" t="e">
        <f>VLOOKUP(F885,STATISTIK!$A:$D,7,FALSE)</f>
        <v>#REF!</v>
      </c>
      <c r="M885" s="62" t="s">
        <v>47</v>
      </c>
      <c r="N885" s="4" t="e">
        <f>VLOOKUP(F885,STATISTIK!$A:$D,9,FALSE)</f>
        <v>#REF!</v>
      </c>
      <c r="O885" s="4" t="e">
        <f>VLOOKUP(F885,STATISTIK!$A:$D,10,FALSE)</f>
        <v>#REF!</v>
      </c>
      <c r="P885" s="5"/>
      <c r="Q885" s="4" t="e">
        <f>VLOOKUP(F885,STATISTIK!$A:$D,12,FALSE)</f>
        <v>#REF!</v>
      </c>
      <c r="R885" s="57" t="e">
        <f>VLOOKUP(F885,STATISTIK!$A:$D,13,FALSE)</f>
        <v>#REF!</v>
      </c>
      <c r="S885" s="62"/>
      <c r="T885" s="56"/>
      <c r="U885" s="56"/>
    </row>
    <row r="886" ht="12.75" hidden="1" customHeight="1" spans="1:21">
      <c r="A886" s="6">
        <v>857</v>
      </c>
      <c r="B886" s="21" t="s">
        <v>1861</v>
      </c>
      <c r="C886" s="21"/>
      <c r="D886" s="21"/>
      <c r="E886" s="21"/>
      <c r="F886" s="7" t="s">
        <v>1862</v>
      </c>
      <c r="G886" s="6" t="s">
        <v>43</v>
      </c>
      <c r="H886" s="4" t="s">
        <v>1826</v>
      </c>
      <c r="I886" s="6" t="s">
        <v>45</v>
      </c>
      <c r="J886" s="4" t="e">
        <f>VLOOKUP(F886,STATISTIK!$A:$D,5,FALSE)</f>
        <v>#REF!</v>
      </c>
      <c r="K886" s="49"/>
      <c r="L886" s="4" t="e">
        <f>VLOOKUP(F886,STATISTIK!$A:$D,7,FALSE)</f>
        <v>#REF!</v>
      </c>
      <c r="M886" s="62" t="s">
        <v>47</v>
      </c>
      <c r="N886" s="4" t="e">
        <f>VLOOKUP(F886,STATISTIK!$A:$D,9,FALSE)</f>
        <v>#REF!</v>
      </c>
      <c r="O886" s="4" t="e">
        <f>VLOOKUP(F886,STATISTIK!$A:$D,10,FALSE)</f>
        <v>#REF!</v>
      </c>
      <c r="P886" s="5"/>
      <c r="Q886" s="4" t="e">
        <f>VLOOKUP(F886,STATISTIK!$A:$D,12,FALSE)</f>
        <v>#REF!</v>
      </c>
      <c r="R886" s="57" t="e">
        <f>VLOOKUP(F886,STATISTIK!$A:$D,13,FALSE)</f>
        <v>#REF!</v>
      </c>
      <c r="S886" s="62"/>
      <c r="T886" s="56"/>
      <c r="U886" s="56"/>
    </row>
    <row r="887" ht="12.75" hidden="1" customHeight="1" spans="1:21">
      <c r="A887" s="6">
        <v>858</v>
      </c>
      <c r="B887" s="21" t="s">
        <v>1863</v>
      </c>
      <c r="C887" s="21"/>
      <c r="D887" s="21"/>
      <c r="E887" s="21"/>
      <c r="F887" s="7" t="s">
        <v>1864</v>
      </c>
      <c r="G887" s="6" t="s">
        <v>43</v>
      </c>
      <c r="H887" s="4" t="s">
        <v>1826</v>
      </c>
      <c r="I887" s="6" t="s">
        <v>45</v>
      </c>
      <c r="J887" s="4" t="e">
        <f>VLOOKUP(F887,STATISTIK!$A:$D,5,FALSE)</f>
        <v>#REF!</v>
      </c>
      <c r="K887" s="49"/>
      <c r="L887" s="4" t="e">
        <f>VLOOKUP(F887,STATISTIK!$A:$D,7,FALSE)</f>
        <v>#REF!</v>
      </c>
      <c r="M887" s="62" t="s">
        <v>47</v>
      </c>
      <c r="N887" s="4" t="e">
        <f>VLOOKUP(F887,STATISTIK!$A:$D,9,FALSE)</f>
        <v>#REF!</v>
      </c>
      <c r="O887" s="4" t="e">
        <f>VLOOKUP(F887,STATISTIK!$A:$D,10,FALSE)</f>
        <v>#REF!</v>
      </c>
      <c r="P887" s="5"/>
      <c r="Q887" s="4" t="e">
        <f>VLOOKUP(F887,STATISTIK!$A:$D,12,FALSE)</f>
        <v>#REF!</v>
      </c>
      <c r="R887" s="57" t="e">
        <f>VLOOKUP(F887,STATISTIK!$A:$D,13,FALSE)</f>
        <v>#REF!</v>
      </c>
      <c r="S887" s="62"/>
      <c r="T887" s="56"/>
      <c r="U887" s="56"/>
    </row>
    <row r="888" ht="12.75" hidden="1" customHeight="1" spans="1:21">
      <c r="A888" s="6">
        <v>859</v>
      </c>
      <c r="B888" s="21" t="s">
        <v>1865</v>
      </c>
      <c r="C888" s="21"/>
      <c r="D888" s="21"/>
      <c r="E888" s="21"/>
      <c r="F888" s="7" t="s">
        <v>1866</v>
      </c>
      <c r="G888" s="6" t="s">
        <v>43</v>
      </c>
      <c r="H888" s="4" t="s">
        <v>1826</v>
      </c>
      <c r="I888" s="6" t="s">
        <v>45</v>
      </c>
      <c r="J888" s="4" t="e">
        <f>VLOOKUP(F888,STATISTIK!$A:$D,5,FALSE)</f>
        <v>#REF!</v>
      </c>
      <c r="K888" s="49"/>
      <c r="L888" s="4" t="e">
        <f>VLOOKUP(F888,STATISTIK!$A:$D,7,FALSE)</f>
        <v>#REF!</v>
      </c>
      <c r="M888" s="62" t="s">
        <v>47</v>
      </c>
      <c r="N888" s="4" t="e">
        <f>VLOOKUP(F888,STATISTIK!$A:$D,9,FALSE)</f>
        <v>#REF!</v>
      </c>
      <c r="O888" s="4" t="e">
        <f>VLOOKUP(F888,STATISTIK!$A:$D,10,FALSE)</f>
        <v>#REF!</v>
      </c>
      <c r="P888" s="5"/>
      <c r="Q888" s="4" t="e">
        <f>VLOOKUP(F888,STATISTIK!$A:$D,12,FALSE)</f>
        <v>#REF!</v>
      </c>
      <c r="R888" s="57" t="e">
        <f>VLOOKUP(F888,STATISTIK!$A:$D,13,FALSE)</f>
        <v>#REF!</v>
      </c>
      <c r="S888" s="62"/>
      <c r="T888" s="56"/>
      <c r="U888" s="56"/>
    </row>
    <row r="889" ht="12.75" hidden="1" customHeight="1" spans="1:21">
      <c r="A889" s="6">
        <v>860</v>
      </c>
      <c r="B889" s="21" t="s">
        <v>1867</v>
      </c>
      <c r="C889" s="21"/>
      <c r="D889" s="21"/>
      <c r="E889" s="21"/>
      <c r="F889" s="7" t="s">
        <v>1850</v>
      </c>
      <c r="G889" s="6" t="s">
        <v>43</v>
      </c>
      <c r="H889" s="4" t="s">
        <v>1826</v>
      </c>
      <c r="I889" s="6" t="s">
        <v>45</v>
      </c>
      <c r="J889" s="4" t="e">
        <f>VLOOKUP(F889,STATISTIK!$A:$D,5,FALSE)</f>
        <v>#REF!</v>
      </c>
      <c r="K889" s="49"/>
      <c r="L889" s="4" t="e">
        <f>VLOOKUP(F889,STATISTIK!$A:$D,7,FALSE)</f>
        <v>#REF!</v>
      </c>
      <c r="M889" s="62" t="s">
        <v>47</v>
      </c>
      <c r="N889" s="4" t="e">
        <f>VLOOKUP(F889,STATISTIK!$A:$D,9,FALSE)</f>
        <v>#REF!</v>
      </c>
      <c r="O889" s="4" t="e">
        <f>VLOOKUP(F889,STATISTIK!$A:$D,10,FALSE)</f>
        <v>#REF!</v>
      </c>
      <c r="P889" s="5"/>
      <c r="Q889" s="4" t="e">
        <f>VLOOKUP(F889,STATISTIK!$A:$D,12,FALSE)</f>
        <v>#REF!</v>
      </c>
      <c r="R889" s="57" t="e">
        <f>VLOOKUP(F889,STATISTIK!$A:$D,13,FALSE)</f>
        <v>#REF!</v>
      </c>
      <c r="S889" s="62"/>
      <c r="T889" s="56"/>
      <c r="U889" s="56"/>
    </row>
    <row r="890" ht="12.75" hidden="1" customHeight="1" spans="1:21">
      <c r="A890" s="6">
        <v>861</v>
      </c>
      <c r="B890" s="21" t="s">
        <v>1868</v>
      </c>
      <c r="C890" s="21"/>
      <c r="D890" s="21"/>
      <c r="E890" s="21"/>
      <c r="F890" s="7" t="s">
        <v>1852</v>
      </c>
      <c r="G890" s="6" t="s">
        <v>43</v>
      </c>
      <c r="H890" s="4" t="s">
        <v>1826</v>
      </c>
      <c r="I890" s="6" t="s">
        <v>45</v>
      </c>
      <c r="J890" s="4" t="e">
        <f>VLOOKUP(F890,STATISTIK!$A:$D,5,FALSE)</f>
        <v>#REF!</v>
      </c>
      <c r="K890" s="49"/>
      <c r="L890" s="4" t="e">
        <f>VLOOKUP(F890,STATISTIK!$A:$D,7,FALSE)</f>
        <v>#REF!</v>
      </c>
      <c r="M890" s="62" t="s">
        <v>47</v>
      </c>
      <c r="N890" s="4" t="e">
        <f>VLOOKUP(F890,STATISTIK!$A:$D,9,FALSE)</f>
        <v>#REF!</v>
      </c>
      <c r="O890" s="4" t="e">
        <f>VLOOKUP(F890,STATISTIK!$A:$D,10,FALSE)</f>
        <v>#REF!</v>
      </c>
      <c r="P890" s="5"/>
      <c r="Q890" s="4" t="e">
        <f>VLOOKUP(F890,STATISTIK!$A:$D,12,FALSE)</f>
        <v>#REF!</v>
      </c>
      <c r="R890" s="57" t="e">
        <f>VLOOKUP(F890,STATISTIK!$A:$D,13,FALSE)</f>
        <v>#REF!</v>
      </c>
      <c r="S890" s="62"/>
      <c r="T890" s="56"/>
      <c r="U890" s="56"/>
    </row>
    <row r="891" ht="12.75" hidden="1" customHeight="1" spans="1:21">
      <c r="A891" s="6">
        <v>862</v>
      </c>
      <c r="B891" s="21" t="s">
        <v>1869</v>
      </c>
      <c r="C891" s="21"/>
      <c r="D891" s="21"/>
      <c r="E891" s="21"/>
      <c r="F891" s="7" t="s">
        <v>1854</v>
      </c>
      <c r="G891" s="6" t="s">
        <v>43</v>
      </c>
      <c r="H891" s="4" t="s">
        <v>1826</v>
      </c>
      <c r="I891" s="6" t="s">
        <v>45</v>
      </c>
      <c r="J891" s="4" t="e">
        <f>VLOOKUP(F891,STATISTIK!$A:$D,5,FALSE)</f>
        <v>#REF!</v>
      </c>
      <c r="K891" s="49"/>
      <c r="L891" s="4" t="e">
        <f>VLOOKUP(F891,STATISTIK!$A:$D,7,FALSE)</f>
        <v>#REF!</v>
      </c>
      <c r="M891" s="62" t="s">
        <v>47</v>
      </c>
      <c r="N891" s="4" t="e">
        <f>VLOOKUP(F891,STATISTIK!$A:$D,9,FALSE)</f>
        <v>#REF!</v>
      </c>
      <c r="O891" s="4" t="e">
        <f>VLOOKUP(F891,STATISTIK!$A:$D,10,FALSE)</f>
        <v>#REF!</v>
      </c>
      <c r="P891" s="5"/>
      <c r="Q891" s="4" t="e">
        <f>VLOOKUP(F891,STATISTIK!$A:$D,12,FALSE)</f>
        <v>#REF!</v>
      </c>
      <c r="R891" s="57" t="e">
        <f>VLOOKUP(F891,STATISTIK!$A:$D,13,FALSE)</f>
        <v>#REF!</v>
      </c>
      <c r="S891" s="62"/>
      <c r="T891" s="56"/>
      <c r="U891" s="56"/>
    </row>
    <row r="892" ht="12.75" hidden="1" customHeight="1" spans="1:21">
      <c r="A892" s="6">
        <v>863</v>
      </c>
      <c r="B892" s="21" t="s">
        <v>1870</v>
      </c>
      <c r="C892" s="21"/>
      <c r="D892" s="21"/>
      <c r="E892" s="21"/>
      <c r="F892" s="7" t="s">
        <v>1856</v>
      </c>
      <c r="G892" s="6" t="s">
        <v>43</v>
      </c>
      <c r="H892" s="4" t="s">
        <v>1826</v>
      </c>
      <c r="I892" s="6" t="s">
        <v>45</v>
      </c>
      <c r="J892" s="4" t="e">
        <f>VLOOKUP(F892,STATISTIK!$A:$D,5,FALSE)</f>
        <v>#REF!</v>
      </c>
      <c r="K892" s="49"/>
      <c r="L892" s="4" t="e">
        <f>VLOOKUP(F892,STATISTIK!$A:$D,7,FALSE)</f>
        <v>#REF!</v>
      </c>
      <c r="M892" s="62" t="s">
        <v>47</v>
      </c>
      <c r="N892" s="4" t="e">
        <f>VLOOKUP(F892,STATISTIK!$A:$D,9,FALSE)</f>
        <v>#REF!</v>
      </c>
      <c r="O892" s="4" t="e">
        <f>VLOOKUP(F892,STATISTIK!$A:$D,10,FALSE)</f>
        <v>#REF!</v>
      </c>
      <c r="P892" s="5"/>
      <c r="Q892" s="4" t="e">
        <f>VLOOKUP(F892,STATISTIK!$A:$D,12,FALSE)</f>
        <v>#REF!</v>
      </c>
      <c r="R892" s="57" t="e">
        <f>VLOOKUP(F892,STATISTIK!$A:$D,13,FALSE)</f>
        <v>#REF!</v>
      </c>
      <c r="S892" s="62"/>
      <c r="T892" s="56"/>
      <c r="U892" s="56"/>
    </row>
    <row r="893" ht="12.75" hidden="1" customHeight="1" spans="1:21">
      <c r="A893" s="6">
        <v>864</v>
      </c>
      <c r="B893" s="21" t="s">
        <v>1871</v>
      </c>
      <c r="C893" s="21"/>
      <c r="D893" s="21"/>
      <c r="E893" s="21"/>
      <c r="F893" s="7" t="s">
        <v>1858</v>
      </c>
      <c r="G893" s="6" t="s">
        <v>43</v>
      </c>
      <c r="H893" s="4" t="s">
        <v>1826</v>
      </c>
      <c r="I893" s="6" t="s">
        <v>45</v>
      </c>
      <c r="J893" s="4" t="e">
        <f>VLOOKUP(F893,STATISTIK!$A:$D,5,FALSE)</f>
        <v>#REF!</v>
      </c>
      <c r="K893" s="49"/>
      <c r="L893" s="4" t="e">
        <f>VLOOKUP(F893,STATISTIK!$A:$D,7,FALSE)</f>
        <v>#REF!</v>
      </c>
      <c r="M893" s="62" t="s">
        <v>47</v>
      </c>
      <c r="N893" s="4" t="e">
        <f>VLOOKUP(F893,STATISTIK!$A:$D,9,FALSE)</f>
        <v>#REF!</v>
      </c>
      <c r="O893" s="4" t="e">
        <f>VLOOKUP(F893,STATISTIK!$A:$D,10,FALSE)</f>
        <v>#REF!</v>
      </c>
      <c r="P893" s="5"/>
      <c r="Q893" s="4" t="e">
        <f>VLOOKUP(F893,STATISTIK!$A:$D,12,FALSE)</f>
        <v>#REF!</v>
      </c>
      <c r="R893" s="57" t="e">
        <f>VLOOKUP(F893,STATISTIK!$A:$D,13,FALSE)</f>
        <v>#REF!</v>
      </c>
      <c r="S893" s="62"/>
      <c r="T893" s="56"/>
      <c r="U893" s="56"/>
    </row>
    <row r="894" ht="12.75" hidden="1" customHeight="1" spans="1:21">
      <c r="A894" s="6">
        <v>865</v>
      </c>
      <c r="B894" s="21" t="s">
        <v>1872</v>
      </c>
      <c r="C894" s="21"/>
      <c r="D894" s="21"/>
      <c r="E894" s="21"/>
      <c r="F894" s="7" t="s">
        <v>1860</v>
      </c>
      <c r="G894" s="6" t="s">
        <v>43</v>
      </c>
      <c r="H894" s="4" t="s">
        <v>1826</v>
      </c>
      <c r="I894" s="6" t="s">
        <v>45</v>
      </c>
      <c r="J894" s="4" t="e">
        <f>VLOOKUP(F894,STATISTIK!$A:$D,5,FALSE)</f>
        <v>#REF!</v>
      </c>
      <c r="K894" s="49"/>
      <c r="L894" s="4" t="e">
        <f>VLOOKUP(F894,STATISTIK!$A:$D,7,FALSE)</f>
        <v>#REF!</v>
      </c>
      <c r="M894" s="62" t="s">
        <v>47</v>
      </c>
      <c r="N894" s="4" t="e">
        <f>VLOOKUP(F894,STATISTIK!$A:$D,9,FALSE)</f>
        <v>#REF!</v>
      </c>
      <c r="O894" s="4" t="e">
        <f>VLOOKUP(F894,STATISTIK!$A:$D,10,FALSE)</f>
        <v>#REF!</v>
      </c>
      <c r="P894" s="5"/>
      <c r="Q894" s="4" t="e">
        <f>VLOOKUP(F894,STATISTIK!$A:$D,12,FALSE)</f>
        <v>#REF!</v>
      </c>
      <c r="R894" s="57" t="e">
        <f>VLOOKUP(F894,STATISTIK!$A:$D,13,FALSE)</f>
        <v>#REF!</v>
      </c>
      <c r="S894" s="62"/>
      <c r="T894" s="56"/>
      <c r="U894" s="56"/>
    </row>
    <row r="895" ht="12.75" hidden="1" customHeight="1" spans="1:21">
      <c r="A895" s="6">
        <v>866</v>
      </c>
      <c r="B895" s="21" t="s">
        <v>1873</v>
      </c>
      <c r="C895" s="21"/>
      <c r="D895" s="21"/>
      <c r="E895" s="21"/>
      <c r="F895" s="7" t="s">
        <v>1874</v>
      </c>
      <c r="G895" s="6" t="s">
        <v>43</v>
      </c>
      <c r="H895" s="4" t="s">
        <v>1826</v>
      </c>
      <c r="I895" s="6" t="s">
        <v>45</v>
      </c>
      <c r="J895" s="4" t="e">
        <f>VLOOKUP(F895,STATISTIK!$A:$D,5,FALSE)</f>
        <v>#REF!</v>
      </c>
      <c r="K895" s="49"/>
      <c r="L895" s="4" t="e">
        <f>VLOOKUP(F895,STATISTIK!$A:$D,7,FALSE)</f>
        <v>#REF!</v>
      </c>
      <c r="M895" s="62" t="s">
        <v>47</v>
      </c>
      <c r="N895" s="4" t="e">
        <f>VLOOKUP(F895,STATISTIK!$A:$D,9,FALSE)</f>
        <v>#REF!</v>
      </c>
      <c r="O895" s="4" t="e">
        <f>VLOOKUP(F895,STATISTIK!$A:$D,10,FALSE)</f>
        <v>#REF!</v>
      </c>
      <c r="P895" s="5"/>
      <c r="Q895" s="4" t="e">
        <f>VLOOKUP(F895,STATISTIK!$A:$D,12,FALSE)</f>
        <v>#REF!</v>
      </c>
      <c r="R895" s="57" t="e">
        <f>VLOOKUP(F895,STATISTIK!$A:$D,13,FALSE)</f>
        <v>#REF!</v>
      </c>
      <c r="S895" s="62"/>
      <c r="T895" s="56"/>
      <c r="U895" s="56"/>
    </row>
    <row r="896" ht="12.75" hidden="1" customHeight="1" spans="1:21">
      <c r="A896" s="6">
        <v>867</v>
      </c>
      <c r="B896" s="21" t="s">
        <v>1875</v>
      </c>
      <c r="C896" s="21"/>
      <c r="D896" s="21"/>
      <c r="E896" s="21"/>
      <c r="F896" s="7" t="s">
        <v>1814</v>
      </c>
      <c r="G896" s="6" t="s">
        <v>43</v>
      </c>
      <c r="H896" s="4" t="s">
        <v>1876</v>
      </c>
      <c r="I896" s="6" t="s">
        <v>45</v>
      </c>
      <c r="J896" s="4" t="e">
        <f>VLOOKUP(F896,STATISTIK!$A:$D,5,FALSE)</f>
        <v>#REF!</v>
      </c>
      <c r="K896" s="6" t="s">
        <v>1815</v>
      </c>
      <c r="L896" s="4" t="e">
        <f>VLOOKUP(F896,STATISTIK!$A:$D,7,FALSE)</f>
        <v>#REF!</v>
      </c>
      <c r="M896" s="51" t="s">
        <v>47</v>
      </c>
      <c r="N896" s="4" t="e">
        <f>VLOOKUP(F896,STATISTIK!$A:$D,9,FALSE)</f>
        <v>#REF!</v>
      </c>
      <c r="O896" s="4" t="e">
        <f>VLOOKUP(F896,STATISTIK!$A:$D,10,FALSE)</f>
        <v>#REF!</v>
      </c>
      <c r="P896" s="5"/>
      <c r="Q896" s="4" t="e">
        <f>VLOOKUP(F896,STATISTIK!$A:$D,12,FALSE)</f>
        <v>#REF!</v>
      </c>
      <c r="R896" s="57" t="e">
        <f>VLOOKUP(F896,STATISTIK!$A:$D,13,FALSE)</f>
        <v>#REF!</v>
      </c>
      <c r="S896" s="51"/>
      <c r="T896" s="56"/>
      <c r="U896" s="56"/>
    </row>
    <row r="897" ht="12.75" hidden="1" customHeight="1" spans="1:21">
      <c r="A897" s="6">
        <v>868</v>
      </c>
      <c r="B897" s="21" t="s">
        <v>1877</v>
      </c>
      <c r="C897" s="21"/>
      <c r="D897" s="21"/>
      <c r="E897" s="21"/>
      <c r="F897" s="7" t="s">
        <v>1878</v>
      </c>
      <c r="G897" s="6" t="s">
        <v>43</v>
      </c>
      <c r="H897" s="4" t="s">
        <v>1876</v>
      </c>
      <c r="I897" s="6" t="s">
        <v>45</v>
      </c>
      <c r="J897" s="4" t="e">
        <f>VLOOKUP(F897,STATISTIK!$A:$D,5,FALSE)</f>
        <v>#REF!</v>
      </c>
      <c r="K897" s="49" t="s">
        <v>65</v>
      </c>
      <c r="L897" s="4" t="e">
        <f>VLOOKUP(F897,STATISTIK!$A:$D,7,FALSE)</f>
        <v>#REF!</v>
      </c>
      <c r="M897" s="62" t="s">
        <v>47</v>
      </c>
      <c r="N897" s="4" t="e">
        <f>VLOOKUP(F897,STATISTIK!$A:$D,9,FALSE)</f>
        <v>#REF!</v>
      </c>
      <c r="O897" s="4" t="e">
        <f>VLOOKUP(F897,STATISTIK!$A:$D,10,FALSE)</f>
        <v>#REF!</v>
      </c>
      <c r="P897" s="5"/>
      <c r="Q897" s="4" t="e">
        <f>VLOOKUP(F897,STATISTIK!$A:$D,12,FALSE)</f>
        <v>#REF!</v>
      </c>
      <c r="R897" s="57" t="e">
        <f>VLOOKUP(F897,STATISTIK!$A:$D,13,FALSE)</f>
        <v>#REF!</v>
      </c>
      <c r="S897" s="62"/>
      <c r="T897" s="56"/>
      <c r="U897" s="56"/>
    </row>
    <row r="898" ht="12.75" hidden="1" customHeight="1" spans="1:21">
      <c r="A898" s="6">
        <v>869</v>
      </c>
      <c r="B898" s="21" t="s">
        <v>1879</v>
      </c>
      <c r="C898" s="21"/>
      <c r="D898" s="21"/>
      <c r="E898" s="21"/>
      <c r="F898" s="7" t="s">
        <v>1880</v>
      </c>
      <c r="G898" s="6" t="s">
        <v>43</v>
      </c>
      <c r="H898" s="4" t="s">
        <v>1876</v>
      </c>
      <c r="I898" s="6" t="s">
        <v>45</v>
      </c>
      <c r="J898" s="4" t="e">
        <f>VLOOKUP(F898,STATISTIK!$A:$D,5,FALSE)</f>
        <v>#REF!</v>
      </c>
      <c r="K898" s="49" t="s">
        <v>65</v>
      </c>
      <c r="L898" s="4" t="e">
        <f>VLOOKUP(F898,STATISTIK!$A:$D,7,FALSE)</f>
        <v>#REF!</v>
      </c>
      <c r="M898" s="62" t="s">
        <v>47</v>
      </c>
      <c r="N898" s="4" t="e">
        <f>VLOOKUP(F898,STATISTIK!$A:$D,9,FALSE)</f>
        <v>#REF!</v>
      </c>
      <c r="O898" s="4" t="e">
        <f>VLOOKUP(F898,STATISTIK!$A:$D,10,FALSE)</f>
        <v>#REF!</v>
      </c>
      <c r="P898" s="5"/>
      <c r="Q898" s="4" t="e">
        <f>VLOOKUP(F898,STATISTIK!$A:$D,12,FALSE)</f>
        <v>#REF!</v>
      </c>
      <c r="R898" s="57" t="e">
        <f>VLOOKUP(F898,STATISTIK!$A:$D,13,FALSE)</f>
        <v>#REF!</v>
      </c>
      <c r="S898" s="62"/>
      <c r="T898" s="56"/>
      <c r="U898" s="56"/>
    </row>
    <row r="899" ht="12.75" hidden="1" customHeight="1" spans="1:21">
      <c r="A899" s="6">
        <v>870</v>
      </c>
      <c r="B899" s="21" t="s">
        <v>1881</v>
      </c>
      <c r="C899" s="21"/>
      <c r="D899" s="21"/>
      <c r="E899" s="21"/>
      <c r="F899" s="7" t="s">
        <v>1882</v>
      </c>
      <c r="G899" s="6" t="s">
        <v>43</v>
      </c>
      <c r="H899" s="4" t="s">
        <v>1876</v>
      </c>
      <c r="I899" s="6" t="s">
        <v>45</v>
      </c>
      <c r="J899" s="4" t="e">
        <f>VLOOKUP(F899,STATISTIK!$A:$D,5,FALSE)</f>
        <v>#REF!</v>
      </c>
      <c r="K899" s="49" t="s">
        <v>65</v>
      </c>
      <c r="L899" s="4" t="e">
        <f>VLOOKUP(F899,STATISTIK!$A:$D,7,FALSE)</f>
        <v>#REF!</v>
      </c>
      <c r="M899" s="62" t="s">
        <v>47</v>
      </c>
      <c r="N899" s="4" t="e">
        <f>VLOOKUP(F899,STATISTIK!$A:$D,9,FALSE)</f>
        <v>#REF!</v>
      </c>
      <c r="O899" s="4" t="e">
        <f>VLOOKUP(F899,STATISTIK!$A:$D,10,FALSE)</f>
        <v>#REF!</v>
      </c>
      <c r="P899" s="5"/>
      <c r="Q899" s="4" t="e">
        <f>VLOOKUP(F899,STATISTIK!$A:$D,12,FALSE)</f>
        <v>#REF!</v>
      </c>
      <c r="R899" s="57" t="e">
        <f>VLOOKUP(F899,STATISTIK!$A:$D,13,FALSE)</f>
        <v>#REF!</v>
      </c>
      <c r="S899" s="62"/>
      <c r="T899" s="56"/>
      <c r="U899" s="56"/>
    </row>
    <row r="900" ht="12.75" hidden="1" customHeight="1" spans="1:21">
      <c r="A900" s="6">
        <v>871</v>
      </c>
      <c r="B900" s="21" t="s">
        <v>1883</v>
      </c>
      <c r="C900" s="21"/>
      <c r="D900" s="21"/>
      <c r="E900" s="21"/>
      <c r="F900" s="7" t="s">
        <v>1884</v>
      </c>
      <c r="G900" s="6" t="s">
        <v>43</v>
      </c>
      <c r="H900" s="4" t="s">
        <v>1876</v>
      </c>
      <c r="I900" s="6" t="s">
        <v>45</v>
      </c>
      <c r="J900" s="4" t="e">
        <f>VLOOKUP(F900,STATISTIK!$A:$D,5,FALSE)</f>
        <v>#REF!</v>
      </c>
      <c r="K900" s="49" t="s">
        <v>119</v>
      </c>
      <c r="L900" s="4" t="e">
        <f>VLOOKUP(F900,STATISTIK!$A:$D,7,FALSE)</f>
        <v>#REF!</v>
      </c>
      <c r="M900" s="62" t="s">
        <v>47</v>
      </c>
      <c r="N900" s="4" t="e">
        <f>VLOOKUP(F900,STATISTIK!$A:$D,9,FALSE)</f>
        <v>#REF!</v>
      </c>
      <c r="O900" s="4" t="e">
        <f>VLOOKUP(F900,STATISTIK!$A:$D,10,FALSE)</f>
        <v>#REF!</v>
      </c>
      <c r="P900" s="5"/>
      <c r="Q900" s="4" t="e">
        <f>VLOOKUP(F900,STATISTIK!$A:$D,12,FALSE)</f>
        <v>#REF!</v>
      </c>
      <c r="R900" s="57" t="e">
        <f>VLOOKUP(F900,STATISTIK!$A:$D,13,FALSE)</f>
        <v>#REF!</v>
      </c>
      <c r="S900" s="62"/>
      <c r="T900" s="56"/>
      <c r="U900" s="56"/>
    </row>
    <row r="901" ht="12.75" hidden="1" customHeight="1" spans="1:21">
      <c r="A901" s="6">
        <v>872</v>
      </c>
      <c r="B901" s="21" t="s">
        <v>1885</v>
      </c>
      <c r="C901" s="21"/>
      <c r="D901" s="21"/>
      <c r="E901" s="21"/>
      <c r="F901" s="7" t="s">
        <v>1886</v>
      </c>
      <c r="G901" s="6" t="s">
        <v>43</v>
      </c>
      <c r="H901" s="4" t="s">
        <v>1876</v>
      </c>
      <c r="I901" s="6" t="s">
        <v>45</v>
      </c>
      <c r="J901" s="4" t="e">
        <f>VLOOKUP(F901,STATISTIK!$A:$D,5,FALSE)</f>
        <v>#REF!</v>
      </c>
      <c r="K901" s="49" t="s">
        <v>46</v>
      </c>
      <c r="L901" s="4" t="e">
        <f>VLOOKUP(F901,STATISTIK!$A:$D,7,FALSE)</f>
        <v>#REF!</v>
      </c>
      <c r="M901" s="62" t="s">
        <v>47</v>
      </c>
      <c r="N901" s="4" t="e">
        <f>VLOOKUP(F901,STATISTIK!$A:$D,9,FALSE)</f>
        <v>#REF!</v>
      </c>
      <c r="O901" s="4" t="e">
        <f>VLOOKUP(F901,STATISTIK!$A:$D,10,FALSE)</f>
        <v>#REF!</v>
      </c>
      <c r="P901" s="5"/>
      <c r="Q901" s="4" t="e">
        <f>VLOOKUP(F901,STATISTIK!$A:$D,12,FALSE)</f>
        <v>#REF!</v>
      </c>
      <c r="R901" s="57" t="e">
        <f>VLOOKUP(F901,STATISTIK!$A:$D,13,FALSE)</f>
        <v>#REF!</v>
      </c>
      <c r="S901" s="62"/>
      <c r="T901" s="56"/>
      <c r="U901" s="56"/>
    </row>
    <row r="902" ht="12.75" hidden="1" customHeight="1" spans="1:21">
      <c r="A902" s="6">
        <v>873</v>
      </c>
      <c r="B902" s="21" t="s">
        <v>1887</v>
      </c>
      <c r="C902" s="21"/>
      <c r="D902" s="21"/>
      <c r="E902" s="21"/>
      <c r="F902" s="7" t="s">
        <v>1888</v>
      </c>
      <c r="G902" s="6" t="s">
        <v>43</v>
      </c>
      <c r="H902" s="4" t="s">
        <v>1876</v>
      </c>
      <c r="I902" s="6" t="s">
        <v>45</v>
      </c>
      <c r="J902" s="4" t="e">
        <f>VLOOKUP(F902,STATISTIK!$A:$D,5,FALSE)</f>
        <v>#REF!</v>
      </c>
      <c r="K902" s="49" t="s">
        <v>1330</v>
      </c>
      <c r="L902" s="4" t="e">
        <f>VLOOKUP(F902,STATISTIK!$A:$D,7,FALSE)</f>
        <v>#REF!</v>
      </c>
      <c r="M902" s="62" t="s">
        <v>47</v>
      </c>
      <c r="N902" s="4" t="e">
        <f>VLOOKUP(F902,STATISTIK!$A:$D,9,FALSE)</f>
        <v>#REF!</v>
      </c>
      <c r="O902" s="4" t="e">
        <f>VLOOKUP(F902,STATISTIK!$A:$D,10,FALSE)</f>
        <v>#REF!</v>
      </c>
      <c r="P902" s="5"/>
      <c r="Q902" s="4" t="e">
        <f>VLOOKUP(F902,STATISTIK!$A:$D,12,FALSE)</f>
        <v>#REF!</v>
      </c>
      <c r="R902" s="57" t="e">
        <f>VLOOKUP(F902,STATISTIK!$A:$D,13,FALSE)</f>
        <v>#REF!</v>
      </c>
      <c r="S902" s="62"/>
      <c r="T902" s="56"/>
      <c r="U902" s="56"/>
    </row>
    <row r="903" ht="12.75" hidden="1" customHeight="1" spans="1:21">
      <c r="A903" s="6">
        <v>874</v>
      </c>
      <c r="B903" s="21" t="s">
        <v>1889</v>
      </c>
      <c r="C903" s="21"/>
      <c r="D903" s="21"/>
      <c r="E903" s="21"/>
      <c r="F903" s="7" t="s">
        <v>1890</v>
      </c>
      <c r="G903" s="6" t="s">
        <v>43</v>
      </c>
      <c r="H903" s="4" t="s">
        <v>1876</v>
      </c>
      <c r="I903" s="6" t="s">
        <v>45</v>
      </c>
      <c r="J903" s="4" t="e">
        <f>VLOOKUP(F903,STATISTIK!$A:$D,5,FALSE)</f>
        <v>#REF!</v>
      </c>
      <c r="K903" s="49" t="s">
        <v>1330</v>
      </c>
      <c r="L903" s="4" t="e">
        <f>VLOOKUP(F903,STATISTIK!$A:$D,7,FALSE)</f>
        <v>#REF!</v>
      </c>
      <c r="M903" s="62" t="s">
        <v>47</v>
      </c>
      <c r="N903" s="4" t="e">
        <f>VLOOKUP(F903,STATISTIK!$A:$D,9,FALSE)</f>
        <v>#REF!</v>
      </c>
      <c r="O903" s="4" t="e">
        <f>VLOOKUP(F903,STATISTIK!$A:$D,10,FALSE)</f>
        <v>#REF!</v>
      </c>
      <c r="P903" s="5"/>
      <c r="Q903" s="4" t="e">
        <f>VLOOKUP(F903,STATISTIK!$A:$D,12,FALSE)</f>
        <v>#REF!</v>
      </c>
      <c r="R903" s="57" t="e">
        <f>VLOOKUP(F903,STATISTIK!$A:$D,13,FALSE)</f>
        <v>#REF!</v>
      </c>
      <c r="S903" s="62"/>
      <c r="T903" s="56"/>
      <c r="U903" s="56"/>
    </row>
    <row r="904" ht="12.75" hidden="1" customHeight="1" spans="1:21">
      <c r="A904" s="6">
        <v>875</v>
      </c>
      <c r="B904" s="21" t="s">
        <v>1891</v>
      </c>
      <c r="C904" s="21"/>
      <c r="D904" s="21"/>
      <c r="E904" s="21"/>
      <c r="F904" s="7" t="s">
        <v>1892</v>
      </c>
      <c r="G904" s="6" t="s">
        <v>43</v>
      </c>
      <c r="H904" s="7" t="s">
        <v>1893</v>
      </c>
      <c r="I904" s="6" t="s">
        <v>45</v>
      </c>
      <c r="J904" s="4" t="e">
        <f>VLOOKUP(F904,STATISTIK!$A:$D,5,FALSE)</f>
        <v>#REF!</v>
      </c>
      <c r="K904" s="6" t="s">
        <v>46</v>
      </c>
      <c r="L904" s="4" t="e">
        <f>VLOOKUP(F904,STATISTIK!$A:$D,7,FALSE)</f>
        <v>#REF!</v>
      </c>
      <c r="M904" s="51" t="s">
        <v>47</v>
      </c>
      <c r="N904" s="4" t="e">
        <f>VLOOKUP(F904,STATISTIK!$A:$D,9,FALSE)</f>
        <v>#REF!</v>
      </c>
      <c r="O904" s="4" t="e">
        <f>VLOOKUP(F904,STATISTIK!$A:$D,10,FALSE)</f>
        <v>#REF!</v>
      </c>
      <c r="P904" s="5"/>
      <c r="Q904" s="4" t="e">
        <f>VLOOKUP(F904,STATISTIK!$A:$D,12,FALSE)</f>
        <v>#REF!</v>
      </c>
      <c r="R904" s="57" t="e">
        <f>VLOOKUP(F904,STATISTIK!$A:$D,13,FALSE)</f>
        <v>#REF!</v>
      </c>
      <c r="S904" s="51"/>
      <c r="T904" s="56"/>
      <c r="U904" s="56"/>
    </row>
    <row r="905" ht="12.75" hidden="1" customHeight="1" spans="1:21">
      <c r="A905" s="6">
        <v>876</v>
      </c>
      <c r="B905" s="21" t="s">
        <v>1894</v>
      </c>
      <c r="C905" s="21"/>
      <c r="D905" s="21"/>
      <c r="E905" s="21"/>
      <c r="F905" s="7" t="s">
        <v>1895</v>
      </c>
      <c r="G905" s="6" t="s">
        <v>43</v>
      </c>
      <c r="H905" s="7" t="s">
        <v>1893</v>
      </c>
      <c r="I905" s="6" t="s">
        <v>45</v>
      </c>
      <c r="J905" s="4" t="e">
        <f>VLOOKUP(F905,STATISTIK!$A:$D,5,FALSE)</f>
        <v>#REF!</v>
      </c>
      <c r="K905" s="49" t="s">
        <v>46</v>
      </c>
      <c r="L905" s="4" t="e">
        <f>VLOOKUP(F905,STATISTIK!$A:$D,7,FALSE)</f>
        <v>#REF!</v>
      </c>
      <c r="M905" s="62" t="s">
        <v>47</v>
      </c>
      <c r="N905" s="4" t="e">
        <f>VLOOKUP(F905,STATISTIK!$A:$D,9,FALSE)</f>
        <v>#REF!</v>
      </c>
      <c r="O905" s="4" t="e">
        <f>VLOOKUP(F905,STATISTIK!$A:$D,10,FALSE)</f>
        <v>#REF!</v>
      </c>
      <c r="P905" s="5"/>
      <c r="Q905" s="4" t="e">
        <f>VLOOKUP(F905,STATISTIK!$A:$D,12,FALSE)</f>
        <v>#REF!</v>
      </c>
      <c r="R905" s="57" t="e">
        <f>VLOOKUP(F905,STATISTIK!$A:$D,13,FALSE)</f>
        <v>#REF!</v>
      </c>
      <c r="S905" s="62"/>
      <c r="T905" s="56"/>
      <c r="U905" s="56"/>
    </row>
    <row r="906" ht="12.75" hidden="1" customHeight="1" spans="1:21">
      <c r="A906" s="6">
        <v>877</v>
      </c>
      <c r="B906" s="21" t="s">
        <v>1896</v>
      </c>
      <c r="C906" s="21"/>
      <c r="D906" s="21"/>
      <c r="E906" s="21"/>
      <c r="F906" s="7" t="s">
        <v>1897</v>
      </c>
      <c r="G906" s="6" t="s">
        <v>43</v>
      </c>
      <c r="H906" s="7" t="s">
        <v>1898</v>
      </c>
      <c r="I906" s="6" t="s">
        <v>45</v>
      </c>
      <c r="J906" s="4" t="e">
        <f>VLOOKUP(F906,STATISTIK!$A:$D,5,FALSE)</f>
        <v>#REF!</v>
      </c>
      <c r="K906" s="6" t="s">
        <v>46</v>
      </c>
      <c r="L906" s="4" t="e">
        <f>VLOOKUP(F906,STATISTIK!$A:$D,7,FALSE)</f>
        <v>#REF!</v>
      </c>
      <c r="M906" s="51" t="s">
        <v>47</v>
      </c>
      <c r="N906" s="4" t="e">
        <f>VLOOKUP(F906,STATISTIK!$A:$D,9,FALSE)</f>
        <v>#REF!</v>
      </c>
      <c r="O906" s="4" t="e">
        <f>VLOOKUP(F906,STATISTIK!$A:$D,10,FALSE)</f>
        <v>#REF!</v>
      </c>
      <c r="P906" s="5"/>
      <c r="Q906" s="4" t="e">
        <f>VLOOKUP(F906,STATISTIK!$A:$D,12,FALSE)</f>
        <v>#REF!</v>
      </c>
      <c r="R906" s="57" t="e">
        <f>VLOOKUP(F906,STATISTIK!$A:$D,13,FALSE)</f>
        <v>#REF!</v>
      </c>
      <c r="S906" s="51"/>
      <c r="T906" s="56"/>
      <c r="U906" s="56"/>
    </row>
    <row r="907" ht="12.75" hidden="1" customHeight="1" spans="1:21">
      <c r="A907" s="6">
        <v>878</v>
      </c>
      <c r="B907" s="21" t="s">
        <v>1899</v>
      </c>
      <c r="C907" s="21"/>
      <c r="D907" s="21"/>
      <c r="E907" s="21"/>
      <c r="F907" s="7" t="s">
        <v>1900</v>
      </c>
      <c r="G907" s="6" t="s">
        <v>43</v>
      </c>
      <c r="H907" s="7" t="s">
        <v>1898</v>
      </c>
      <c r="I907" s="6" t="s">
        <v>45</v>
      </c>
      <c r="J907" s="4" t="e">
        <f>VLOOKUP(F907,STATISTIK!$A:$D,5,FALSE)</f>
        <v>#REF!</v>
      </c>
      <c r="K907" s="49" t="s">
        <v>1901</v>
      </c>
      <c r="L907" s="4" t="e">
        <f>VLOOKUP(F907,STATISTIK!$A:$D,7,FALSE)</f>
        <v>#REF!</v>
      </c>
      <c r="M907" s="62" t="s">
        <v>47</v>
      </c>
      <c r="N907" s="4" t="e">
        <f>VLOOKUP(F907,STATISTIK!$A:$D,9,FALSE)</f>
        <v>#REF!</v>
      </c>
      <c r="O907" s="4" t="e">
        <f>VLOOKUP(F907,STATISTIK!$A:$D,10,FALSE)</f>
        <v>#REF!</v>
      </c>
      <c r="P907" s="5"/>
      <c r="Q907" s="4" t="e">
        <f>VLOOKUP(F907,STATISTIK!$A:$D,12,FALSE)</f>
        <v>#REF!</v>
      </c>
      <c r="R907" s="57" t="e">
        <f>VLOOKUP(F907,STATISTIK!$A:$D,13,FALSE)</f>
        <v>#REF!</v>
      </c>
      <c r="S907" s="62"/>
      <c r="T907" s="56"/>
      <c r="U907" s="56"/>
    </row>
    <row r="908" ht="15.75" hidden="1" customHeight="1" spans="1:21">
      <c r="A908" s="6">
        <v>879</v>
      </c>
      <c r="B908" s="21" t="s">
        <v>1902</v>
      </c>
      <c r="C908" s="21"/>
      <c r="D908" s="21"/>
      <c r="E908" s="21"/>
      <c r="F908" s="7" t="s">
        <v>1903</v>
      </c>
      <c r="G908" s="6" t="s">
        <v>43</v>
      </c>
      <c r="H908" s="7" t="s">
        <v>1898</v>
      </c>
      <c r="I908" s="6" t="s">
        <v>45</v>
      </c>
      <c r="J908" s="4" t="e">
        <f>VLOOKUP(F908,STATISTIK!$A:$D,5,FALSE)</f>
        <v>#REF!</v>
      </c>
      <c r="K908" s="49"/>
      <c r="L908" s="4" t="e">
        <f>VLOOKUP(F908,STATISTIK!$A:$D,7,FALSE)</f>
        <v>#REF!</v>
      </c>
      <c r="M908" s="62" t="s">
        <v>47</v>
      </c>
      <c r="N908" s="4" t="e">
        <f>VLOOKUP(F908,STATISTIK!$A:$D,9,FALSE)</f>
        <v>#REF!</v>
      </c>
      <c r="O908" s="4" t="e">
        <f>VLOOKUP(F908,STATISTIK!$A:$D,10,FALSE)</f>
        <v>#REF!</v>
      </c>
      <c r="P908" s="5"/>
      <c r="Q908" s="4" t="e">
        <f>VLOOKUP(F908,STATISTIK!$A:$D,12,FALSE)</f>
        <v>#REF!</v>
      </c>
      <c r="R908" s="57" t="e">
        <f>VLOOKUP(F908,STATISTIK!$A:$D,13,FALSE)</f>
        <v>#REF!</v>
      </c>
      <c r="S908" s="62"/>
      <c r="T908" s="56"/>
      <c r="U908" s="56"/>
    </row>
    <row r="909" ht="12.75" hidden="1" customHeight="1" spans="1:21">
      <c r="A909" s="6">
        <v>880</v>
      </c>
      <c r="B909" s="21" t="s">
        <v>1904</v>
      </c>
      <c r="C909" s="21"/>
      <c r="D909" s="21"/>
      <c r="E909" s="21"/>
      <c r="F909" s="7" t="s">
        <v>1905</v>
      </c>
      <c r="G909" s="6" t="s">
        <v>43</v>
      </c>
      <c r="H909" s="7" t="s">
        <v>1906</v>
      </c>
      <c r="I909" s="6" t="s">
        <v>45</v>
      </c>
      <c r="J909" s="4" t="e">
        <f>VLOOKUP(F909,STATISTIK!$A:$D,5,FALSE)</f>
        <v>#REF!</v>
      </c>
      <c r="K909" s="6" t="s">
        <v>574</v>
      </c>
      <c r="L909" s="4" t="e">
        <f>VLOOKUP(F909,STATISTIK!$A:$D,7,FALSE)</f>
        <v>#REF!</v>
      </c>
      <c r="M909" s="51" t="s">
        <v>47</v>
      </c>
      <c r="N909" s="4" t="e">
        <f>VLOOKUP(F909,STATISTIK!$A:$D,9,FALSE)</f>
        <v>#REF!</v>
      </c>
      <c r="O909" s="4" t="e">
        <f>VLOOKUP(F909,STATISTIK!$A:$D,10,FALSE)</f>
        <v>#REF!</v>
      </c>
      <c r="P909" s="5"/>
      <c r="Q909" s="4" t="e">
        <f>VLOOKUP(F909,STATISTIK!$A:$D,12,FALSE)</f>
        <v>#REF!</v>
      </c>
      <c r="R909" s="57" t="e">
        <f>VLOOKUP(F909,STATISTIK!$A:$D,13,FALSE)</f>
        <v>#REF!</v>
      </c>
      <c r="S909" s="51"/>
      <c r="T909" s="56"/>
      <c r="U909" s="56"/>
    </row>
    <row r="910" ht="12.75" hidden="1" customHeight="1" spans="1:21">
      <c r="A910" s="6">
        <v>881</v>
      </c>
      <c r="B910" s="21" t="s">
        <v>1907</v>
      </c>
      <c r="C910" s="21"/>
      <c r="D910" s="21"/>
      <c r="E910" s="21"/>
      <c r="F910" s="7" t="s">
        <v>576</v>
      </c>
      <c r="G910" s="6" t="s">
        <v>43</v>
      </c>
      <c r="H910" s="7" t="s">
        <v>1906</v>
      </c>
      <c r="I910" s="6" t="s">
        <v>45</v>
      </c>
      <c r="J910" s="4" t="e">
        <f>VLOOKUP(F910,STATISTIK!$A:$D,5,FALSE)</f>
        <v>#REF!</v>
      </c>
      <c r="K910" s="49" t="s">
        <v>46</v>
      </c>
      <c r="L910" s="4" t="e">
        <f>VLOOKUP(F910,STATISTIK!$A:$D,7,FALSE)</f>
        <v>#REF!</v>
      </c>
      <c r="M910" s="62" t="s">
        <v>47</v>
      </c>
      <c r="N910" s="4" t="e">
        <f>VLOOKUP(F910,STATISTIK!$A:$D,9,FALSE)</f>
        <v>#REF!</v>
      </c>
      <c r="O910" s="4" t="e">
        <f>VLOOKUP(F910,STATISTIK!$A:$D,10,FALSE)</f>
        <v>#REF!</v>
      </c>
      <c r="P910" s="5"/>
      <c r="Q910" s="4" t="e">
        <f>VLOOKUP(F910,STATISTIK!$A:$D,12,FALSE)</f>
        <v>#REF!</v>
      </c>
      <c r="R910" s="57" t="e">
        <f>VLOOKUP(F910,STATISTIK!$A:$D,13,FALSE)</f>
        <v>#REF!</v>
      </c>
      <c r="S910" s="62"/>
      <c r="T910" s="56"/>
      <c r="U910" s="56"/>
    </row>
    <row r="911" ht="12.75" hidden="1" customHeight="1" spans="1:21">
      <c r="A911" s="6">
        <v>882</v>
      </c>
      <c r="B911" s="21" t="s">
        <v>1908</v>
      </c>
      <c r="C911" s="21"/>
      <c r="D911" s="21"/>
      <c r="E911" s="21"/>
      <c r="F911" s="7" t="s">
        <v>1909</v>
      </c>
      <c r="G911" s="6" t="s">
        <v>43</v>
      </c>
      <c r="H911" s="7" t="s">
        <v>1906</v>
      </c>
      <c r="I911" s="6" t="s">
        <v>45</v>
      </c>
      <c r="J911" s="4" t="e">
        <f>VLOOKUP(F911,STATISTIK!$A:$D,5,FALSE)</f>
        <v>#REF!</v>
      </c>
      <c r="K911" s="49" t="s">
        <v>65</v>
      </c>
      <c r="L911" s="4" t="e">
        <f>VLOOKUP(F911,STATISTIK!$A:$D,7,FALSE)</f>
        <v>#REF!</v>
      </c>
      <c r="M911" s="62" t="s">
        <v>47</v>
      </c>
      <c r="N911" s="4" t="e">
        <f>VLOOKUP(F911,STATISTIK!$A:$D,9,FALSE)</f>
        <v>#REF!</v>
      </c>
      <c r="O911" s="4" t="e">
        <f>VLOOKUP(F911,STATISTIK!$A:$D,10,FALSE)</f>
        <v>#REF!</v>
      </c>
      <c r="P911" s="5"/>
      <c r="Q911" s="4" t="e">
        <f>VLOOKUP(F911,STATISTIK!$A:$D,12,FALSE)</f>
        <v>#REF!</v>
      </c>
      <c r="R911" s="57" t="e">
        <f>VLOOKUP(F911,STATISTIK!$A:$D,13,FALSE)</f>
        <v>#REF!</v>
      </c>
      <c r="S911" s="62"/>
      <c r="T911" s="56"/>
      <c r="U911" s="56"/>
    </row>
    <row r="912" ht="12.75" hidden="1" customHeight="1" spans="1:21">
      <c r="A912" s="6">
        <v>883</v>
      </c>
      <c r="B912" s="21" t="s">
        <v>1910</v>
      </c>
      <c r="C912" s="21"/>
      <c r="D912" s="21"/>
      <c r="E912" s="21"/>
      <c r="F912" s="7" t="s">
        <v>1911</v>
      </c>
      <c r="G912" s="6" t="s">
        <v>43</v>
      </c>
      <c r="H912" s="7" t="s">
        <v>1906</v>
      </c>
      <c r="I912" s="6" t="s">
        <v>45</v>
      </c>
      <c r="J912" s="4" t="e">
        <f>VLOOKUP(F912,STATISTIK!$A:$D,5,FALSE)</f>
        <v>#REF!</v>
      </c>
      <c r="K912" s="49" t="s">
        <v>46</v>
      </c>
      <c r="L912" s="4" t="e">
        <f>VLOOKUP(F912,STATISTIK!$A:$D,7,FALSE)</f>
        <v>#REF!</v>
      </c>
      <c r="M912" s="62" t="s">
        <v>47</v>
      </c>
      <c r="N912" s="4" t="e">
        <f>VLOOKUP(F912,STATISTIK!$A:$D,9,FALSE)</f>
        <v>#REF!</v>
      </c>
      <c r="O912" s="4" t="e">
        <f>VLOOKUP(F912,STATISTIK!$A:$D,10,FALSE)</f>
        <v>#REF!</v>
      </c>
      <c r="P912" s="5"/>
      <c r="Q912" s="4" t="e">
        <f>VLOOKUP(F912,STATISTIK!$A:$D,12,FALSE)</f>
        <v>#REF!</v>
      </c>
      <c r="R912" s="57" t="e">
        <f>VLOOKUP(F912,STATISTIK!$A:$D,13,FALSE)</f>
        <v>#REF!</v>
      </c>
      <c r="S912" s="62"/>
      <c r="T912" s="56"/>
      <c r="U912" s="56"/>
    </row>
    <row r="913" ht="12.75" hidden="1" customHeight="1" spans="1:21">
      <c r="A913" s="6">
        <v>884</v>
      </c>
      <c r="B913" s="21" t="s">
        <v>1912</v>
      </c>
      <c r="C913" s="21"/>
      <c r="D913" s="21"/>
      <c r="E913" s="21"/>
      <c r="F913" s="7" t="s">
        <v>1913</v>
      </c>
      <c r="G913" s="6" t="s">
        <v>43</v>
      </c>
      <c r="H913" s="7" t="s">
        <v>1906</v>
      </c>
      <c r="I913" s="6" t="s">
        <v>45</v>
      </c>
      <c r="J913" s="4" t="e">
        <f>VLOOKUP(F913,STATISTIK!$A:$D,5,FALSE)</f>
        <v>#REF!</v>
      </c>
      <c r="K913" s="49" t="s">
        <v>46</v>
      </c>
      <c r="L913" s="4" t="e">
        <f>VLOOKUP(F913,STATISTIK!$A:$D,7,FALSE)</f>
        <v>#REF!</v>
      </c>
      <c r="M913" s="62" t="s">
        <v>47</v>
      </c>
      <c r="N913" s="4" t="e">
        <f>VLOOKUP(F913,STATISTIK!$A:$D,9,FALSE)</f>
        <v>#REF!</v>
      </c>
      <c r="O913" s="4" t="e">
        <f>VLOOKUP(F913,STATISTIK!$A:$D,10,FALSE)</f>
        <v>#REF!</v>
      </c>
      <c r="P913" s="5"/>
      <c r="Q913" s="4" t="e">
        <f>VLOOKUP(F913,STATISTIK!$A:$D,12,FALSE)</f>
        <v>#REF!</v>
      </c>
      <c r="R913" s="57" t="e">
        <f>VLOOKUP(F913,STATISTIK!$A:$D,13,FALSE)</f>
        <v>#REF!</v>
      </c>
      <c r="S913" s="62"/>
      <c r="T913" s="56"/>
      <c r="U913" s="56"/>
    </row>
    <row r="914" ht="12.75" hidden="1" customHeight="1" spans="1:21">
      <c r="A914" s="6">
        <v>885</v>
      </c>
      <c r="B914" s="21" t="s">
        <v>1914</v>
      </c>
      <c r="C914" s="21"/>
      <c r="D914" s="21"/>
      <c r="E914" s="21"/>
      <c r="F914" s="7" t="s">
        <v>1915</v>
      </c>
      <c r="G914" s="6" t="s">
        <v>43</v>
      </c>
      <c r="H914" s="7" t="s">
        <v>1906</v>
      </c>
      <c r="I914" s="6" t="s">
        <v>45</v>
      </c>
      <c r="J914" s="4" t="e">
        <f>VLOOKUP(F914,STATISTIK!$A:$D,5,FALSE)</f>
        <v>#REF!</v>
      </c>
      <c r="K914" s="49" t="s">
        <v>46</v>
      </c>
      <c r="L914" s="4" t="e">
        <f>VLOOKUP(F914,STATISTIK!$A:$D,7,FALSE)</f>
        <v>#REF!</v>
      </c>
      <c r="M914" s="62" t="s">
        <v>47</v>
      </c>
      <c r="N914" s="4" t="e">
        <f>VLOOKUP(F914,STATISTIK!$A:$D,9,FALSE)</f>
        <v>#REF!</v>
      </c>
      <c r="O914" s="4" t="e">
        <f>VLOOKUP(F914,STATISTIK!$A:$D,10,FALSE)</f>
        <v>#REF!</v>
      </c>
      <c r="P914" s="5"/>
      <c r="Q914" s="4" t="e">
        <f>VLOOKUP(F914,STATISTIK!$A:$D,12,FALSE)</f>
        <v>#REF!</v>
      </c>
      <c r="R914" s="57" t="e">
        <f>VLOOKUP(F914,STATISTIK!$A:$D,13,FALSE)</f>
        <v>#REF!</v>
      </c>
      <c r="S914" s="62"/>
      <c r="T914" s="56"/>
      <c r="U914" s="56"/>
    </row>
    <row r="915" ht="12.75" hidden="1" customHeight="1" spans="1:21">
      <c r="A915" s="6">
        <v>886</v>
      </c>
      <c r="B915" s="21" t="s">
        <v>1916</v>
      </c>
      <c r="C915" s="21"/>
      <c r="D915" s="21"/>
      <c r="E915" s="21"/>
      <c r="F915" s="7" t="s">
        <v>1917</v>
      </c>
      <c r="G915" s="6" t="s">
        <v>43</v>
      </c>
      <c r="H915" s="7" t="s">
        <v>1906</v>
      </c>
      <c r="I915" s="6" t="s">
        <v>45</v>
      </c>
      <c r="J915" s="4" t="e">
        <f>VLOOKUP(F915,STATISTIK!$A:$D,5,FALSE)</f>
        <v>#REF!</v>
      </c>
      <c r="K915" s="49" t="s">
        <v>46</v>
      </c>
      <c r="L915" s="4" t="e">
        <f>VLOOKUP(F915,STATISTIK!$A:$D,7,FALSE)</f>
        <v>#REF!</v>
      </c>
      <c r="M915" s="62" t="s">
        <v>47</v>
      </c>
      <c r="N915" s="4" t="e">
        <f>VLOOKUP(F915,STATISTIK!$A:$D,9,FALSE)</f>
        <v>#REF!</v>
      </c>
      <c r="O915" s="4" t="e">
        <f>VLOOKUP(F915,STATISTIK!$A:$D,10,FALSE)</f>
        <v>#REF!</v>
      </c>
      <c r="P915" s="5"/>
      <c r="Q915" s="4" t="e">
        <f>VLOOKUP(F915,STATISTIK!$A:$D,12,FALSE)</f>
        <v>#REF!</v>
      </c>
      <c r="R915" s="57" t="e">
        <f>VLOOKUP(F915,STATISTIK!$A:$D,13,FALSE)</f>
        <v>#REF!</v>
      </c>
      <c r="S915" s="62"/>
      <c r="T915" s="56"/>
      <c r="U915" s="56"/>
    </row>
    <row r="916" ht="12.75" hidden="1" customHeight="1" spans="1:21">
      <c r="A916" s="6">
        <v>887</v>
      </c>
      <c r="B916" s="21" t="s">
        <v>1918</v>
      </c>
      <c r="C916" s="21"/>
      <c r="D916" s="21"/>
      <c r="E916" s="21"/>
      <c r="F916" s="7" t="s">
        <v>1919</v>
      </c>
      <c r="G916" s="6" t="s">
        <v>43</v>
      </c>
      <c r="H916" s="7" t="s">
        <v>1906</v>
      </c>
      <c r="I916" s="6" t="s">
        <v>45</v>
      </c>
      <c r="J916" s="4" t="e">
        <f>VLOOKUP(F916,STATISTIK!$A:$D,5,FALSE)</f>
        <v>#REF!</v>
      </c>
      <c r="K916" s="49" t="s">
        <v>46</v>
      </c>
      <c r="L916" s="4" t="e">
        <f>VLOOKUP(F916,STATISTIK!$A:$D,7,FALSE)</f>
        <v>#REF!</v>
      </c>
      <c r="M916" s="62" t="s">
        <v>47</v>
      </c>
      <c r="N916" s="4" t="e">
        <f>VLOOKUP(F916,STATISTIK!$A:$D,9,FALSE)</f>
        <v>#REF!</v>
      </c>
      <c r="O916" s="4" t="e">
        <f>VLOOKUP(F916,STATISTIK!$A:$D,10,FALSE)</f>
        <v>#REF!</v>
      </c>
      <c r="P916" s="5"/>
      <c r="Q916" s="4" t="e">
        <f>VLOOKUP(F916,STATISTIK!$A:$D,12,FALSE)</f>
        <v>#REF!</v>
      </c>
      <c r="R916" s="57" t="e">
        <f>VLOOKUP(F916,STATISTIK!$A:$D,13,FALSE)</f>
        <v>#REF!</v>
      </c>
      <c r="S916" s="62"/>
      <c r="T916" s="56"/>
      <c r="U916" s="56"/>
    </row>
    <row r="917" ht="12.75" hidden="1" customHeight="1" spans="1:21">
      <c r="A917" s="6">
        <v>888</v>
      </c>
      <c r="B917" s="21" t="s">
        <v>1920</v>
      </c>
      <c r="C917" s="21"/>
      <c r="D917" s="21"/>
      <c r="E917" s="21"/>
      <c r="F917" s="7" t="s">
        <v>1921</v>
      </c>
      <c r="G917" s="6" t="s">
        <v>43</v>
      </c>
      <c r="H917" s="7" t="s">
        <v>1906</v>
      </c>
      <c r="I917" s="6" t="s">
        <v>45</v>
      </c>
      <c r="J917" s="4" t="e">
        <f>VLOOKUP(F917,STATISTIK!$A:$D,5,FALSE)</f>
        <v>#REF!</v>
      </c>
      <c r="K917" s="49" t="s">
        <v>46</v>
      </c>
      <c r="L917" s="4" t="e">
        <f>VLOOKUP(F917,STATISTIK!$A:$D,7,FALSE)</f>
        <v>#REF!</v>
      </c>
      <c r="M917" s="62" t="s">
        <v>47</v>
      </c>
      <c r="N917" s="4" t="e">
        <f>VLOOKUP(F917,STATISTIK!$A:$D,9,FALSE)</f>
        <v>#REF!</v>
      </c>
      <c r="O917" s="4" t="e">
        <f>VLOOKUP(F917,STATISTIK!$A:$D,10,FALSE)</f>
        <v>#REF!</v>
      </c>
      <c r="P917" s="5"/>
      <c r="Q917" s="4" t="e">
        <f>VLOOKUP(F917,STATISTIK!$A:$D,12,FALSE)</f>
        <v>#REF!</v>
      </c>
      <c r="R917" s="57" t="e">
        <f>VLOOKUP(F917,STATISTIK!$A:$D,13,FALSE)</f>
        <v>#REF!</v>
      </c>
      <c r="S917" s="62"/>
      <c r="T917" s="56"/>
      <c r="U917" s="56"/>
    </row>
    <row r="918" ht="12.75" hidden="1" customHeight="1" spans="1:21">
      <c r="A918" s="6">
        <v>889</v>
      </c>
      <c r="B918" s="21" t="s">
        <v>1922</v>
      </c>
      <c r="C918" s="21"/>
      <c r="D918" s="21"/>
      <c r="E918" s="21"/>
      <c r="F918" s="7" t="s">
        <v>1923</v>
      </c>
      <c r="G918" s="6" t="s">
        <v>43</v>
      </c>
      <c r="H918" s="7" t="s">
        <v>1906</v>
      </c>
      <c r="I918" s="6" t="s">
        <v>45</v>
      </c>
      <c r="J918" s="4" t="e">
        <f>VLOOKUP(F918,STATISTIK!$A:$D,5,FALSE)</f>
        <v>#REF!</v>
      </c>
      <c r="K918" s="49" t="s">
        <v>46</v>
      </c>
      <c r="L918" s="4" t="e">
        <f>VLOOKUP(F918,STATISTIK!$A:$D,7,FALSE)</f>
        <v>#REF!</v>
      </c>
      <c r="M918" s="62" t="s">
        <v>47</v>
      </c>
      <c r="N918" s="4" t="e">
        <f>VLOOKUP(F918,STATISTIK!$A:$D,9,FALSE)</f>
        <v>#REF!</v>
      </c>
      <c r="O918" s="4" t="e">
        <f>VLOOKUP(F918,STATISTIK!$A:$D,10,FALSE)</f>
        <v>#REF!</v>
      </c>
      <c r="P918" s="5"/>
      <c r="Q918" s="4" t="e">
        <f>VLOOKUP(F918,STATISTIK!$A:$D,12,FALSE)</f>
        <v>#REF!</v>
      </c>
      <c r="R918" s="57" t="e">
        <f>VLOOKUP(F918,STATISTIK!$A:$D,13,FALSE)</f>
        <v>#REF!</v>
      </c>
      <c r="S918" s="62"/>
      <c r="T918" s="56"/>
      <c r="U918" s="56"/>
    </row>
    <row r="919" ht="12.75" hidden="1" customHeight="1" spans="1:21">
      <c r="A919" s="6">
        <v>890</v>
      </c>
      <c r="B919" s="21" t="s">
        <v>1924</v>
      </c>
      <c r="C919" s="21"/>
      <c r="D919" s="21"/>
      <c r="E919" s="21"/>
      <c r="F919" s="7" t="s">
        <v>1925</v>
      </c>
      <c r="G919" s="6" t="s">
        <v>43</v>
      </c>
      <c r="H919" s="7" t="s">
        <v>1906</v>
      </c>
      <c r="I919" s="6" t="s">
        <v>45</v>
      </c>
      <c r="J919" s="4" t="e">
        <f>VLOOKUP(F919,STATISTIK!$A:$D,5,FALSE)</f>
        <v>#REF!</v>
      </c>
      <c r="K919" s="49" t="s">
        <v>46</v>
      </c>
      <c r="L919" s="4" t="e">
        <f>VLOOKUP(F919,STATISTIK!$A:$D,7,FALSE)</f>
        <v>#REF!</v>
      </c>
      <c r="M919" s="62" t="s">
        <v>47</v>
      </c>
      <c r="N919" s="4" t="e">
        <f>VLOOKUP(F919,STATISTIK!$A:$D,9,FALSE)</f>
        <v>#REF!</v>
      </c>
      <c r="O919" s="4" t="e">
        <f>VLOOKUP(F919,STATISTIK!$A:$D,10,FALSE)</f>
        <v>#REF!</v>
      </c>
      <c r="P919" s="5"/>
      <c r="Q919" s="4" t="e">
        <f>VLOOKUP(F919,STATISTIK!$A:$D,12,FALSE)</f>
        <v>#REF!</v>
      </c>
      <c r="R919" s="57" t="e">
        <f>VLOOKUP(F919,STATISTIK!$A:$D,13,FALSE)</f>
        <v>#REF!</v>
      </c>
      <c r="S919" s="62"/>
      <c r="T919" s="56"/>
      <c r="U919" s="56"/>
    </row>
    <row r="920" ht="12.75" hidden="1" customHeight="1" spans="1:21">
      <c r="A920" s="6">
        <v>891</v>
      </c>
      <c r="B920" s="21" t="s">
        <v>1926</v>
      </c>
      <c r="C920" s="21"/>
      <c r="D920" s="21"/>
      <c r="E920" s="21"/>
      <c r="F920" s="7" t="s">
        <v>1927</v>
      </c>
      <c r="G920" s="6" t="s">
        <v>43</v>
      </c>
      <c r="H920" s="7" t="s">
        <v>1906</v>
      </c>
      <c r="I920" s="6" t="s">
        <v>45</v>
      </c>
      <c r="J920" s="4" t="e">
        <f>VLOOKUP(F920,STATISTIK!$A:$D,5,FALSE)</f>
        <v>#REF!</v>
      </c>
      <c r="K920" s="49" t="s">
        <v>46</v>
      </c>
      <c r="L920" s="4" t="e">
        <f>VLOOKUP(F920,STATISTIK!$A:$D,7,FALSE)</f>
        <v>#REF!</v>
      </c>
      <c r="M920" s="62" t="s">
        <v>47</v>
      </c>
      <c r="N920" s="4" t="e">
        <f>VLOOKUP(F920,STATISTIK!$A:$D,9,FALSE)</f>
        <v>#REF!</v>
      </c>
      <c r="O920" s="4" t="e">
        <f>VLOOKUP(F920,STATISTIK!$A:$D,10,FALSE)</f>
        <v>#REF!</v>
      </c>
      <c r="P920" s="5"/>
      <c r="Q920" s="4" t="e">
        <f>VLOOKUP(F920,STATISTIK!$A:$D,12,FALSE)</f>
        <v>#REF!</v>
      </c>
      <c r="R920" s="57" t="e">
        <f>VLOOKUP(F920,STATISTIK!$A:$D,13,FALSE)</f>
        <v>#REF!</v>
      </c>
      <c r="S920" s="62"/>
      <c r="T920" s="56"/>
      <c r="U920" s="56"/>
    </row>
    <row r="921" ht="12.75" hidden="1" customHeight="1" spans="1:21">
      <c r="A921" s="6">
        <v>892</v>
      </c>
      <c r="B921" s="21" t="s">
        <v>1928</v>
      </c>
      <c r="C921" s="21"/>
      <c r="D921" s="21"/>
      <c r="E921" s="21"/>
      <c r="F921" s="7" t="s">
        <v>1929</v>
      </c>
      <c r="G921" s="6" t="s">
        <v>43</v>
      </c>
      <c r="H921" s="7" t="s">
        <v>1906</v>
      </c>
      <c r="I921" s="6" t="s">
        <v>45</v>
      </c>
      <c r="J921" s="4" t="e">
        <f>VLOOKUP(F921,STATISTIK!$A:$D,5,FALSE)</f>
        <v>#REF!</v>
      </c>
      <c r="K921" s="49" t="s">
        <v>65</v>
      </c>
      <c r="L921" s="4" t="e">
        <f>VLOOKUP(F921,STATISTIK!$A:$D,7,FALSE)</f>
        <v>#REF!</v>
      </c>
      <c r="M921" s="62" t="s">
        <v>47</v>
      </c>
      <c r="N921" s="4" t="e">
        <f>VLOOKUP(F921,STATISTIK!$A:$D,9,FALSE)</f>
        <v>#REF!</v>
      </c>
      <c r="O921" s="4" t="e">
        <f>VLOOKUP(F921,STATISTIK!$A:$D,10,FALSE)</f>
        <v>#REF!</v>
      </c>
      <c r="P921" s="5"/>
      <c r="Q921" s="4" t="e">
        <f>VLOOKUP(F921,STATISTIK!$A:$D,12,FALSE)</f>
        <v>#REF!</v>
      </c>
      <c r="R921" s="57" t="e">
        <f>VLOOKUP(F921,STATISTIK!$A:$D,13,FALSE)</f>
        <v>#REF!</v>
      </c>
      <c r="S921" s="62"/>
      <c r="T921" s="56"/>
      <c r="U921" s="56"/>
    </row>
    <row r="922" ht="12.75" hidden="1" customHeight="1" spans="1:21">
      <c r="A922" s="6">
        <v>893</v>
      </c>
      <c r="B922" s="21" t="s">
        <v>1930</v>
      </c>
      <c r="C922" s="21"/>
      <c r="D922" s="21"/>
      <c r="E922" s="21"/>
      <c r="F922" s="7" t="s">
        <v>1931</v>
      </c>
      <c r="G922" s="6" t="s">
        <v>43</v>
      </c>
      <c r="H922" s="7" t="s">
        <v>1906</v>
      </c>
      <c r="I922" s="6" t="s">
        <v>45</v>
      </c>
      <c r="J922" s="4" t="e">
        <f>VLOOKUP(F922,STATISTIK!$A:$D,5,FALSE)</f>
        <v>#REF!</v>
      </c>
      <c r="K922" s="49" t="s">
        <v>574</v>
      </c>
      <c r="L922" s="4" t="e">
        <f>VLOOKUP(F922,STATISTIK!$A:$D,7,FALSE)</f>
        <v>#REF!</v>
      </c>
      <c r="M922" s="62" t="s">
        <v>47</v>
      </c>
      <c r="N922" s="4" t="e">
        <f>VLOOKUP(F922,STATISTIK!$A:$D,9,FALSE)</f>
        <v>#REF!</v>
      </c>
      <c r="O922" s="4" t="e">
        <f>VLOOKUP(F922,STATISTIK!$A:$D,10,FALSE)</f>
        <v>#REF!</v>
      </c>
      <c r="P922" s="5"/>
      <c r="Q922" s="4" t="e">
        <f>VLOOKUP(F922,STATISTIK!$A:$D,12,FALSE)</f>
        <v>#REF!</v>
      </c>
      <c r="R922" s="57" t="e">
        <f>VLOOKUP(F922,STATISTIK!$A:$D,13,FALSE)</f>
        <v>#REF!</v>
      </c>
      <c r="S922" s="62"/>
      <c r="T922" s="56"/>
      <c r="U922" s="56"/>
    </row>
    <row r="923" ht="12.75" hidden="1" customHeight="1" spans="1:21">
      <c r="A923" s="6">
        <v>894</v>
      </c>
      <c r="B923" s="21" t="s">
        <v>1932</v>
      </c>
      <c r="C923" s="21"/>
      <c r="D923" s="21"/>
      <c r="E923" s="21"/>
      <c r="F923" s="7" t="s">
        <v>1933</v>
      </c>
      <c r="G923" s="6" t="s">
        <v>43</v>
      </c>
      <c r="H923" s="4" t="s">
        <v>1201</v>
      </c>
      <c r="I923" s="6" t="s">
        <v>45</v>
      </c>
      <c r="J923" s="4" t="e">
        <f>VLOOKUP(F923,STATISTIK!$A:$D,5,FALSE)</f>
        <v>#REF!</v>
      </c>
      <c r="K923" s="49" t="s">
        <v>355</v>
      </c>
      <c r="L923" s="4" t="e">
        <f>VLOOKUP(F923,STATISTIK!$A:$D,7,FALSE)</f>
        <v>#REF!</v>
      </c>
      <c r="M923" s="61" t="s">
        <v>1934</v>
      </c>
      <c r="N923" s="4" t="e">
        <f>VLOOKUP(F923,STATISTIK!$A:$D,9,FALSE)</f>
        <v>#REF!</v>
      </c>
      <c r="O923" s="4" t="e">
        <f>VLOOKUP(F923,STATISTIK!$A:$D,10,FALSE)</f>
        <v>#REF!</v>
      </c>
      <c r="P923" s="5"/>
      <c r="Q923" s="4" t="e">
        <f>VLOOKUP(F923,STATISTIK!$A:$D,12,FALSE)</f>
        <v>#REF!</v>
      </c>
      <c r="R923" s="57" t="e">
        <f>VLOOKUP(F923,STATISTIK!$A:$D,13,FALSE)</f>
        <v>#REF!</v>
      </c>
      <c r="S923" s="62"/>
      <c r="T923" s="56"/>
      <c r="U923" s="56"/>
    </row>
    <row r="924" ht="12.75" hidden="1" customHeight="1" spans="1:21">
      <c r="A924" s="6">
        <v>895</v>
      </c>
      <c r="B924" s="21" t="s">
        <v>1935</v>
      </c>
      <c r="C924" s="21"/>
      <c r="D924" s="21"/>
      <c r="E924" s="21"/>
      <c r="F924" s="7" t="s">
        <v>1936</v>
      </c>
      <c r="G924" s="6" t="s">
        <v>43</v>
      </c>
      <c r="H924" s="4" t="s">
        <v>1201</v>
      </c>
      <c r="I924" s="6" t="s">
        <v>45</v>
      </c>
      <c r="J924" s="4" t="e">
        <f>VLOOKUP(F924,STATISTIK!$A:$D,5,FALSE)</f>
        <v>#REF!</v>
      </c>
      <c r="K924" s="6" t="s">
        <v>46</v>
      </c>
      <c r="L924" s="4" t="e">
        <f>VLOOKUP(F924,STATISTIK!$A:$D,7,FALSE)</f>
        <v>#REF!</v>
      </c>
      <c r="M924" s="51" t="s">
        <v>47</v>
      </c>
      <c r="N924" s="4" t="e">
        <f>VLOOKUP(F924,STATISTIK!$A:$D,9,FALSE)</f>
        <v>#REF!</v>
      </c>
      <c r="O924" s="4" t="e">
        <f>VLOOKUP(F924,STATISTIK!$A:$D,10,FALSE)</f>
        <v>#REF!</v>
      </c>
      <c r="P924" s="5"/>
      <c r="Q924" s="4" t="e">
        <f>VLOOKUP(F924,STATISTIK!$A:$D,12,FALSE)</f>
        <v>#REF!</v>
      </c>
      <c r="R924" s="57" t="e">
        <f>VLOOKUP(F924,STATISTIK!$A:$D,13,FALSE)</f>
        <v>#REF!</v>
      </c>
      <c r="S924" s="51"/>
      <c r="T924" s="56"/>
      <c r="U924" s="56"/>
    </row>
    <row r="925" ht="12.75" hidden="1" customHeight="1" spans="1:21">
      <c r="A925" s="6">
        <v>896</v>
      </c>
      <c r="B925" s="21" t="s">
        <v>1937</v>
      </c>
      <c r="C925" s="21"/>
      <c r="D925" s="21"/>
      <c r="E925" s="21"/>
      <c r="F925" s="7" t="s">
        <v>1938</v>
      </c>
      <c r="G925" s="6" t="s">
        <v>43</v>
      </c>
      <c r="H925" s="4" t="s">
        <v>1201</v>
      </c>
      <c r="I925" s="6" t="s">
        <v>45</v>
      </c>
      <c r="J925" s="4" t="e">
        <f>VLOOKUP(F925,STATISTIK!$A:$D,5,FALSE)</f>
        <v>#REF!</v>
      </c>
      <c r="K925" s="49" t="s">
        <v>1939</v>
      </c>
      <c r="L925" s="4" t="e">
        <f>VLOOKUP(F925,STATISTIK!$A:$D,7,FALSE)</f>
        <v>#REF!</v>
      </c>
      <c r="M925" s="62" t="s">
        <v>47</v>
      </c>
      <c r="N925" s="4" t="e">
        <f>VLOOKUP(F925,STATISTIK!$A:$D,9,FALSE)</f>
        <v>#REF!</v>
      </c>
      <c r="O925" s="4" t="e">
        <f>VLOOKUP(F925,STATISTIK!$A:$D,10,FALSE)</f>
        <v>#REF!</v>
      </c>
      <c r="P925" s="5"/>
      <c r="Q925" s="4" t="e">
        <f>VLOOKUP(F925,STATISTIK!$A:$D,12,FALSE)</f>
        <v>#REF!</v>
      </c>
      <c r="R925" s="57" t="e">
        <f>VLOOKUP(F925,STATISTIK!$A:$D,13,FALSE)</f>
        <v>#REF!</v>
      </c>
      <c r="S925" s="62"/>
      <c r="T925" s="56"/>
      <c r="U925" s="56"/>
    </row>
    <row r="926" ht="12.75" hidden="1" customHeight="1" spans="1:21">
      <c r="A926" s="6">
        <v>897</v>
      </c>
      <c r="B926" s="21" t="s">
        <v>1940</v>
      </c>
      <c r="C926" s="21"/>
      <c r="D926" s="21"/>
      <c r="E926" s="21"/>
      <c r="F926" s="7" t="s">
        <v>1941</v>
      </c>
      <c r="G926" s="6" t="s">
        <v>43</v>
      </c>
      <c r="H926" s="4" t="s">
        <v>1201</v>
      </c>
      <c r="I926" s="6" t="s">
        <v>45</v>
      </c>
      <c r="J926" s="4" t="e">
        <f>VLOOKUP(F926,STATISTIK!$A:$D,5,FALSE)</f>
        <v>#REF!</v>
      </c>
      <c r="K926" s="49" t="s">
        <v>1939</v>
      </c>
      <c r="L926" s="4" t="e">
        <f>VLOOKUP(F926,STATISTIK!$A:$D,7,FALSE)</f>
        <v>#REF!</v>
      </c>
      <c r="M926" s="62" t="s">
        <v>47</v>
      </c>
      <c r="N926" s="4" t="e">
        <f>VLOOKUP(F926,STATISTIK!$A:$D,9,FALSE)</f>
        <v>#REF!</v>
      </c>
      <c r="O926" s="4" t="e">
        <f>VLOOKUP(F926,STATISTIK!$A:$D,10,FALSE)</f>
        <v>#REF!</v>
      </c>
      <c r="P926" s="5"/>
      <c r="Q926" s="4" t="e">
        <f>VLOOKUP(F926,STATISTIK!$A:$D,12,FALSE)</f>
        <v>#REF!</v>
      </c>
      <c r="R926" s="57" t="e">
        <f>VLOOKUP(F926,STATISTIK!$A:$D,13,FALSE)</f>
        <v>#REF!</v>
      </c>
      <c r="S926" s="62"/>
      <c r="T926" s="56"/>
      <c r="U926" s="56"/>
    </row>
    <row r="927" ht="12.75" hidden="1" customHeight="1" spans="1:21">
      <c r="A927" s="6">
        <v>898</v>
      </c>
      <c r="B927" s="21" t="s">
        <v>1942</v>
      </c>
      <c r="C927" s="21"/>
      <c r="D927" s="21"/>
      <c r="E927" s="21"/>
      <c r="F927" s="7" t="s">
        <v>1943</v>
      </c>
      <c r="G927" s="6" t="s">
        <v>43</v>
      </c>
      <c r="H927" s="4" t="s">
        <v>1201</v>
      </c>
      <c r="I927" s="6" t="s">
        <v>45</v>
      </c>
      <c r="J927" s="4" t="e">
        <f>VLOOKUP(F927,STATISTIK!$A:$D,5,FALSE)</f>
        <v>#REF!</v>
      </c>
      <c r="K927" s="49" t="s">
        <v>46</v>
      </c>
      <c r="L927" s="4" t="e">
        <f>VLOOKUP(F927,STATISTIK!$A:$D,7,FALSE)</f>
        <v>#REF!</v>
      </c>
      <c r="M927" s="62" t="s">
        <v>47</v>
      </c>
      <c r="N927" s="4" t="e">
        <f>VLOOKUP(F927,STATISTIK!$A:$D,9,FALSE)</f>
        <v>#REF!</v>
      </c>
      <c r="O927" s="4" t="e">
        <f>VLOOKUP(F927,STATISTIK!$A:$D,10,FALSE)</f>
        <v>#REF!</v>
      </c>
      <c r="P927" s="5"/>
      <c r="Q927" s="4" t="e">
        <f>VLOOKUP(F927,STATISTIK!$A:$D,12,FALSE)</f>
        <v>#REF!</v>
      </c>
      <c r="R927" s="57" t="e">
        <f>VLOOKUP(F927,STATISTIK!$A:$D,13,FALSE)</f>
        <v>#REF!</v>
      </c>
      <c r="S927" s="62"/>
      <c r="T927" s="56"/>
      <c r="U927" s="56"/>
    </row>
    <row r="928" ht="12.75" hidden="1" customHeight="1" spans="1:21">
      <c r="A928" s="6">
        <v>899</v>
      </c>
      <c r="B928" s="21" t="s">
        <v>1944</v>
      </c>
      <c r="C928" s="21"/>
      <c r="D928" s="21"/>
      <c r="E928" s="21"/>
      <c r="F928" s="7" t="s">
        <v>1945</v>
      </c>
      <c r="G928" s="6" t="s">
        <v>43</v>
      </c>
      <c r="H928" s="4" t="s">
        <v>1201</v>
      </c>
      <c r="I928" s="6" t="s">
        <v>45</v>
      </c>
      <c r="J928" s="4" t="e">
        <f>VLOOKUP(F928,STATISTIK!$A:$D,5,FALSE)</f>
        <v>#REF!</v>
      </c>
      <c r="K928" s="49" t="s">
        <v>46</v>
      </c>
      <c r="L928" s="4" t="e">
        <f>VLOOKUP(F928,STATISTIK!$A:$D,7,FALSE)</f>
        <v>#REF!</v>
      </c>
      <c r="M928" s="62" t="s">
        <v>47</v>
      </c>
      <c r="N928" s="4" t="e">
        <f>VLOOKUP(F928,STATISTIK!$A:$D,9,FALSE)</f>
        <v>#REF!</v>
      </c>
      <c r="O928" s="4" t="e">
        <f>VLOOKUP(F928,STATISTIK!$A:$D,10,FALSE)</f>
        <v>#REF!</v>
      </c>
      <c r="P928" s="5"/>
      <c r="Q928" s="4" t="e">
        <f>VLOOKUP(F928,STATISTIK!$A:$D,12,FALSE)</f>
        <v>#REF!</v>
      </c>
      <c r="R928" s="57" t="e">
        <f>VLOOKUP(F928,STATISTIK!$A:$D,13,FALSE)</f>
        <v>#REF!</v>
      </c>
      <c r="S928" s="62"/>
      <c r="T928" s="56"/>
      <c r="U928" s="56"/>
    </row>
    <row r="929" ht="12.75" hidden="1" customHeight="1" spans="1:21">
      <c r="A929" s="6">
        <v>900</v>
      </c>
      <c r="B929" s="21" t="s">
        <v>1946</v>
      </c>
      <c r="C929" s="21"/>
      <c r="D929" s="21"/>
      <c r="E929" s="21"/>
      <c r="F929" s="7" t="s">
        <v>1947</v>
      </c>
      <c r="G929" s="6" t="s">
        <v>43</v>
      </c>
      <c r="H929" s="4" t="s">
        <v>1201</v>
      </c>
      <c r="I929" s="6" t="s">
        <v>45</v>
      </c>
      <c r="J929" s="4" t="e">
        <f>VLOOKUP(F929,STATISTIK!$A:$D,5,FALSE)</f>
        <v>#REF!</v>
      </c>
      <c r="K929" s="49" t="s">
        <v>1948</v>
      </c>
      <c r="L929" s="4" t="e">
        <f>VLOOKUP(F929,STATISTIK!$A:$D,7,FALSE)</f>
        <v>#REF!</v>
      </c>
      <c r="M929" s="62" t="s">
        <v>47</v>
      </c>
      <c r="N929" s="4" t="e">
        <f>VLOOKUP(F929,STATISTIK!$A:$D,9,FALSE)</f>
        <v>#REF!</v>
      </c>
      <c r="O929" s="4" t="e">
        <f>VLOOKUP(F929,STATISTIK!$A:$D,10,FALSE)</f>
        <v>#REF!</v>
      </c>
      <c r="P929" s="5"/>
      <c r="Q929" s="4" t="e">
        <f>VLOOKUP(F929,STATISTIK!$A:$D,12,FALSE)</f>
        <v>#REF!</v>
      </c>
      <c r="R929" s="57" t="e">
        <f>VLOOKUP(F929,STATISTIK!$A:$D,13,FALSE)</f>
        <v>#REF!</v>
      </c>
      <c r="S929" s="62"/>
      <c r="T929" s="56"/>
      <c r="U929" s="56"/>
    </row>
    <row r="930" ht="12.75" hidden="1" customHeight="1" spans="1:21">
      <c r="A930" s="6">
        <v>901</v>
      </c>
      <c r="B930" s="21" t="s">
        <v>1949</v>
      </c>
      <c r="C930" s="21"/>
      <c r="D930" s="21"/>
      <c r="E930" s="21"/>
      <c r="F930" s="7" t="s">
        <v>1950</v>
      </c>
      <c r="G930" s="6" t="s">
        <v>43</v>
      </c>
      <c r="H930" s="4" t="s">
        <v>1201</v>
      </c>
      <c r="I930" s="6" t="s">
        <v>45</v>
      </c>
      <c r="J930" s="4" t="e">
        <f>VLOOKUP(F930,STATISTIK!$A:$D,5,FALSE)</f>
        <v>#REF!</v>
      </c>
      <c r="K930" s="49" t="s">
        <v>1948</v>
      </c>
      <c r="L930" s="4" t="e">
        <f>VLOOKUP(F930,STATISTIK!$A:$D,7,FALSE)</f>
        <v>#REF!</v>
      </c>
      <c r="M930" s="62" t="s">
        <v>47</v>
      </c>
      <c r="N930" s="4" t="e">
        <f>VLOOKUP(F930,STATISTIK!$A:$D,9,FALSE)</f>
        <v>#REF!</v>
      </c>
      <c r="O930" s="4" t="e">
        <f>VLOOKUP(F930,STATISTIK!$A:$D,10,FALSE)</f>
        <v>#REF!</v>
      </c>
      <c r="P930" s="5"/>
      <c r="Q930" s="4" t="e">
        <f>VLOOKUP(F930,STATISTIK!$A:$D,12,FALSE)</f>
        <v>#REF!</v>
      </c>
      <c r="R930" s="57" t="e">
        <f>VLOOKUP(F930,STATISTIK!$A:$D,13,FALSE)</f>
        <v>#REF!</v>
      </c>
      <c r="S930" s="62"/>
      <c r="T930" s="56"/>
      <c r="U930" s="56"/>
    </row>
    <row r="931" ht="12.75" hidden="1" customHeight="1" spans="1:21">
      <c r="A931" s="6">
        <v>902</v>
      </c>
      <c r="B931" s="21" t="s">
        <v>1951</v>
      </c>
      <c r="C931" s="21"/>
      <c r="D931" s="21"/>
      <c r="E931" s="21"/>
      <c r="F931" s="7" t="s">
        <v>1952</v>
      </c>
      <c r="G931" s="6" t="s">
        <v>43</v>
      </c>
      <c r="H931" s="4" t="s">
        <v>1201</v>
      </c>
      <c r="I931" s="6" t="s">
        <v>45</v>
      </c>
      <c r="J931" s="4" t="e">
        <f>VLOOKUP(F931,STATISTIK!$A:$D,5,FALSE)</f>
        <v>#REF!</v>
      </c>
      <c r="K931" s="49" t="s">
        <v>46</v>
      </c>
      <c r="L931" s="4" t="e">
        <f>VLOOKUP(F931,STATISTIK!$A:$D,7,FALSE)</f>
        <v>#REF!</v>
      </c>
      <c r="M931" s="62" t="s">
        <v>47</v>
      </c>
      <c r="N931" s="4" t="e">
        <f>VLOOKUP(F931,STATISTIK!$A:$D,9,FALSE)</f>
        <v>#REF!</v>
      </c>
      <c r="O931" s="4" t="e">
        <f>VLOOKUP(F931,STATISTIK!$A:$D,10,FALSE)</f>
        <v>#REF!</v>
      </c>
      <c r="P931" s="5"/>
      <c r="Q931" s="4" t="e">
        <f>VLOOKUP(F931,STATISTIK!$A:$D,12,FALSE)</f>
        <v>#REF!</v>
      </c>
      <c r="R931" s="57" t="e">
        <f>VLOOKUP(F931,STATISTIK!$A:$D,13,FALSE)</f>
        <v>#REF!</v>
      </c>
      <c r="S931" s="62"/>
      <c r="T931" s="56"/>
      <c r="U931" s="56"/>
    </row>
    <row r="932" ht="12.75" hidden="1" customHeight="1" spans="1:21">
      <c r="A932" s="6">
        <v>903</v>
      </c>
      <c r="B932" s="21" t="s">
        <v>1953</v>
      </c>
      <c r="C932" s="21"/>
      <c r="D932" s="21"/>
      <c r="E932" s="21"/>
      <c r="F932" s="7" t="s">
        <v>1954</v>
      </c>
      <c r="G932" s="6" t="s">
        <v>43</v>
      </c>
      <c r="H932" s="4" t="s">
        <v>1201</v>
      </c>
      <c r="I932" s="6" t="s">
        <v>45</v>
      </c>
      <c r="J932" s="4" t="e">
        <f>VLOOKUP(F932,STATISTIK!$A:$D,5,FALSE)</f>
        <v>#REF!</v>
      </c>
      <c r="K932" s="49" t="s">
        <v>1948</v>
      </c>
      <c r="L932" s="4" t="e">
        <f>VLOOKUP(F932,STATISTIK!$A:$D,7,FALSE)</f>
        <v>#REF!</v>
      </c>
      <c r="M932" s="62" t="s">
        <v>47</v>
      </c>
      <c r="N932" s="4" t="e">
        <f>VLOOKUP(F932,STATISTIK!$A:$D,9,FALSE)</f>
        <v>#REF!</v>
      </c>
      <c r="O932" s="4" t="e">
        <f>VLOOKUP(F932,STATISTIK!$A:$D,10,FALSE)</f>
        <v>#REF!</v>
      </c>
      <c r="P932" s="5"/>
      <c r="Q932" s="4" t="e">
        <f>VLOOKUP(F932,STATISTIK!$A:$D,12,FALSE)</f>
        <v>#REF!</v>
      </c>
      <c r="R932" s="57" t="e">
        <f>VLOOKUP(F932,STATISTIK!$A:$D,13,FALSE)</f>
        <v>#REF!</v>
      </c>
      <c r="S932" s="62"/>
      <c r="T932" s="56"/>
      <c r="U932" s="56"/>
    </row>
    <row r="933" ht="12.75" hidden="1" customHeight="1" spans="1:21">
      <c r="A933" s="6">
        <v>904</v>
      </c>
      <c r="B933" s="21" t="s">
        <v>1955</v>
      </c>
      <c r="C933" s="21"/>
      <c r="D933" s="21"/>
      <c r="E933" s="21"/>
      <c r="F933" s="7" t="s">
        <v>1956</v>
      </c>
      <c r="G933" s="6" t="s">
        <v>43</v>
      </c>
      <c r="H933" s="4" t="s">
        <v>1201</v>
      </c>
      <c r="I933" s="6" t="s">
        <v>45</v>
      </c>
      <c r="J933" s="4" t="e">
        <f>VLOOKUP(F933,STATISTIK!$A:$D,5,FALSE)</f>
        <v>#REF!</v>
      </c>
      <c r="K933" s="49" t="s">
        <v>1948</v>
      </c>
      <c r="L933" s="4" t="e">
        <f>VLOOKUP(F933,STATISTIK!$A:$D,7,FALSE)</f>
        <v>#REF!</v>
      </c>
      <c r="M933" s="62" t="s">
        <v>47</v>
      </c>
      <c r="N933" s="4" t="e">
        <f>VLOOKUP(F933,STATISTIK!$A:$D,9,FALSE)</f>
        <v>#REF!</v>
      </c>
      <c r="O933" s="4" t="e">
        <f>VLOOKUP(F933,STATISTIK!$A:$D,10,FALSE)</f>
        <v>#REF!</v>
      </c>
      <c r="P933" s="5"/>
      <c r="Q933" s="4" t="e">
        <f>VLOOKUP(F933,STATISTIK!$A:$D,12,FALSE)</f>
        <v>#REF!</v>
      </c>
      <c r="R933" s="57" t="e">
        <f>VLOOKUP(F933,STATISTIK!$A:$D,13,FALSE)</f>
        <v>#REF!</v>
      </c>
      <c r="S933" s="62"/>
      <c r="T933" s="56"/>
      <c r="U933" s="56"/>
    </row>
    <row r="934" ht="12.75" hidden="1" customHeight="1" spans="1:21">
      <c r="A934" s="6">
        <v>905</v>
      </c>
      <c r="B934" s="21" t="s">
        <v>1957</v>
      </c>
      <c r="C934" s="21"/>
      <c r="D934" s="21"/>
      <c r="E934" s="21"/>
      <c r="F934" s="7" t="s">
        <v>1958</v>
      </c>
      <c r="G934" s="6" t="s">
        <v>43</v>
      </c>
      <c r="H934" s="4" t="s">
        <v>1201</v>
      </c>
      <c r="I934" s="6" t="s">
        <v>45</v>
      </c>
      <c r="J934" s="4" t="e">
        <f>VLOOKUP(F934,STATISTIK!$A:$D,5,FALSE)</f>
        <v>#REF!</v>
      </c>
      <c r="K934" s="49" t="s">
        <v>46</v>
      </c>
      <c r="L934" s="4" t="e">
        <f>VLOOKUP(F934,STATISTIK!$A:$D,7,FALSE)</f>
        <v>#REF!</v>
      </c>
      <c r="M934" s="62" t="s">
        <v>47</v>
      </c>
      <c r="N934" s="4" t="e">
        <f>VLOOKUP(F934,STATISTIK!$A:$D,9,FALSE)</f>
        <v>#REF!</v>
      </c>
      <c r="O934" s="4" t="e">
        <f>VLOOKUP(F934,STATISTIK!$A:$D,10,FALSE)</f>
        <v>#REF!</v>
      </c>
      <c r="P934" s="5"/>
      <c r="Q934" s="4" t="e">
        <f>VLOOKUP(F934,STATISTIK!$A:$D,12,FALSE)</f>
        <v>#REF!</v>
      </c>
      <c r="R934" s="57" t="e">
        <f>VLOOKUP(F934,STATISTIK!$A:$D,13,FALSE)</f>
        <v>#REF!</v>
      </c>
      <c r="S934" s="62"/>
      <c r="T934" s="56"/>
      <c r="U934" s="56"/>
    </row>
    <row r="935" ht="12.75" hidden="1" customHeight="1" spans="1:21">
      <c r="A935" s="6">
        <v>906</v>
      </c>
      <c r="B935" s="21" t="s">
        <v>1959</v>
      </c>
      <c r="C935" s="21"/>
      <c r="D935" s="21"/>
      <c r="E935" s="21"/>
      <c r="F935" s="7" t="s">
        <v>1960</v>
      </c>
      <c r="G935" s="6" t="s">
        <v>43</v>
      </c>
      <c r="H935" s="4" t="s">
        <v>1201</v>
      </c>
      <c r="I935" s="6" t="s">
        <v>45</v>
      </c>
      <c r="J935" s="4" t="e">
        <f>VLOOKUP(F935,STATISTIK!$A:$D,5,FALSE)</f>
        <v>#REF!</v>
      </c>
      <c r="K935" s="49" t="s">
        <v>1948</v>
      </c>
      <c r="L935" s="4" t="e">
        <f>VLOOKUP(F935,STATISTIK!$A:$D,7,FALSE)</f>
        <v>#REF!</v>
      </c>
      <c r="M935" s="62" t="s">
        <v>47</v>
      </c>
      <c r="N935" s="4" t="e">
        <f>VLOOKUP(F935,STATISTIK!$A:$D,9,FALSE)</f>
        <v>#REF!</v>
      </c>
      <c r="O935" s="4" t="e">
        <f>VLOOKUP(F935,STATISTIK!$A:$D,10,FALSE)</f>
        <v>#REF!</v>
      </c>
      <c r="P935" s="5"/>
      <c r="Q935" s="4" t="e">
        <f>VLOOKUP(F935,STATISTIK!$A:$D,12,FALSE)</f>
        <v>#REF!</v>
      </c>
      <c r="R935" s="57" t="e">
        <f>VLOOKUP(F935,STATISTIK!$A:$D,13,FALSE)</f>
        <v>#REF!</v>
      </c>
      <c r="S935" s="62"/>
      <c r="T935" s="56"/>
      <c r="U935" s="56"/>
    </row>
    <row r="936" ht="12.75" hidden="1" customHeight="1" spans="1:21">
      <c r="A936" s="6">
        <v>907</v>
      </c>
      <c r="B936" s="21" t="s">
        <v>1961</v>
      </c>
      <c r="C936" s="21"/>
      <c r="D936" s="21"/>
      <c r="E936" s="21"/>
      <c r="F936" s="7" t="s">
        <v>1962</v>
      </c>
      <c r="G936" s="6" t="s">
        <v>43</v>
      </c>
      <c r="H936" s="4" t="s">
        <v>1201</v>
      </c>
      <c r="I936" s="6" t="s">
        <v>45</v>
      </c>
      <c r="J936" s="4" t="e">
        <f>VLOOKUP(F936,STATISTIK!$A:$D,5,FALSE)</f>
        <v>#REF!</v>
      </c>
      <c r="K936" s="49" t="s">
        <v>1948</v>
      </c>
      <c r="L936" s="4" t="e">
        <f>VLOOKUP(F936,STATISTIK!$A:$D,7,FALSE)</f>
        <v>#REF!</v>
      </c>
      <c r="M936" s="62" t="s">
        <v>47</v>
      </c>
      <c r="N936" s="4" t="e">
        <f>VLOOKUP(F936,STATISTIK!$A:$D,9,FALSE)</f>
        <v>#REF!</v>
      </c>
      <c r="O936" s="4" t="e">
        <f>VLOOKUP(F936,STATISTIK!$A:$D,10,FALSE)</f>
        <v>#REF!</v>
      </c>
      <c r="P936" s="5"/>
      <c r="Q936" s="4" t="e">
        <f>VLOOKUP(F936,STATISTIK!$A:$D,12,FALSE)</f>
        <v>#REF!</v>
      </c>
      <c r="R936" s="57" t="e">
        <f>VLOOKUP(F936,STATISTIK!$A:$D,13,FALSE)</f>
        <v>#REF!</v>
      </c>
      <c r="S936" s="62"/>
      <c r="T936" s="56"/>
      <c r="U936" s="56"/>
    </row>
    <row r="937" ht="12.75" hidden="1" customHeight="1" spans="1:21">
      <c r="A937" s="6">
        <v>908</v>
      </c>
      <c r="B937" s="21" t="s">
        <v>1963</v>
      </c>
      <c r="C937" s="21"/>
      <c r="D937" s="21"/>
      <c r="E937" s="21"/>
      <c r="F937" s="7" t="s">
        <v>1964</v>
      </c>
      <c r="G937" s="6" t="s">
        <v>43</v>
      </c>
      <c r="H937" s="7" t="s">
        <v>1965</v>
      </c>
      <c r="I937" s="6" t="s">
        <v>45</v>
      </c>
      <c r="J937" s="4" t="e">
        <f>VLOOKUP(F937,STATISTIK!$A:$D,5,FALSE)</f>
        <v>#REF!</v>
      </c>
      <c r="K937" s="6" t="s">
        <v>574</v>
      </c>
      <c r="L937" s="4" t="e">
        <f>VLOOKUP(F937,STATISTIK!$A:$D,7,FALSE)</f>
        <v>#REF!</v>
      </c>
      <c r="M937" s="51" t="s">
        <v>47</v>
      </c>
      <c r="N937" s="4" t="e">
        <f>VLOOKUP(F937,STATISTIK!$A:$D,9,FALSE)</f>
        <v>#REF!</v>
      </c>
      <c r="O937" s="4" t="e">
        <f>VLOOKUP(F937,STATISTIK!$A:$D,10,FALSE)</f>
        <v>#REF!</v>
      </c>
      <c r="P937" s="5"/>
      <c r="Q937" s="4" t="e">
        <f>VLOOKUP(F937,STATISTIK!$A:$D,12,FALSE)</f>
        <v>#REF!</v>
      </c>
      <c r="R937" s="57" t="e">
        <f>VLOOKUP(F937,STATISTIK!$A:$D,13,FALSE)</f>
        <v>#REF!</v>
      </c>
      <c r="S937" s="51"/>
      <c r="T937" s="56"/>
      <c r="U937" s="56"/>
    </row>
    <row r="938" ht="12.75" hidden="1" customHeight="1" spans="1:21">
      <c r="A938" s="6">
        <v>909</v>
      </c>
      <c r="B938" s="21" t="s">
        <v>1966</v>
      </c>
      <c r="C938" s="21"/>
      <c r="D938" s="21"/>
      <c r="E938" s="21"/>
      <c r="F938" s="7" t="s">
        <v>1967</v>
      </c>
      <c r="G938" s="6" t="s">
        <v>43</v>
      </c>
      <c r="H938" s="7" t="s">
        <v>1965</v>
      </c>
      <c r="I938" s="6" t="s">
        <v>45</v>
      </c>
      <c r="J938" s="4" t="e">
        <f>VLOOKUP(F938,STATISTIK!$A:$D,5,FALSE)</f>
        <v>#REF!</v>
      </c>
      <c r="K938" s="49"/>
      <c r="L938" s="4" t="e">
        <f>VLOOKUP(F938,STATISTIK!$A:$D,7,FALSE)</f>
        <v>#REF!</v>
      </c>
      <c r="M938" s="62" t="s">
        <v>47</v>
      </c>
      <c r="N938" s="4" t="e">
        <f>VLOOKUP(F938,STATISTIK!$A:$D,9,FALSE)</f>
        <v>#REF!</v>
      </c>
      <c r="O938" s="4" t="e">
        <f>VLOOKUP(F938,STATISTIK!$A:$D,10,FALSE)</f>
        <v>#REF!</v>
      </c>
      <c r="P938" s="5"/>
      <c r="Q938" s="4" t="e">
        <f>VLOOKUP(F938,STATISTIK!$A:$D,12,FALSE)</f>
        <v>#REF!</v>
      </c>
      <c r="R938" s="57" t="e">
        <f>VLOOKUP(F938,STATISTIK!$A:$D,13,FALSE)</f>
        <v>#REF!</v>
      </c>
      <c r="S938" s="62"/>
      <c r="T938" s="56"/>
      <c r="U938" s="56"/>
    </row>
    <row r="939" ht="12.75" hidden="1" customHeight="1" spans="1:21">
      <c r="A939" s="6">
        <v>910</v>
      </c>
      <c r="B939" s="21" t="s">
        <v>1968</v>
      </c>
      <c r="C939" s="21"/>
      <c r="D939" s="21"/>
      <c r="E939" s="21"/>
      <c r="F939" s="7" t="s">
        <v>1969</v>
      </c>
      <c r="G939" s="6" t="s">
        <v>43</v>
      </c>
      <c r="H939" s="7" t="s">
        <v>1965</v>
      </c>
      <c r="I939" s="6" t="s">
        <v>45</v>
      </c>
      <c r="J939" s="4" t="e">
        <f>VLOOKUP(F939,STATISTIK!$A:$D,5,FALSE)</f>
        <v>#REF!</v>
      </c>
      <c r="K939" s="49"/>
      <c r="L939" s="4" t="e">
        <f>VLOOKUP(F939,STATISTIK!$A:$D,7,FALSE)</f>
        <v>#REF!</v>
      </c>
      <c r="M939" s="62" t="s">
        <v>47</v>
      </c>
      <c r="N939" s="4" t="e">
        <f>VLOOKUP(F939,STATISTIK!$A:$D,9,FALSE)</f>
        <v>#REF!</v>
      </c>
      <c r="O939" s="4" t="e">
        <f>VLOOKUP(F939,STATISTIK!$A:$D,10,FALSE)</f>
        <v>#REF!</v>
      </c>
      <c r="P939" s="5"/>
      <c r="Q939" s="4" t="e">
        <f>VLOOKUP(F939,STATISTIK!$A:$D,12,FALSE)</f>
        <v>#REF!</v>
      </c>
      <c r="R939" s="57" t="e">
        <f>VLOOKUP(F939,STATISTIK!$A:$D,13,FALSE)</f>
        <v>#REF!</v>
      </c>
      <c r="S939" s="62"/>
      <c r="T939" s="56"/>
      <c r="U939" s="56"/>
    </row>
    <row r="940" ht="12.75" hidden="1" customHeight="1" spans="1:21">
      <c r="A940" s="6">
        <v>911</v>
      </c>
      <c r="B940" s="21" t="s">
        <v>1970</v>
      </c>
      <c r="C940" s="21"/>
      <c r="D940" s="21"/>
      <c r="E940" s="21"/>
      <c r="F940" s="7" t="s">
        <v>1971</v>
      </c>
      <c r="G940" s="6" t="s">
        <v>43</v>
      </c>
      <c r="H940" s="7" t="s">
        <v>1965</v>
      </c>
      <c r="I940" s="6" t="s">
        <v>45</v>
      </c>
      <c r="J940" s="4" t="e">
        <f>VLOOKUP(F940,STATISTIK!$A:$D,5,FALSE)</f>
        <v>#REF!</v>
      </c>
      <c r="K940" s="49"/>
      <c r="L940" s="4" t="e">
        <f>VLOOKUP(F940,STATISTIK!$A:$D,7,FALSE)</f>
        <v>#REF!</v>
      </c>
      <c r="M940" s="62" t="s">
        <v>47</v>
      </c>
      <c r="N940" s="4" t="e">
        <f>VLOOKUP(F940,STATISTIK!$A:$D,9,FALSE)</f>
        <v>#REF!</v>
      </c>
      <c r="O940" s="4" t="e">
        <f>VLOOKUP(F940,STATISTIK!$A:$D,10,FALSE)</f>
        <v>#REF!</v>
      </c>
      <c r="P940" s="5"/>
      <c r="Q940" s="4" t="e">
        <f>VLOOKUP(F940,STATISTIK!$A:$D,12,FALSE)</f>
        <v>#REF!</v>
      </c>
      <c r="R940" s="57" t="e">
        <f>VLOOKUP(F940,STATISTIK!$A:$D,13,FALSE)</f>
        <v>#REF!</v>
      </c>
      <c r="S940" s="62"/>
      <c r="T940" s="56"/>
      <c r="U940" s="56"/>
    </row>
    <row r="941" ht="12.75" hidden="1" customHeight="1" spans="1:21">
      <c r="A941" s="6">
        <v>912</v>
      </c>
      <c r="B941" s="21" t="s">
        <v>1972</v>
      </c>
      <c r="C941" s="21"/>
      <c r="D941" s="21"/>
      <c r="E941" s="21"/>
      <c r="F941" s="7" t="s">
        <v>1973</v>
      </c>
      <c r="G941" s="6" t="s">
        <v>43</v>
      </c>
      <c r="H941" s="7" t="s">
        <v>1965</v>
      </c>
      <c r="I941" s="6" t="s">
        <v>45</v>
      </c>
      <c r="J941" s="4" t="e">
        <f>VLOOKUP(F941,STATISTIK!$A:$D,5,FALSE)</f>
        <v>#REF!</v>
      </c>
      <c r="K941" s="49" t="s">
        <v>46</v>
      </c>
      <c r="L941" s="4" t="e">
        <f>VLOOKUP(F941,STATISTIK!$A:$D,7,FALSE)</f>
        <v>#REF!</v>
      </c>
      <c r="M941" s="62" t="s">
        <v>47</v>
      </c>
      <c r="N941" s="4" t="e">
        <f>VLOOKUP(F941,STATISTIK!$A:$D,9,FALSE)</f>
        <v>#REF!</v>
      </c>
      <c r="O941" s="4" t="e">
        <f>VLOOKUP(F941,STATISTIK!$A:$D,10,FALSE)</f>
        <v>#REF!</v>
      </c>
      <c r="P941" s="5"/>
      <c r="Q941" s="4" t="e">
        <f>VLOOKUP(F941,STATISTIK!$A:$D,12,FALSE)</f>
        <v>#REF!</v>
      </c>
      <c r="R941" s="57" t="e">
        <f>VLOOKUP(F941,STATISTIK!$A:$D,13,FALSE)</f>
        <v>#REF!</v>
      </c>
      <c r="S941" s="62"/>
      <c r="T941" s="56"/>
      <c r="U941" s="56"/>
    </row>
    <row r="942" ht="12.75" hidden="1" customHeight="1" spans="1:21">
      <c r="A942" s="6">
        <v>913</v>
      </c>
      <c r="B942" s="21" t="s">
        <v>1974</v>
      </c>
      <c r="C942" s="21"/>
      <c r="D942" s="21"/>
      <c r="E942" s="21"/>
      <c r="F942" s="7" t="s">
        <v>1975</v>
      </c>
      <c r="G942" s="6" t="s">
        <v>43</v>
      </c>
      <c r="H942" s="7" t="s">
        <v>1965</v>
      </c>
      <c r="I942" s="6" t="s">
        <v>45</v>
      </c>
      <c r="J942" s="4" t="e">
        <f>VLOOKUP(F942,STATISTIK!$A:$D,5,FALSE)</f>
        <v>#REF!</v>
      </c>
      <c r="K942" s="49" t="s">
        <v>444</v>
      </c>
      <c r="L942" s="4" t="e">
        <f>VLOOKUP(F942,STATISTIK!$A:$D,7,FALSE)</f>
        <v>#REF!</v>
      </c>
      <c r="M942" s="62" t="s">
        <v>47</v>
      </c>
      <c r="N942" s="4" t="e">
        <f>VLOOKUP(F942,STATISTIK!$A:$D,9,FALSE)</f>
        <v>#REF!</v>
      </c>
      <c r="O942" s="4" t="e">
        <f>VLOOKUP(F942,STATISTIK!$A:$D,10,FALSE)</f>
        <v>#REF!</v>
      </c>
      <c r="P942" s="5"/>
      <c r="Q942" s="4" t="e">
        <f>VLOOKUP(F942,STATISTIK!$A:$D,12,FALSE)</f>
        <v>#REF!</v>
      </c>
      <c r="R942" s="57" t="e">
        <f>VLOOKUP(F942,STATISTIK!$A:$D,13,FALSE)</f>
        <v>#REF!</v>
      </c>
      <c r="S942" s="62"/>
      <c r="T942" s="56"/>
      <c r="U942" s="56"/>
    </row>
    <row r="943" ht="12.75" hidden="1" customHeight="1" spans="1:21">
      <c r="A943" s="6">
        <v>914</v>
      </c>
      <c r="B943" s="21" t="s">
        <v>1976</v>
      </c>
      <c r="C943" s="21"/>
      <c r="D943" s="21"/>
      <c r="E943" s="21"/>
      <c r="F943" s="7" t="s">
        <v>1977</v>
      </c>
      <c r="G943" s="6" t="s">
        <v>43</v>
      </c>
      <c r="H943" s="7" t="s">
        <v>1965</v>
      </c>
      <c r="I943" s="6" t="s">
        <v>45</v>
      </c>
      <c r="J943" s="4" t="e">
        <f>VLOOKUP(F943,STATISTIK!$A:$D,5,FALSE)</f>
        <v>#REF!</v>
      </c>
      <c r="K943" s="49" t="s">
        <v>444</v>
      </c>
      <c r="L943" s="4" t="e">
        <f>VLOOKUP(F943,STATISTIK!$A:$D,7,FALSE)</f>
        <v>#REF!</v>
      </c>
      <c r="M943" s="62" t="s">
        <v>47</v>
      </c>
      <c r="N943" s="4" t="e">
        <f>VLOOKUP(F943,STATISTIK!$A:$D,9,FALSE)</f>
        <v>#REF!</v>
      </c>
      <c r="O943" s="4" t="e">
        <f>VLOOKUP(F943,STATISTIK!$A:$D,10,FALSE)</f>
        <v>#REF!</v>
      </c>
      <c r="P943" s="5"/>
      <c r="Q943" s="4" t="e">
        <f>VLOOKUP(F943,STATISTIK!$A:$D,12,FALSE)</f>
        <v>#REF!</v>
      </c>
      <c r="R943" s="57" t="e">
        <f>VLOOKUP(F943,STATISTIK!$A:$D,13,FALSE)</f>
        <v>#REF!</v>
      </c>
      <c r="S943" s="62"/>
      <c r="T943" s="56"/>
      <c r="U943" s="56"/>
    </row>
    <row r="944" ht="12.75" hidden="1" customHeight="1" spans="1:21">
      <c r="A944" s="6">
        <v>915</v>
      </c>
      <c r="B944" s="21" t="s">
        <v>1978</v>
      </c>
      <c r="C944" s="21"/>
      <c r="D944" s="21"/>
      <c r="E944" s="21"/>
      <c r="F944" s="7" t="s">
        <v>1979</v>
      </c>
      <c r="G944" s="6" t="s">
        <v>43</v>
      </c>
      <c r="H944" s="7" t="s">
        <v>1965</v>
      </c>
      <c r="I944" s="6" t="s">
        <v>45</v>
      </c>
      <c r="J944" s="4" t="e">
        <f>VLOOKUP(F944,STATISTIK!$A:$D,5,FALSE)</f>
        <v>#REF!</v>
      </c>
      <c r="K944" s="49" t="s">
        <v>46</v>
      </c>
      <c r="L944" s="4" t="e">
        <f>VLOOKUP(F944,STATISTIK!$A:$D,7,FALSE)</f>
        <v>#REF!</v>
      </c>
      <c r="M944" s="62" t="s">
        <v>47</v>
      </c>
      <c r="N944" s="4" t="e">
        <f>VLOOKUP(F944,STATISTIK!$A:$D,9,FALSE)</f>
        <v>#REF!</v>
      </c>
      <c r="O944" s="4" t="e">
        <f>VLOOKUP(F944,STATISTIK!$A:$D,10,FALSE)</f>
        <v>#REF!</v>
      </c>
      <c r="P944" s="5"/>
      <c r="Q944" s="4" t="e">
        <f>VLOOKUP(F944,STATISTIK!$A:$D,12,FALSE)</f>
        <v>#REF!</v>
      </c>
      <c r="R944" s="57" t="e">
        <f>VLOOKUP(F944,STATISTIK!$A:$D,13,FALSE)</f>
        <v>#REF!</v>
      </c>
      <c r="S944" s="62"/>
      <c r="T944" s="56"/>
      <c r="U944" s="56"/>
    </row>
    <row r="945" ht="12.75" hidden="1" customHeight="1" spans="1:21">
      <c r="A945" s="6">
        <v>916</v>
      </c>
      <c r="B945" s="21" t="s">
        <v>1980</v>
      </c>
      <c r="C945" s="21"/>
      <c r="D945" s="21"/>
      <c r="E945" s="21"/>
      <c r="F945" s="7" t="s">
        <v>1981</v>
      </c>
      <c r="G945" s="6" t="s">
        <v>43</v>
      </c>
      <c r="H945" s="7" t="s">
        <v>1965</v>
      </c>
      <c r="I945" s="6" t="s">
        <v>45</v>
      </c>
      <c r="J945" s="4" t="e">
        <f>VLOOKUP(F945,STATISTIK!$A:$D,5,FALSE)</f>
        <v>#REF!</v>
      </c>
      <c r="K945" s="49" t="s">
        <v>889</v>
      </c>
      <c r="L945" s="4" t="e">
        <f>VLOOKUP(F945,STATISTIK!$A:$D,7,FALSE)</f>
        <v>#REF!</v>
      </c>
      <c r="M945" s="62" t="s">
        <v>47</v>
      </c>
      <c r="N945" s="4" t="e">
        <f>VLOOKUP(F945,STATISTIK!$A:$D,9,FALSE)</f>
        <v>#REF!</v>
      </c>
      <c r="O945" s="4" t="e">
        <f>VLOOKUP(F945,STATISTIK!$A:$D,10,FALSE)</f>
        <v>#REF!</v>
      </c>
      <c r="P945" s="5"/>
      <c r="Q945" s="4" t="e">
        <f>VLOOKUP(F945,STATISTIK!$A:$D,12,FALSE)</f>
        <v>#REF!</v>
      </c>
      <c r="R945" s="57" t="e">
        <f>VLOOKUP(F945,STATISTIK!$A:$D,13,FALSE)</f>
        <v>#REF!</v>
      </c>
      <c r="S945" s="62"/>
      <c r="T945" s="56"/>
      <c r="U945" s="56"/>
    </row>
    <row r="946" ht="12.75" hidden="1" customHeight="1" spans="1:21">
      <c r="A946" s="6">
        <v>917</v>
      </c>
      <c r="B946" s="21" t="s">
        <v>1982</v>
      </c>
      <c r="C946" s="21"/>
      <c r="D946" s="21"/>
      <c r="E946" s="21"/>
      <c r="F946" s="7" t="s">
        <v>1983</v>
      </c>
      <c r="G946" s="6" t="s">
        <v>43</v>
      </c>
      <c r="H946" s="7" t="s">
        <v>1965</v>
      </c>
      <c r="I946" s="6" t="s">
        <v>45</v>
      </c>
      <c r="J946" s="4" t="e">
        <f>VLOOKUP(F946,STATISTIK!$A:$D,5,FALSE)</f>
        <v>#REF!</v>
      </c>
      <c r="K946" s="49" t="s">
        <v>889</v>
      </c>
      <c r="L946" s="4" t="e">
        <f>VLOOKUP(F946,STATISTIK!$A:$D,7,FALSE)</f>
        <v>#REF!</v>
      </c>
      <c r="M946" s="62" t="s">
        <v>47</v>
      </c>
      <c r="N946" s="4" t="e">
        <f>VLOOKUP(F946,STATISTIK!$A:$D,9,FALSE)</f>
        <v>#REF!</v>
      </c>
      <c r="O946" s="4" t="e">
        <f>VLOOKUP(F946,STATISTIK!$A:$D,10,FALSE)</f>
        <v>#REF!</v>
      </c>
      <c r="P946" s="5"/>
      <c r="Q946" s="4" t="e">
        <f>VLOOKUP(F946,STATISTIK!$A:$D,12,FALSE)</f>
        <v>#REF!</v>
      </c>
      <c r="R946" s="57" t="e">
        <f>VLOOKUP(F946,STATISTIK!$A:$D,13,FALSE)</f>
        <v>#REF!</v>
      </c>
      <c r="S946" s="62"/>
      <c r="T946" s="56"/>
      <c r="U946" s="56"/>
    </row>
    <row r="947" ht="12.75" hidden="1" customHeight="1" spans="1:21">
      <c r="A947" s="6">
        <v>918</v>
      </c>
      <c r="B947" s="21" t="s">
        <v>1984</v>
      </c>
      <c r="C947" s="21"/>
      <c r="D947" s="21"/>
      <c r="E947" s="21"/>
      <c r="F947" s="7" t="s">
        <v>1985</v>
      </c>
      <c r="G947" s="6" t="s">
        <v>43</v>
      </c>
      <c r="H947" s="7" t="s">
        <v>1965</v>
      </c>
      <c r="I947" s="6" t="s">
        <v>45</v>
      </c>
      <c r="J947" s="4" t="e">
        <f>VLOOKUP(F947,STATISTIK!$A:$D,5,FALSE)</f>
        <v>#REF!</v>
      </c>
      <c r="K947" s="49" t="s">
        <v>889</v>
      </c>
      <c r="L947" s="4" t="e">
        <f>VLOOKUP(F947,STATISTIK!$A:$D,7,FALSE)</f>
        <v>#REF!</v>
      </c>
      <c r="M947" s="62" t="s">
        <v>47</v>
      </c>
      <c r="N947" s="4" t="e">
        <f>VLOOKUP(F947,STATISTIK!$A:$D,9,FALSE)</f>
        <v>#REF!</v>
      </c>
      <c r="O947" s="4" t="e">
        <f>VLOOKUP(F947,STATISTIK!$A:$D,10,FALSE)</f>
        <v>#REF!</v>
      </c>
      <c r="P947" s="5"/>
      <c r="Q947" s="4" t="e">
        <f>VLOOKUP(F947,STATISTIK!$A:$D,12,FALSE)</f>
        <v>#REF!</v>
      </c>
      <c r="R947" s="57" t="e">
        <f>VLOOKUP(F947,STATISTIK!$A:$D,13,FALSE)</f>
        <v>#REF!</v>
      </c>
      <c r="S947" s="62"/>
      <c r="T947" s="56"/>
      <c r="U947" s="56"/>
    </row>
    <row r="948" ht="12.75" hidden="1" customHeight="1" spans="1:21">
      <c r="A948" s="6">
        <v>919</v>
      </c>
      <c r="B948" s="21" t="s">
        <v>1986</v>
      </c>
      <c r="C948" s="21"/>
      <c r="D948" s="21"/>
      <c r="E948" s="21"/>
      <c r="F948" s="7" t="s">
        <v>1987</v>
      </c>
      <c r="G948" s="6" t="s">
        <v>43</v>
      </c>
      <c r="H948" s="7" t="s">
        <v>1965</v>
      </c>
      <c r="I948" s="6" t="s">
        <v>45</v>
      </c>
      <c r="J948" s="4" t="e">
        <f>VLOOKUP(F948,STATISTIK!$A:$D,5,FALSE)</f>
        <v>#REF!</v>
      </c>
      <c r="K948" s="49" t="s">
        <v>889</v>
      </c>
      <c r="L948" s="4" t="e">
        <f>VLOOKUP(F948,STATISTIK!$A:$D,7,FALSE)</f>
        <v>#REF!</v>
      </c>
      <c r="M948" s="62" t="s">
        <v>47</v>
      </c>
      <c r="N948" s="4" t="e">
        <f>VLOOKUP(F948,STATISTIK!$A:$D,9,FALSE)</f>
        <v>#REF!</v>
      </c>
      <c r="O948" s="4" t="e">
        <f>VLOOKUP(F948,STATISTIK!$A:$D,10,FALSE)</f>
        <v>#REF!</v>
      </c>
      <c r="P948" s="5"/>
      <c r="Q948" s="4" t="e">
        <f>VLOOKUP(F948,STATISTIK!$A:$D,12,FALSE)</f>
        <v>#REF!</v>
      </c>
      <c r="R948" s="57" t="e">
        <f>VLOOKUP(F948,STATISTIK!$A:$D,13,FALSE)</f>
        <v>#REF!</v>
      </c>
      <c r="S948" s="62"/>
      <c r="T948" s="56"/>
      <c r="U948" s="56"/>
    </row>
    <row r="949" ht="12.75" hidden="1" customHeight="1" spans="1:21">
      <c r="A949" s="6">
        <v>920</v>
      </c>
      <c r="B949" s="21" t="s">
        <v>1988</v>
      </c>
      <c r="C949" s="21"/>
      <c r="D949" s="21"/>
      <c r="E949" s="21"/>
      <c r="F949" s="7" t="s">
        <v>1989</v>
      </c>
      <c r="G949" s="6" t="s">
        <v>43</v>
      </c>
      <c r="H949" s="7" t="s">
        <v>1965</v>
      </c>
      <c r="I949" s="6" t="s">
        <v>45</v>
      </c>
      <c r="J949" s="4" t="e">
        <f>VLOOKUP(F949,STATISTIK!$A:$D,5,FALSE)</f>
        <v>#REF!</v>
      </c>
      <c r="K949" s="49" t="s">
        <v>46</v>
      </c>
      <c r="L949" s="4" t="e">
        <f>VLOOKUP(F949,STATISTIK!$A:$D,7,FALSE)</f>
        <v>#REF!</v>
      </c>
      <c r="M949" s="62" t="s">
        <v>47</v>
      </c>
      <c r="N949" s="4" t="e">
        <f>VLOOKUP(F949,STATISTIK!$A:$D,9,FALSE)</f>
        <v>#REF!</v>
      </c>
      <c r="O949" s="4" t="e">
        <f>VLOOKUP(F949,STATISTIK!$A:$D,10,FALSE)</f>
        <v>#REF!</v>
      </c>
      <c r="P949" s="5"/>
      <c r="Q949" s="4" t="e">
        <f>VLOOKUP(F949,STATISTIK!$A:$D,12,FALSE)</f>
        <v>#REF!</v>
      </c>
      <c r="R949" s="57" t="e">
        <f>VLOOKUP(F949,STATISTIK!$A:$D,13,FALSE)</f>
        <v>#REF!</v>
      </c>
      <c r="S949" s="62"/>
      <c r="T949" s="56"/>
      <c r="U949" s="56"/>
    </row>
    <row r="950" ht="12.75" hidden="1" customHeight="1" spans="1:21">
      <c r="A950" s="6">
        <v>921</v>
      </c>
      <c r="B950" s="21" t="s">
        <v>1990</v>
      </c>
      <c r="C950" s="21"/>
      <c r="D950" s="21"/>
      <c r="E950" s="21"/>
      <c r="F950" s="7" t="s">
        <v>1991</v>
      </c>
      <c r="G950" s="6" t="s">
        <v>43</v>
      </c>
      <c r="H950" s="7" t="s">
        <v>1965</v>
      </c>
      <c r="I950" s="6" t="s">
        <v>45</v>
      </c>
      <c r="J950" s="4" t="e">
        <f>VLOOKUP(F950,STATISTIK!$A:$D,5,FALSE)</f>
        <v>#REF!</v>
      </c>
      <c r="K950" s="49" t="s">
        <v>19</v>
      </c>
      <c r="L950" s="4" t="e">
        <f>VLOOKUP(F950,STATISTIK!$A:$D,7,FALSE)</f>
        <v>#REF!</v>
      </c>
      <c r="M950" s="62" t="s">
        <v>47</v>
      </c>
      <c r="N950" s="4" t="e">
        <f>VLOOKUP(F950,STATISTIK!$A:$D,9,FALSE)</f>
        <v>#REF!</v>
      </c>
      <c r="O950" s="4" t="e">
        <f>VLOOKUP(F950,STATISTIK!$A:$D,10,FALSE)</f>
        <v>#REF!</v>
      </c>
      <c r="P950" s="5"/>
      <c r="Q950" s="4" t="e">
        <f>VLOOKUP(F950,STATISTIK!$A:$D,12,FALSE)</f>
        <v>#REF!</v>
      </c>
      <c r="R950" s="57" t="e">
        <f>VLOOKUP(F950,STATISTIK!$A:$D,13,FALSE)</f>
        <v>#REF!</v>
      </c>
      <c r="S950" s="62"/>
      <c r="T950" s="56"/>
      <c r="U950" s="56"/>
    </row>
    <row r="951" ht="12.75" hidden="1" customHeight="1" spans="1:21">
      <c r="A951" s="6">
        <v>922</v>
      </c>
      <c r="B951" s="21" t="s">
        <v>1992</v>
      </c>
      <c r="C951" s="21"/>
      <c r="D951" s="21"/>
      <c r="E951" s="21"/>
      <c r="F951" s="7" t="s">
        <v>1993</v>
      </c>
      <c r="G951" s="6" t="s">
        <v>43</v>
      </c>
      <c r="H951" s="7" t="s">
        <v>1965</v>
      </c>
      <c r="I951" s="6" t="s">
        <v>45</v>
      </c>
      <c r="J951" s="4" t="e">
        <f>VLOOKUP(F951,STATISTIK!$A:$D,5,FALSE)</f>
        <v>#REF!</v>
      </c>
      <c r="K951" s="49" t="s">
        <v>19</v>
      </c>
      <c r="L951" s="4" t="e">
        <f>VLOOKUP(F951,STATISTIK!$A:$D,7,FALSE)</f>
        <v>#REF!</v>
      </c>
      <c r="M951" s="62" t="s">
        <v>47</v>
      </c>
      <c r="N951" s="4" t="e">
        <f>VLOOKUP(F951,STATISTIK!$A:$D,9,FALSE)</f>
        <v>#REF!</v>
      </c>
      <c r="O951" s="4" t="e">
        <f>VLOOKUP(F951,STATISTIK!$A:$D,10,FALSE)</f>
        <v>#REF!</v>
      </c>
      <c r="P951" s="5"/>
      <c r="Q951" s="4" t="e">
        <f>VLOOKUP(F951,STATISTIK!$A:$D,12,FALSE)</f>
        <v>#REF!</v>
      </c>
      <c r="R951" s="57" t="e">
        <f>VLOOKUP(F951,STATISTIK!$A:$D,13,FALSE)</f>
        <v>#REF!</v>
      </c>
      <c r="S951" s="62"/>
      <c r="T951" s="56"/>
      <c r="U951" s="56"/>
    </row>
    <row r="952" ht="12.75" hidden="1" customHeight="1" spans="1:21">
      <c r="A952" s="6">
        <v>923</v>
      </c>
      <c r="B952" s="21" t="s">
        <v>1994</v>
      </c>
      <c r="C952" s="21"/>
      <c r="D952" s="21"/>
      <c r="E952" s="21"/>
      <c r="F952" s="7" t="s">
        <v>1995</v>
      </c>
      <c r="G952" s="6" t="s">
        <v>43</v>
      </c>
      <c r="H952" s="7" t="s">
        <v>1996</v>
      </c>
      <c r="I952" s="6" t="s">
        <v>45</v>
      </c>
      <c r="J952" s="4" t="e">
        <f>VLOOKUP(F952,STATISTIK!$A:$D,5,FALSE)</f>
        <v>#REF!</v>
      </c>
      <c r="K952" s="6" t="s">
        <v>1997</v>
      </c>
      <c r="L952" s="4" t="e">
        <f>VLOOKUP(F952,STATISTIK!$A:$D,7,FALSE)</f>
        <v>#REF!</v>
      </c>
      <c r="M952" s="51" t="s">
        <v>47</v>
      </c>
      <c r="N952" s="4" t="e">
        <f>VLOOKUP(F952,STATISTIK!$A:$D,9,FALSE)</f>
        <v>#REF!</v>
      </c>
      <c r="O952" s="4" t="e">
        <f>VLOOKUP(F952,STATISTIK!$A:$D,10,FALSE)</f>
        <v>#REF!</v>
      </c>
      <c r="P952" s="5"/>
      <c r="Q952" s="4" t="e">
        <f>VLOOKUP(F952,STATISTIK!$A:$D,12,FALSE)</f>
        <v>#REF!</v>
      </c>
      <c r="R952" s="57" t="e">
        <f>VLOOKUP(F952,STATISTIK!$A:$D,13,FALSE)</f>
        <v>#REF!</v>
      </c>
      <c r="S952" s="51"/>
      <c r="T952" s="56"/>
      <c r="U952" s="56"/>
    </row>
    <row r="953" ht="12.75" hidden="1" customHeight="1" spans="1:21">
      <c r="A953" s="6">
        <v>924</v>
      </c>
      <c r="B953" s="21" t="s">
        <v>1998</v>
      </c>
      <c r="C953" s="21"/>
      <c r="D953" s="21"/>
      <c r="E953" s="21"/>
      <c r="F953" s="7" t="s">
        <v>1999</v>
      </c>
      <c r="G953" s="6" t="s">
        <v>43</v>
      </c>
      <c r="H953" s="7" t="s">
        <v>1996</v>
      </c>
      <c r="I953" s="6" t="s">
        <v>45</v>
      </c>
      <c r="J953" s="4" t="e">
        <f>VLOOKUP(F953,STATISTIK!$A:$D,5,FALSE)</f>
        <v>#REF!</v>
      </c>
      <c r="K953" s="49"/>
      <c r="L953" s="4" t="e">
        <f>VLOOKUP(F953,STATISTIK!$A:$D,7,FALSE)</f>
        <v>#REF!</v>
      </c>
      <c r="M953" s="62" t="s">
        <v>47</v>
      </c>
      <c r="N953" s="4" t="e">
        <f>VLOOKUP(F953,STATISTIK!$A:$D,9,FALSE)</f>
        <v>#REF!</v>
      </c>
      <c r="O953" s="4" t="e">
        <f>VLOOKUP(F953,STATISTIK!$A:$D,10,FALSE)</f>
        <v>#REF!</v>
      </c>
      <c r="P953" s="5"/>
      <c r="Q953" s="4" t="e">
        <f>VLOOKUP(F953,STATISTIK!$A:$D,12,FALSE)</f>
        <v>#REF!</v>
      </c>
      <c r="R953" s="57" t="e">
        <f>VLOOKUP(F953,STATISTIK!$A:$D,13,FALSE)</f>
        <v>#REF!</v>
      </c>
      <c r="S953" s="62"/>
      <c r="T953" s="56"/>
      <c r="U953" s="56"/>
    </row>
    <row r="954" ht="12.75" hidden="1" customHeight="1" spans="1:21">
      <c r="A954" s="6">
        <v>925</v>
      </c>
      <c r="B954" s="21" t="s">
        <v>2000</v>
      </c>
      <c r="C954" s="21"/>
      <c r="D954" s="21"/>
      <c r="E954" s="21"/>
      <c r="F954" s="7" t="s">
        <v>2001</v>
      </c>
      <c r="G954" s="6" t="s">
        <v>43</v>
      </c>
      <c r="H954" s="7" t="s">
        <v>1996</v>
      </c>
      <c r="I954" s="6" t="s">
        <v>45</v>
      </c>
      <c r="J954" s="4" t="e">
        <f>VLOOKUP(F954,STATISTIK!$A:$D,5,FALSE)</f>
        <v>#REF!</v>
      </c>
      <c r="K954" s="49" t="s">
        <v>444</v>
      </c>
      <c r="L954" s="4" t="e">
        <f>VLOOKUP(F954,STATISTIK!$A:$D,7,FALSE)</f>
        <v>#REF!</v>
      </c>
      <c r="M954" s="62" t="s">
        <v>47</v>
      </c>
      <c r="N954" s="4" t="e">
        <f>VLOOKUP(F954,STATISTIK!$A:$D,9,FALSE)</f>
        <v>#REF!</v>
      </c>
      <c r="O954" s="4" t="e">
        <f>VLOOKUP(F954,STATISTIK!$A:$D,10,FALSE)</f>
        <v>#REF!</v>
      </c>
      <c r="P954" s="5"/>
      <c r="Q954" s="4" t="e">
        <f>VLOOKUP(F954,STATISTIK!$A:$D,12,FALSE)</f>
        <v>#REF!</v>
      </c>
      <c r="R954" s="57" t="e">
        <f>VLOOKUP(F954,STATISTIK!$A:$D,13,FALSE)</f>
        <v>#REF!</v>
      </c>
      <c r="S954" s="62"/>
      <c r="T954" s="56"/>
      <c r="U954" s="56"/>
    </row>
    <row r="955" ht="12.75" hidden="1" customHeight="1" spans="1:21">
      <c r="A955" s="6"/>
      <c r="B955" s="69" t="s">
        <v>2002</v>
      </c>
      <c r="C955" s="42"/>
      <c r="D955" s="42"/>
      <c r="E955" s="42"/>
      <c r="F955" s="3" t="s">
        <v>2003</v>
      </c>
      <c r="G955" s="6" t="s">
        <v>43</v>
      </c>
      <c r="H955" s="4"/>
      <c r="I955" s="6" t="s">
        <v>45</v>
      </c>
      <c r="J955" s="4" t="e">
        <f>VLOOKUP(F955,STATISTIK!$A:$D,5,FALSE)</f>
        <v>#REF!</v>
      </c>
      <c r="K955" s="49"/>
      <c r="L955" s="4" t="e">
        <f>VLOOKUP(F955,STATISTIK!$A:$D,7,FALSE)</f>
        <v>#REF!</v>
      </c>
      <c r="M955" s="61"/>
      <c r="N955" s="4" t="e">
        <f>VLOOKUP(F955,STATISTIK!$A:$D,9,FALSE)</f>
        <v>#REF!</v>
      </c>
      <c r="O955" s="4" t="e">
        <f>VLOOKUP(F955,STATISTIK!$A:$D,10,FALSE)</f>
        <v>#REF!</v>
      </c>
      <c r="P955" s="5"/>
      <c r="Q955" s="4" t="e">
        <f>VLOOKUP(F955,STATISTIK!$A:$D,12,FALSE)</f>
        <v>#REF!</v>
      </c>
      <c r="R955" s="57" t="e">
        <f>VLOOKUP(F955,STATISTIK!$A:$D,13,FALSE)</f>
        <v>#REF!</v>
      </c>
      <c r="S955" s="52"/>
      <c r="T955" s="56"/>
      <c r="U955" s="56"/>
    </row>
    <row r="956" ht="12.75" hidden="1" customHeight="1" spans="1:21">
      <c r="A956" s="6">
        <v>926</v>
      </c>
      <c r="B956" s="21" t="s">
        <v>2004</v>
      </c>
      <c r="C956" s="21"/>
      <c r="D956" s="21"/>
      <c r="E956" s="21"/>
      <c r="F956" s="7" t="s">
        <v>2005</v>
      </c>
      <c r="G956" s="6" t="s">
        <v>43</v>
      </c>
      <c r="H956" s="4" t="s">
        <v>2006</v>
      </c>
      <c r="I956" s="6" t="s">
        <v>45</v>
      </c>
      <c r="J956" s="4" t="e">
        <f>VLOOKUP(F956,STATISTIK!$A:$D,5,FALSE)</f>
        <v>#REF!</v>
      </c>
      <c r="K956" s="6" t="s">
        <v>574</v>
      </c>
      <c r="L956" s="4" t="e">
        <f>VLOOKUP(F956,STATISTIK!$A:$D,7,FALSE)</f>
        <v>#REF!</v>
      </c>
      <c r="M956" s="63" t="s">
        <v>47</v>
      </c>
      <c r="N956" s="4" t="e">
        <f>VLOOKUP(F956,STATISTIK!$A:$D,9,FALSE)</f>
        <v>#REF!</v>
      </c>
      <c r="O956" s="4" t="e">
        <f>VLOOKUP(F956,STATISTIK!$A:$D,10,FALSE)</f>
        <v>#REF!</v>
      </c>
      <c r="P956" s="5"/>
      <c r="Q956" s="4" t="e">
        <f>VLOOKUP(F956,STATISTIK!$A:$D,12,FALSE)</f>
        <v>#REF!</v>
      </c>
      <c r="R956" s="57" t="e">
        <f>VLOOKUP(F956,STATISTIK!$A:$D,13,FALSE)</f>
        <v>#REF!</v>
      </c>
      <c r="S956" s="51"/>
      <c r="T956" s="56"/>
      <c r="U956" s="56"/>
    </row>
    <row r="957" ht="12.75" hidden="1" customHeight="1" spans="1:21">
      <c r="A957" s="6">
        <v>927</v>
      </c>
      <c r="B957" s="21" t="s">
        <v>2007</v>
      </c>
      <c r="C957" s="21"/>
      <c r="D957" s="21"/>
      <c r="E957" s="21"/>
      <c r="F957" s="7" t="s">
        <v>2008</v>
      </c>
      <c r="G957" s="6" t="s">
        <v>43</v>
      </c>
      <c r="H957" s="4" t="s">
        <v>2006</v>
      </c>
      <c r="I957" s="6" t="s">
        <v>45</v>
      </c>
      <c r="J957" s="4" t="e">
        <f>VLOOKUP(F957,STATISTIK!$A:$D,5,FALSE)</f>
        <v>#REF!</v>
      </c>
      <c r="K957" s="49" t="s">
        <v>65</v>
      </c>
      <c r="L957" s="4" t="e">
        <f>VLOOKUP(F957,STATISTIK!$A:$D,7,FALSE)</f>
        <v>#REF!</v>
      </c>
      <c r="M957" s="61" t="s">
        <v>47</v>
      </c>
      <c r="N957" s="4" t="e">
        <f>VLOOKUP(F957,STATISTIK!$A:$D,9,FALSE)</f>
        <v>#REF!</v>
      </c>
      <c r="O957" s="4" t="e">
        <f>VLOOKUP(F957,STATISTIK!$A:$D,10,FALSE)</f>
        <v>#REF!</v>
      </c>
      <c r="P957" s="5"/>
      <c r="Q957" s="4" t="e">
        <f>VLOOKUP(F957,STATISTIK!$A:$D,12,FALSE)</f>
        <v>#REF!</v>
      </c>
      <c r="R957" s="57" t="e">
        <f>VLOOKUP(F957,STATISTIK!$A:$D,13,FALSE)</f>
        <v>#REF!</v>
      </c>
      <c r="S957" s="62"/>
      <c r="T957" s="56"/>
      <c r="U957" s="56"/>
    </row>
    <row r="958" ht="12.75" hidden="1" customHeight="1" spans="1:21">
      <c r="A958" s="6">
        <v>928</v>
      </c>
      <c r="B958" s="21" t="s">
        <v>2009</v>
      </c>
      <c r="C958" s="21"/>
      <c r="D958" s="21"/>
      <c r="E958" s="21"/>
      <c r="F958" s="7" t="s">
        <v>2010</v>
      </c>
      <c r="G958" s="6" t="s">
        <v>43</v>
      </c>
      <c r="H958" s="4" t="s">
        <v>2006</v>
      </c>
      <c r="I958" s="6" t="s">
        <v>45</v>
      </c>
      <c r="J958" s="4" t="e">
        <f>VLOOKUP(F958,STATISTIK!$A:$D,5,FALSE)</f>
        <v>#REF!</v>
      </c>
      <c r="K958" s="49" t="s">
        <v>65</v>
      </c>
      <c r="L958" s="4" t="e">
        <f>VLOOKUP(F958,STATISTIK!$A:$D,7,FALSE)</f>
        <v>#REF!</v>
      </c>
      <c r="M958" s="61" t="s">
        <v>47</v>
      </c>
      <c r="N958" s="4" t="e">
        <f>VLOOKUP(F958,STATISTIK!$A:$D,9,FALSE)</f>
        <v>#REF!</v>
      </c>
      <c r="O958" s="4" t="e">
        <f>VLOOKUP(F958,STATISTIK!$A:$D,10,FALSE)</f>
        <v>#REF!</v>
      </c>
      <c r="P958" s="5"/>
      <c r="Q958" s="4" t="e">
        <f>VLOOKUP(F958,STATISTIK!$A:$D,12,FALSE)</f>
        <v>#REF!</v>
      </c>
      <c r="R958" s="57" t="e">
        <f>VLOOKUP(F958,STATISTIK!$A:$D,13,FALSE)</f>
        <v>#REF!</v>
      </c>
      <c r="S958" s="62"/>
      <c r="T958" s="56"/>
      <c r="U958" s="56"/>
    </row>
    <row r="959" ht="12.75" hidden="1" customHeight="1" spans="1:21">
      <c r="A959" s="6">
        <v>929</v>
      </c>
      <c r="B959" s="21" t="s">
        <v>2011</v>
      </c>
      <c r="C959" s="21"/>
      <c r="D959" s="21"/>
      <c r="E959" s="21"/>
      <c r="F959" s="7" t="s">
        <v>2012</v>
      </c>
      <c r="G959" s="6" t="s">
        <v>43</v>
      </c>
      <c r="H959" s="4" t="s">
        <v>2006</v>
      </c>
      <c r="I959" s="6" t="s">
        <v>45</v>
      </c>
      <c r="J959" s="4" t="e">
        <f>VLOOKUP(F959,STATISTIK!$A:$D,5,FALSE)</f>
        <v>#REF!</v>
      </c>
      <c r="K959" s="49" t="s">
        <v>65</v>
      </c>
      <c r="L959" s="4" t="e">
        <f>VLOOKUP(F959,STATISTIK!$A:$D,7,FALSE)</f>
        <v>#REF!</v>
      </c>
      <c r="M959" s="61" t="s">
        <v>47</v>
      </c>
      <c r="N959" s="4" t="e">
        <f>VLOOKUP(F959,STATISTIK!$A:$D,9,FALSE)</f>
        <v>#REF!</v>
      </c>
      <c r="O959" s="4" t="e">
        <f>VLOOKUP(F959,STATISTIK!$A:$D,10,FALSE)</f>
        <v>#REF!</v>
      </c>
      <c r="P959" s="5"/>
      <c r="Q959" s="4" t="e">
        <f>VLOOKUP(F959,STATISTIK!$A:$D,12,FALSE)</f>
        <v>#REF!</v>
      </c>
      <c r="R959" s="57" t="e">
        <f>VLOOKUP(F959,STATISTIK!$A:$D,13,FALSE)</f>
        <v>#REF!</v>
      </c>
      <c r="S959" s="62"/>
      <c r="T959" s="56"/>
      <c r="U959" s="56"/>
    </row>
    <row r="960" ht="12.75" hidden="1" customHeight="1" spans="1:21">
      <c r="A960" s="6">
        <v>930</v>
      </c>
      <c r="B960" s="21" t="s">
        <v>2013</v>
      </c>
      <c r="C960" s="21"/>
      <c r="D960" s="21"/>
      <c r="E960" s="21"/>
      <c r="F960" s="7" t="s">
        <v>64</v>
      </c>
      <c r="G960" s="6" t="s">
        <v>43</v>
      </c>
      <c r="H960" s="4" t="s">
        <v>2006</v>
      </c>
      <c r="I960" s="6" t="s">
        <v>45</v>
      </c>
      <c r="J960" s="4" t="e">
        <f>VLOOKUP(F960,STATISTIK!$A:$D,5,FALSE)</f>
        <v>#REF!</v>
      </c>
      <c r="K960" s="49" t="s">
        <v>65</v>
      </c>
      <c r="L960" s="4" t="e">
        <f>VLOOKUP(F960,STATISTIK!$A:$D,7,FALSE)</f>
        <v>#REF!</v>
      </c>
      <c r="M960" s="61" t="s">
        <v>47</v>
      </c>
      <c r="N960" s="4" t="e">
        <f>VLOOKUP(F960,STATISTIK!$A:$D,9,FALSE)</f>
        <v>#REF!</v>
      </c>
      <c r="O960" s="4" t="e">
        <f>VLOOKUP(F960,STATISTIK!$A:$D,10,FALSE)</f>
        <v>#REF!</v>
      </c>
      <c r="P960" s="5"/>
      <c r="Q960" s="4" t="e">
        <f>VLOOKUP(F960,STATISTIK!$A:$D,12,FALSE)</f>
        <v>#REF!</v>
      </c>
      <c r="R960" s="57" t="e">
        <f>VLOOKUP(F960,STATISTIK!$A:$D,13,FALSE)</f>
        <v>#REF!</v>
      </c>
      <c r="S960" s="62"/>
      <c r="T960" s="56"/>
      <c r="U960" s="56"/>
    </row>
    <row r="961" ht="12.75" hidden="1" customHeight="1" spans="1:21">
      <c r="A961" s="6">
        <v>931</v>
      </c>
      <c r="B961" s="21" t="s">
        <v>2014</v>
      </c>
      <c r="C961" s="21"/>
      <c r="D961" s="21"/>
      <c r="E961" s="21"/>
      <c r="F961" s="7" t="s">
        <v>2015</v>
      </c>
      <c r="G961" s="6" t="s">
        <v>43</v>
      </c>
      <c r="H961" s="4" t="s">
        <v>2006</v>
      </c>
      <c r="I961" s="6" t="s">
        <v>45</v>
      </c>
      <c r="J961" s="4" t="e">
        <f>VLOOKUP(F961,STATISTIK!$A:$D,5,FALSE)</f>
        <v>#REF!</v>
      </c>
      <c r="K961" s="6"/>
      <c r="L961" s="4" t="e">
        <f>VLOOKUP(F961,STATISTIK!$A:$D,7,FALSE)</f>
        <v>#REF!</v>
      </c>
      <c r="M961" s="61" t="s">
        <v>47</v>
      </c>
      <c r="N961" s="4" t="e">
        <f>VLOOKUP(F961,STATISTIK!$A:$D,9,FALSE)</f>
        <v>#REF!</v>
      </c>
      <c r="O961" s="4" t="e">
        <f>VLOOKUP(F961,STATISTIK!$A:$D,10,FALSE)</f>
        <v>#REF!</v>
      </c>
      <c r="P961" s="5"/>
      <c r="Q961" s="4" t="e">
        <f>VLOOKUP(F961,STATISTIK!$A:$D,12,FALSE)</f>
        <v>#REF!</v>
      </c>
      <c r="R961" s="57" t="e">
        <f>VLOOKUP(F961,STATISTIK!$A:$D,13,FALSE)</f>
        <v>#REF!</v>
      </c>
      <c r="S961" s="62"/>
      <c r="T961" s="56"/>
      <c r="U961" s="56"/>
    </row>
    <row r="962" ht="12.75" hidden="1" customHeight="1" spans="1:21">
      <c r="A962" s="6">
        <v>932</v>
      </c>
      <c r="B962" s="21" t="s">
        <v>2016</v>
      </c>
      <c r="C962" s="21"/>
      <c r="D962" s="21"/>
      <c r="E962" s="21"/>
      <c r="F962" s="7" t="s">
        <v>576</v>
      </c>
      <c r="G962" s="6" t="s">
        <v>43</v>
      </c>
      <c r="H962" s="4" t="s">
        <v>2006</v>
      </c>
      <c r="I962" s="6" t="s">
        <v>45</v>
      </c>
      <c r="J962" s="4" t="e">
        <f>VLOOKUP(F962,STATISTIK!$A:$D,5,FALSE)</f>
        <v>#REF!</v>
      </c>
      <c r="K962" s="49" t="s">
        <v>46</v>
      </c>
      <c r="L962" s="4" t="e">
        <f>VLOOKUP(F962,STATISTIK!$A:$D,7,FALSE)</f>
        <v>#REF!</v>
      </c>
      <c r="M962" s="61" t="s">
        <v>47</v>
      </c>
      <c r="N962" s="4" t="e">
        <f>VLOOKUP(F962,STATISTIK!$A:$D,9,FALSE)</f>
        <v>#REF!</v>
      </c>
      <c r="O962" s="4" t="e">
        <f>VLOOKUP(F962,STATISTIK!$A:$D,10,FALSE)</f>
        <v>#REF!</v>
      </c>
      <c r="P962" s="5"/>
      <c r="Q962" s="4" t="e">
        <f>VLOOKUP(F962,STATISTIK!$A:$D,12,FALSE)</f>
        <v>#REF!</v>
      </c>
      <c r="R962" s="57" t="e">
        <f>VLOOKUP(F962,STATISTIK!$A:$D,13,FALSE)</f>
        <v>#REF!</v>
      </c>
      <c r="S962" s="62"/>
      <c r="T962" s="56"/>
      <c r="U962" s="56"/>
    </row>
    <row r="963" ht="12.75" hidden="1" customHeight="1" spans="1:21">
      <c r="A963" s="6">
        <v>933</v>
      </c>
      <c r="B963" s="21" t="s">
        <v>2017</v>
      </c>
      <c r="C963" s="21"/>
      <c r="D963" s="21"/>
      <c r="E963" s="21"/>
      <c r="F963" s="7" t="s">
        <v>2018</v>
      </c>
      <c r="G963" s="6" t="s">
        <v>43</v>
      </c>
      <c r="H963" s="4" t="s">
        <v>2006</v>
      </c>
      <c r="I963" s="6" t="s">
        <v>45</v>
      </c>
      <c r="J963" s="4" t="e">
        <f>VLOOKUP(F963,STATISTIK!$A:$D,5,FALSE)</f>
        <v>#REF!</v>
      </c>
      <c r="K963" s="49" t="s">
        <v>46</v>
      </c>
      <c r="L963" s="4" t="e">
        <f>VLOOKUP(F963,STATISTIK!$A:$D,7,FALSE)</f>
        <v>#REF!</v>
      </c>
      <c r="M963" s="61" t="s">
        <v>47</v>
      </c>
      <c r="N963" s="4" t="e">
        <f>VLOOKUP(F963,STATISTIK!$A:$D,9,FALSE)</f>
        <v>#REF!</v>
      </c>
      <c r="O963" s="4" t="e">
        <f>VLOOKUP(F963,STATISTIK!$A:$D,10,FALSE)</f>
        <v>#REF!</v>
      </c>
      <c r="P963" s="5"/>
      <c r="Q963" s="4" t="e">
        <f>VLOOKUP(F963,STATISTIK!$A:$D,12,FALSE)</f>
        <v>#REF!</v>
      </c>
      <c r="R963" s="57" t="e">
        <f>VLOOKUP(F963,STATISTIK!$A:$D,13,FALSE)</f>
        <v>#REF!</v>
      </c>
      <c r="S963" s="62"/>
      <c r="T963" s="56"/>
      <c r="U963" s="56"/>
    </row>
    <row r="964" ht="12.75" hidden="1" customHeight="1" spans="1:21">
      <c r="A964" s="6">
        <v>934</v>
      </c>
      <c r="B964" s="21" t="s">
        <v>2019</v>
      </c>
      <c r="C964" s="21"/>
      <c r="D964" s="21"/>
      <c r="E964" s="21"/>
      <c r="F964" s="7" t="s">
        <v>2020</v>
      </c>
      <c r="G964" s="6" t="s">
        <v>43</v>
      </c>
      <c r="H964" s="4" t="s">
        <v>2006</v>
      </c>
      <c r="I964" s="6" t="s">
        <v>45</v>
      </c>
      <c r="J964" s="4" t="e">
        <f>VLOOKUP(F964,STATISTIK!$A:$D,5,FALSE)</f>
        <v>#REF!</v>
      </c>
      <c r="K964" s="49" t="s">
        <v>497</v>
      </c>
      <c r="L964" s="4" t="e">
        <f>VLOOKUP(F964,STATISTIK!$A:$D,7,FALSE)</f>
        <v>#REF!</v>
      </c>
      <c r="M964" s="61" t="s">
        <v>47</v>
      </c>
      <c r="N964" s="4" t="e">
        <f>VLOOKUP(F964,STATISTIK!$A:$D,9,FALSE)</f>
        <v>#REF!</v>
      </c>
      <c r="O964" s="4" t="e">
        <f>VLOOKUP(F964,STATISTIK!$A:$D,10,FALSE)</f>
        <v>#REF!</v>
      </c>
      <c r="P964" s="5"/>
      <c r="Q964" s="4" t="e">
        <f>VLOOKUP(F964,STATISTIK!$A:$D,12,FALSE)</f>
        <v>#REF!</v>
      </c>
      <c r="R964" s="57" t="e">
        <f>VLOOKUP(F964,STATISTIK!$A:$D,13,FALSE)</f>
        <v>#REF!</v>
      </c>
      <c r="S964" s="62"/>
      <c r="T964" s="56"/>
      <c r="U964" s="56"/>
    </row>
    <row r="965" ht="12.75" hidden="1" customHeight="1" spans="1:21">
      <c r="A965" s="6">
        <v>935</v>
      </c>
      <c r="B965" s="21" t="s">
        <v>2021</v>
      </c>
      <c r="C965" s="21"/>
      <c r="D965" s="21"/>
      <c r="E965" s="21"/>
      <c r="F965" s="7" t="s">
        <v>2022</v>
      </c>
      <c r="G965" s="6" t="s">
        <v>43</v>
      </c>
      <c r="H965" s="4" t="s">
        <v>2006</v>
      </c>
      <c r="I965" s="6" t="s">
        <v>45</v>
      </c>
      <c r="J965" s="4" t="e">
        <f>VLOOKUP(F965,STATISTIK!$A:$D,5,FALSE)</f>
        <v>#REF!</v>
      </c>
      <c r="K965" s="49" t="s">
        <v>497</v>
      </c>
      <c r="L965" s="4" t="e">
        <f>VLOOKUP(F965,STATISTIK!$A:$D,7,FALSE)</f>
        <v>#REF!</v>
      </c>
      <c r="M965" s="61" t="s">
        <v>47</v>
      </c>
      <c r="N965" s="4" t="e">
        <f>VLOOKUP(F965,STATISTIK!$A:$D,9,FALSE)</f>
        <v>#REF!</v>
      </c>
      <c r="O965" s="4" t="e">
        <f>VLOOKUP(F965,STATISTIK!$A:$D,10,FALSE)</f>
        <v>#REF!</v>
      </c>
      <c r="P965" s="5"/>
      <c r="Q965" s="4" t="e">
        <f>VLOOKUP(F965,STATISTIK!$A:$D,12,FALSE)</f>
        <v>#REF!</v>
      </c>
      <c r="R965" s="57" t="e">
        <f>VLOOKUP(F965,STATISTIK!$A:$D,13,FALSE)</f>
        <v>#REF!</v>
      </c>
      <c r="S965" s="62"/>
      <c r="T965" s="56"/>
      <c r="U965" s="56"/>
    </row>
    <row r="966" ht="12.75" hidden="1" customHeight="1" spans="1:21">
      <c r="A966" s="6">
        <v>936</v>
      </c>
      <c r="B966" s="21" t="s">
        <v>2023</v>
      </c>
      <c r="C966" s="21"/>
      <c r="D966" s="21"/>
      <c r="E966" s="21"/>
      <c r="F966" s="7" t="s">
        <v>2024</v>
      </c>
      <c r="G966" s="6" t="s">
        <v>43</v>
      </c>
      <c r="H966" s="4" t="s">
        <v>2006</v>
      </c>
      <c r="I966" s="6" t="s">
        <v>45</v>
      </c>
      <c r="J966" s="4" t="e">
        <f>VLOOKUP(F966,STATISTIK!$A:$D,5,FALSE)</f>
        <v>#REF!</v>
      </c>
      <c r="K966" s="49" t="s">
        <v>46</v>
      </c>
      <c r="L966" s="4" t="e">
        <f>VLOOKUP(F966,STATISTIK!$A:$D,7,FALSE)</f>
        <v>#REF!</v>
      </c>
      <c r="M966" s="61" t="s">
        <v>47</v>
      </c>
      <c r="N966" s="4" t="e">
        <f>VLOOKUP(F966,STATISTIK!$A:$D,9,FALSE)</f>
        <v>#REF!</v>
      </c>
      <c r="O966" s="4" t="e">
        <f>VLOOKUP(F966,STATISTIK!$A:$D,10,FALSE)</f>
        <v>#REF!</v>
      </c>
      <c r="P966" s="5"/>
      <c r="Q966" s="4" t="e">
        <f>VLOOKUP(F966,STATISTIK!$A:$D,12,FALSE)</f>
        <v>#REF!</v>
      </c>
      <c r="R966" s="57" t="e">
        <f>VLOOKUP(F966,STATISTIK!$A:$D,13,FALSE)</f>
        <v>#REF!</v>
      </c>
      <c r="S966" s="62"/>
      <c r="T966" s="56"/>
      <c r="U966" s="56"/>
    </row>
    <row r="967" ht="12.75" hidden="1" customHeight="1" spans="1:21">
      <c r="A967" s="6">
        <v>937</v>
      </c>
      <c r="B967" s="21" t="s">
        <v>2025</v>
      </c>
      <c r="C967" s="21"/>
      <c r="D967" s="21"/>
      <c r="E967" s="21"/>
      <c r="F967" s="7" t="s">
        <v>2026</v>
      </c>
      <c r="G967" s="6" t="s">
        <v>43</v>
      </c>
      <c r="H967" s="4" t="s">
        <v>2006</v>
      </c>
      <c r="I967" s="6" t="s">
        <v>45</v>
      </c>
      <c r="J967" s="4" t="e">
        <f>VLOOKUP(F967,STATISTIK!$A:$D,5,FALSE)</f>
        <v>#REF!</v>
      </c>
      <c r="K967" s="49" t="s">
        <v>46</v>
      </c>
      <c r="L967" s="4" t="e">
        <f>VLOOKUP(F967,STATISTIK!$A:$D,7,FALSE)</f>
        <v>#REF!</v>
      </c>
      <c r="M967" s="61" t="s">
        <v>47</v>
      </c>
      <c r="N967" s="4" t="e">
        <f>VLOOKUP(F967,STATISTIK!$A:$D,9,FALSE)</f>
        <v>#REF!</v>
      </c>
      <c r="O967" s="4" t="e">
        <f>VLOOKUP(F967,STATISTIK!$A:$D,10,FALSE)</f>
        <v>#REF!</v>
      </c>
      <c r="P967" s="5"/>
      <c r="Q967" s="4" t="e">
        <f>VLOOKUP(F967,STATISTIK!$A:$D,12,FALSE)</f>
        <v>#REF!</v>
      </c>
      <c r="R967" s="57" t="e">
        <f>VLOOKUP(F967,STATISTIK!$A:$D,13,FALSE)</f>
        <v>#REF!</v>
      </c>
      <c r="S967" s="62"/>
      <c r="T967" s="56"/>
      <c r="U967" s="56"/>
    </row>
    <row r="968" ht="12.75" hidden="1" customHeight="1" spans="1:21">
      <c r="A968" s="6">
        <v>938</v>
      </c>
      <c r="B968" s="21" t="s">
        <v>2027</v>
      </c>
      <c r="C968" s="21"/>
      <c r="D968" s="21"/>
      <c r="E968" s="21"/>
      <c r="F968" s="7" t="s">
        <v>2028</v>
      </c>
      <c r="G968" s="6" t="s">
        <v>43</v>
      </c>
      <c r="H968" s="4" t="s">
        <v>2006</v>
      </c>
      <c r="I968" s="6" t="s">
        <v>45</v>
      </c>
      <c r="J968" s="4" t="e">
        <f>VLOOKUP(F968,STATISTIK!$A:$D,5,FALSE)</f>
        <v>#REF!</v>
      </c>
      <c r="K968" s="49" t="s">
        <v>46</v>
      </c>
      <c r="L968" s="4" t="e">
        <f>VLOOKUP(F968,STATISTIK!$A:$D,7,FALSE)</f>
        <v>#REF!</v>
      </c>
      <c r="M968" s="61" t="s">
        <v>47</v>
      </c>
      <c r="N968" s="4" t="e">
        <f>VLOOKUP(F968,STATISTIK!$A:$D,9,FALSE)</f>
        <v>#REF!</v>
      </c>
      <c r="O968" s="4" t="e">
        <f>VLOOKUP(F968,STATISTIK!$A:$D,10,FALSE)</f>
        <v>#REF!</v>
      </c>
      <c r="P968" s="5"/>
      <c r="Q968" s="4" t="e">
        <f>VLOOKUP(F968,STATISTIK!$A:$D,12,FALSE)</f>
        <v>#REF!</v>
      </c>
      <c r="R968" s="57" t="e">
        <f>VLOOKUP(F968,STATISTIK!$A:$D,13,FALSE)</f>
        <v>#REF!</v>
      </c>
      <c r="S968" s="62"/>
      <c r="T968" s="56"/>
      <c r="U968" s="56"/>
    </row>
    <row r="969" ht="12.75" hidden="1" customHeight="1" spans="1:21">
      <c r="A969" s="6">
        <v>939</v>
      </c>
      <c r="B969" s="21" t="s">
        <v>2029</v>
      </c>
      <c r="C969" s="21"/>
      <c r="D969" s="21"/>
      <c r="E969" s="21"/>
      <c r="F969" s="7" t="s">
        <v>2030</v>
      </c>
      <c r="G969" s="6" t="s">
        <v>43</v>
      </c>
      <c r="H969" s="4" t="s">
        <v>2006</v>
      </c>
      <c r="I969" s="6" t="s">
        <v>45</v>
      </c>
      <c r="J969" s="4" t="e">
        <f>VLOOKUP(F969,STATISTIK!$A:$D,5,FALSE)</f>
        <v>#REF!</v>
      </c>
      <c r="K969" s="49" t="s">
        <v>46</v>
      </c>
      <c r="L969" s="4" t="e">
        <f>VLOOKUP(F969,STATISTIK!$A:$D,7,FALSE)</f>
        <v>#REF!</v>
      </c>
      <c r="M969" s="61" t="s">
        <v>47</v>
      </c>
      <c r="N969" s="4" t="e">
        <f>VLOOKUP(F969,STATISTIK!$A:$D,9,FALSE)</f>
        <v>#REF!</v>
      </c>
      <c r="O969" s="4" t="e">
        <f>VLOOKUP(F969,STATISTIK!$A:$D,10,FALSE)</f>
        <v>#REF!</v>
      </c>
      <c r="P969" s="5"/>
      <c r="Q969" s="4" t="e">
        <f>VLOOKUP(F969,STATISTIK!$A:$D,12,FALSE)</f>
        <v>#REF!</v>
      </c>
      <c r="R969" s="57" t="e">
        <f>VLOOKUP(F969,STATISTIK!$A:$D,13,FALSE)</f>
        <v>#REF!</v>
      </c>
      <c r="S969" s="62"/>
      <c r="T969" s="56"/>
      <c r="U969" s="56"/>
    </row>
    <row r="970" ht="12.75" hidden="1" customHeight="1" spans="1:21">
      <c r="A970" s="6">
        <v>940</v>
      </c>
      <c r="B970" s="21" t="s">
        <v>2031</v>
      </c>
      <c r="C970" s="21"/>
      <c r="D970" s="21"/>
      <c r="E970" s="21"/>
      <c r="F970" s="7" t="s">
        <v>2032</v>
      </c>
      <c r="G970" s="6" t="s">
        <v>43</v>
      </c>
      <c r="H970" s="4" t="s">
        <v>2006</v>
      </c>
      <c r="I970" s="6" t="s">
        <v>45</v>
      </c>
      <c r="J970" s="4" t="e">
        <f>VLOOKUP(F970,STATISTIK!$A:$D,5,FALSE)</f>
        <v>#REF!</v>
      </c>
      <c r="K970" s="49" t="s">
        <v>46</v>
      </c>
      <c r="L970" s="4" t="e">
        <f>VLOOKUP(F970,STATISTIK!$A:$D,7,FALSE)</f>
        <v>#REF!</v>
      </c>
      <c r="M970" s="61" t="s">
        <v>47</v>
      </c>
      <c r="N970" s="4" t="e">
        <f>VLOOKUP(F970,STATISTIK!$A:$D,9,FALSE)</f>
        <v>#REF!</v>
      </c>
      <c r="O970" s="4" t="e">
        <f>VLOOKUP(F970,STATISTIK!$A:$D,10,FALSE)</f>
        <v>#REF!</v>
      </c>
      <c r="P970" s="5"/>
      <c r="Q970" s="4" t="e">
        <f>VLOOKUP(F970,STATISTIK!$A:$D,12,FALSE)</f>
        <v>#REF!</v>
      </c>
      <c r="R970" s="57" t="e">
        <f>VLOOKUP(F970,STATISTIK!$A:$D,13,FALSE)</f>
        <v>#REF!</v>
      </c>
      <c r="S970" s="62"/>
      <c r="T970" s="56"/>
      <c r="U970" s="56"/>
    </row>
    <row r="971" ht="12.75" hidden="1" customHeight="1" spans="1:21">
      <c r="A971" s="6">
        <v>941</v>
      </c>
      <c r="B971" s="21" t="s">
        <v>2033</v>
      </c>
      <c r="C971" s="21"/>
      <c r="D971" s="21"/>
      <c r="E971" s="21"/>
      <c r="F971" s="7" t="s">
        <v>2034</v>
      </c>
      <c r="G971" s="6" t="s">
        <v>43</v>
      </c>
      <c r="H971" s="4" t="s">
        <v>2006</v>
      </c>
      <c r="I971" s="6" t="s">
        <v>45</v>
      </c>
      <c r="J971" s="4" t="e">
        <f>VLOOKUP(F971,STATISTIK!$A:$D,5,FALSE)</f>
        <v>#REF!</v>
      </c>
      <c r="K971" s="49" t="s">
        <v>46</v>
      </c>
      <c r="L971" s="4" t="e">
        <f>VLOOKUP(F971,STATISTIK!$A:$D,7,FALSE)</f>
        <v>#REF!</v>
      </c>
      <c r="M971" s="61" t="s">
        <v>47</v>
      </c>
      <c r="N971" s="4" t="e">
        <f>VLOOKUP(F971,STATISTIK!$A:$D,9,FALSE)</f>
        <v>#REF!</v>
      </c>
      <c r="O971" s="4" t="e">
        <f>VLOOKUP(F971,STATISTIK!$A:$D,10,FALSE)</f>
        <v>#REF!</v>
      </c>
      <c r="P971" s="5"/>
      <c r="Q971" s="4" t="e">
        <f>VLOOKUP(F971,STATISTIK!$A:$D,12,FALSE)</f>
        <v>#REF!</v>
      </c>
      <c r="R971" s="57" t="e">
        <f>VLOOKUP(F971,STATISTIK!$A:$D,13,FALSE)</f>
        <v>#REF!</v>
      </c>
      <c r="S971" s="62"/>
      <c r="T971" s="56"/>
      <c r="U971" s="56"/>
    </row>
    <row r="972" ht="12.75" hidden="1" customHeight="1" spans="1:21">
      <c r="A972" s="6">
        <v>942</v>
      </c>
      <c r="B972" s="21" t="s">
        <v>2035</v>
      </c>
      <c r="C972" s="21"/>
      <c r="D972" s="21"/>
      <c r="E972" s="21"/>
      <c r="F972" s="7" t="s">
        <v>2036</v>
      </c>
      <c r="G972" s="6" t="s">
        <v>43</v>
      </c>
      <c r="H972" s="4" t="s">
        <v>2006</v>
      </c>
      <c r="I972" s="6" t="s">
        <v>45</v>
      </c>
      <c r="J972" s="4" t="e">
        <f>VLOOKUP(F972,STATISTIK!$A:$D,5,FALSE)</f>
        <v>#REF!</v>
      </c>
      <c r="K972" s="49" t="s">
        <v>46</v>
      </c>
      <c r="L972" s="4" t="e">
        <f>VLOOKUP(F972,STATISTIK!$A:$D,7,FALSE)</f>
        <v>#REF!</v>
      </c>
      <c r="M972" s="61" t="s">
        <v>47</v>
      </c>
      <c r="N972" s="4" t="e">
        <f>VLOOKUP(F972,STATISTIK!$A:$D,9,FALSE)</f>
        <v>#REF!</v>
      </c>
      <c r="O972" s="4" t="e">
        <f>VLOOKUP(F972,STATISTIK!$A:$D,10,FALSE)</f>
        <v>#REF!</v>
      </c>
      <c r="P972" s="5"/>
      <c r="Q972" s="4" t="e">
        <f>VLOOKUP(F972,STATISTIK!$A:$D,12,FALSE)</f>
        <v>#REF!</v>
      </c>
      <c r="R972" s="57" t="e">
        <f>VLOOKUP(F972,STATISTIK!$A:$D,13,FALSE)</f>
        <v>#REF!</v>
      </c>
      <c r="S972" s="62"/>
      <c r="T972" s="56"/>
      <c r="U972" s="56"/>
    </row>
    <row r="973" ht="12.75" hidden="1" customHeight="1" spans="1:21">
      <c r="A973" s="6">
        <v>943</v>
      </c>
      <c r="B973" s="21" t="s">
        <v>2037</v>
      </c>
      <c r="C973" s="21"/>
      <c r="D973" s="21"/>
      <c r="E973" s="21"/>
      <c r="F973" s="7" t="s">
        <v>2038</v>
      </c>
      <c r="G973" s="6" t="s">
        <v>43</v>
      </c>
      <c r="H973" s="4" t="s">
        <v>2006</v>
      </c>
      <c r="I973" s="6" t="s">
        <v>45</v>
      </c>
      <c r="J973" s="4" t="e">
        <f>VLOOKUP(F973,STATISTIK!$A:$D,5,FALSE)</f>
        <v>#REF!</v>
      </c>
      <c r="K973" s="49" t="s">
        <v>46</v>
      </c>
      <c r="L973" s="4" t="e">
        <f>VLOOKUP(F973,STATISTIK!$A:$D,7,FALSE)</f>
        <v>#REF!</v>
      </c>
      <c r="M973" s="61" t="s">
        <v>47</v>
      </c>
      <c r="N973" s="4" t="e">
        <f>VLOOKUP(F973,STATISTIK!$A:$D,9,FALSE)</f>
        <v>#REF!</v>
      </c>
      <c r="O973" s="4" t="e">
        <f>VLOOKUP(F973,STATISTIK!$A:$D,10,FALSE)</f>
        <v>#REF!</v>
      </c>
      <c r="P973" s="5"/>
      <c r="Q973" s="4" t="e">
        <f>VLOOKUP(F973,STATISTIK!$A:$D,12,FALSE)</f>
        <v>#REF!</v>
      </c>
      <c r="R973" s="57" t="e">
        <f>VLOOKUP(F973,STATISTIK!$A:$D,13,FALSE)</f>
        <v>#REF!</v>
      </c>
      <c r="S973" s="62"/>
      <c r="T973" s="56"/>
      <c r="U973" s="56"/>
    </row>
    <row r="974" ht="15.75" hidden="1" customHeight="1" spans="1:21">
      <c r="A974" s="6">
        <v>944</v>
      </c>
      <c r="B974" s="21" t="s">
        <v>2039</v>
      </c>
      <c r="C974" s="21"/>
      <c r="D974" s="21"/>
      <c r="E974" s="21"/>
      <c r="F974" s="7" t="s">
        <v>2040</v>
      </c>
      <c r="G974" s="6" t="s">
        <v>43</v>
      </c>
      <c r="H974" s="4" t="s">
        <v>2006</v>
      </c>
      <c r="I974" s="6" t="s">
        <v>45</v>
      </c>
      <c r="J974" s="4" t="e">
        <f>VLOOKUP(F974,STATISTIK!$A:$D,5,FALSE)</f>
        <v>#REF!</v>
      </c>
      <c r="K974" s="49" t="s">
        <v>46</v>
      </c>
      <c r="L974" s="4" t="e">
        <f>VLOOKUP(F974,STATISTIK!$A:$D,7,FALSE)</f>
        <v>#REF!</v>
      </c>
      <c r="M974" s="61" t="s">
        <v>47</v>
      </c>
      <c r="N974" s="4" t="e">
        <f>VLOOKUP(F974,STATISTIK!$A:$D,9,FALSE)</f>
        <v>#REF!</v>
      </c>
      <c r="O974" s="4" t="e">
        <f>VLOOKUP(F974,STATISTIK!$A:$D,10,FALSE)</f>
        <v>#REF!</v>
      </c>
      <c r="P974" s="5"/>
      <c r="Q974" s="4" t="e">
        <f>VLOOKUP(F974,STATISTIK!$A:$D,12,FALSE)</f>
        <v>#REF!</v>
      </c>
      <c r="R974" s="57" t="e">
        <f>VLOOKUP(F974,STATISTIK!$A:$D,13,FALSE)</f>
        <v>#REF!</v>
      </c>
      <c r="S974" s="62"/>
      <c r="T974" s="56"/>
      <c r="U974" s="56"/>
    </row>
    <row r="975" ht="12.75" hidden="1" customHeight="1" spans="1:21">
      <c r="A975" s="6">
        <v>945</v>
      </c>
      <c r="B975" s="21" t="s">
        <v>2041</v>
      </c>
      <c r="C975" s="21"/>
      <c r="D975" s="21"/>
      <c r="E975" s="21"/>
      <c r="F975" s="7" t="s">
        <v>2042</v>
      </c>
      <c r="G975" s="6" t="s">
        <v>43</v>
      </c>
      <c r="H975" s="4" t="s">
        <v>2006</v>
      </c>
      <c r="I975" s="6" t="s">
        <v>45</v>
      </c>
      <c r="J975" s="4" t="e">
        <f>VLOOKUP(F975,STATISTIK!$A:$D,5,FALSE)</f>
        <v>#REF!</v>
      </c>
      <c r="K975" s="49" t="s">
        <v>46</v>
      </c>
      <c r="L975" s="4" t="e">
        <f>VLOOKUP(F975,STATISTIK!$A:$D,7,FALSE)</f>
        <v>#REF!</v>
      </c>
      <c r="M975" s="61" t="s">
        <v>47</v>
      </c>
      <c r="N975" s="4" t="e">
        <f>VLOOKUP(F975,STATISTIK!$A:$D,9,FALSE)</f>
        <v>#REF!</v>
      </c>
      <c r="O975" s="4" t="e">
        <f>VLOOKUP(F975,STATISTIK!$A:$D,10,FALSE)</f>
        <v>#REF!</v>
      </c>
      <c r="P975" s="5"/>
      <c r="Q975" s="4" t="e">
        <f>VLOOKUP(F975,STATISTIK!$A:$D,12,FALSE)</f>
        <v>#REF!</v>
      </c>
      <c r="R975" s="57" t="e">
        <f>VLOOKUP(F975,STATISTIK!$A:$D,13,FALSE)</f>
        <v>#REF!</v>
      </c>
      <c r="S975" s="62"/>
      <c r="T975" s="56"/>
      <c r="U975" s="56"/>
    </row>
    <row r="976" ht="12.75" hidden="1" customHeight="1" spans="1:21">
      <c r="A976" s="6">
        <v>946</v>
      </c>
      <c r="B976" s="21" t="s">
        <v>2043</v>
      </c>
      <c r="C976" s="21"/>
      <c r="D976" s="21"/>
      <c r="E976" s="21"/>
      <c r="F976" s="7" t="s">
        <v>2044</v>
      </c>
      <c r="G976" s="6" t="s">
        <v>43</v>
      </c>
      <c r="H976" s="4" t="s">
        <v>2006</v>
      </c>
      <c r="I976" s="6" t="s">
        <v>45</v>
      </c>
      <c r="J976" s="4" t="e">
        <f>VLOOKUP(F976,STATISTIK!$A:$D,5,FALSE)</f>
        <v>#REF!</v>
      </c>
      <c r="K976" s="49" t="s">
        <v>444</v>
      </c>
      <c r="L976" s="4" t="e">
        <f>VLOOKUP(F976,STATISTIK!$A:$D,7,FALSE)</f>
        <v>#REF!</v>
      </c>
      <c r="M976" s="61" t="s">
        <v>47</v>
      </c>
      <c r="N976" s="4" t="e">
        <f>VLOOKUP(F976,STATISTIK!$A:$D,9,FALSE)</f>
        <v>#REF!</v>
      </c>
      <c r="O976" s="4" t="e">
        <f>VLOOKUP(F976,STATISTIK!$A:$D,10,FALSE)</f>
        <v>#REF!</v>
      </c>
      <c r="P976" s="5"/>
      <c r="Q976" s="4" t="e">
        <f>VLOOKUP(F976,STATISTIK!$A:$D,12,FALSE)</f>
        <v>#REF!</v>
      </c>
      <c r="R976" s="57" t="e">
        <f>VLOOKUP(F976,STATISTIK!$A:$D,13,FALSE)</f>
        <v>#REF!</v>
      </c>
      <c r="S976" s="62"/>
      <c r="T976" s="56"/>
      <c r="U976" s="56"/>
    </row>
    <row r="977" ht="12.75" hidden="1" customHeight="1" spans="1:21">
      <c r="A977" s="6">
        <v>947</v>
      </c>
      <c r="B977" s="21" t="s">
        <v>2045</v>
      </c>
      <c r="C977" s="21"/>
      <c r="D977" s="21"/>
      <c r="E977" s="21"/>
      <c r="F977" s="70" t="s">
        <v>2046</v>
      </c>
      <c r="G977" s="6" t="s">
        <v>43</v>
      </c>
      <c r="H977" s="4" t="s">
        <v>2006</v>
      </c>
      <c r="I977" s="6" t="s">
        <v>45</v>
      </c>
      <c r="J977" s="4" t="e">
        <f>VLOOKUP(F977,STATISTIK!$A:$D,5,FALSE)</f>
        <v>#REF!</v>
      </c>
      <c r="K977" s="49" t="s">
        <v>444</v>
      </c>
      <c r="L977" s="4" t="e">
        <f>VLOOKUP(F977,STATISTIK!$A:$D,7,FALSE)</f>
        <v>#REF!</v>
      </c>
      <c r="M977" s="61" t="s">
        <v>47</v>
      </c>
      <c r="N977" s="4" t="e">
        <f>VLOOKUP(F977,STATISTIK!$A:$D,9,FALSE)</f>
        <v>#REF!</v>
      </c>
      <c r="O977" s="4" t="e">
        <f>VLOOKUP(F977,STATISTIK!$A:$D,10,FALSE)</f>
        <v>#REF!</v>
      </c>
      <c r="P977" s="5"/>
      <c r="Q977" s="4" t="e">
        <f>VLOOKUP(F977,STATISTIK!$A:$D,12,FALSE)</f>
        <v>#REF!</v>
      </c>
      <c r="R977" s="57" t="e">
        <f>VLOOKUP(F977,STATISTIK!$A:$D,13,FALSE)</f>
        <v>#REF!</v>
      </c>
      <c r="S977" s="62"/>
      <c r="T977" s="56"/>
      <c r="U977" s="56"/>
    </row>
    <row r="978" ht="12.75" hidden="1" customHeight="1" spans="1:21">
      <c r="A978" s="6">
        <v>948</v>
      </c>
      <c r="B978" s="21" t="s">
        <v>2047</v>
      </c>
      <c r="C978" s="21"/>
      <c r="D978" s="21"/>
      <c r="E978" s="21"/>
      <c r="F978" s="70" t="s">
        <v>2048</v>
      </c>
      <c r="G978" s="6" t="s">
        <v>43</v>
      </c>
      <c r="H978" s="4" t="s">
        <v>2006</v>
      </c>
      <c r="I978" s="6" t="s">
        <v>45</v>
      </c>
      <c r="J978" s="4" t="e">
        <f>VLOOKUP(F978,STATISTIK!$A:$D,5,FALSE)</f>
        <v>#REF!</v>
      </c>
      <c r="K978" s="49" t="s">
        <v>444</v>
      </c>
      <c r="L978" s="4" t="e">
        <f>VLOOKUP(F978,STATISTIK!$A:$D,7,FALSE)</f>
        <v>#REF!</v>
      </c>
      <c r="M978" s="61" t="s">
        <v>47</v>
      </c>
      <c r="N978" s="4" t="e">
        <f>VLOOKUP(F978,STATISTIK!$A:$D,9,FALSE)</f>
        <v>#REF!</v>
      </c>
      <c r="O978" s="4" t="e">
        <f>VLOOKUP(F978,STATISTIK!$A:$D,10,FALSE)</f>
        <v>#REF!</v>
      </c>
      <c r="P978" s="5"/>
      <c r="Q978" s="4" t="e">
        <f>VLOOKUP(F978,STATISTIK!$A:$D,12,FALSE)</f>
        <v>#REF!</v>
      </c>
      <c r="R978" s="57" t="e">
        <f>VLOOKUP(F978,STATISTIK!$A:$D,13,FALSE)</f>
        <v>#REF!</v>
      </c>
      <c r="S978" s="62"/>
      <c r="T978" s="56"/>
      <c r="U978" s="56"/>
    </row>
    <row r="979" ht="12.75" hidden="1" customHeight="1" spans="1:21">
      <c r="A979" s="6">
        <v>949</v>
      </c>
      <c r="B979" s="21" t="s">
        <v>2049</v>
      </c>
      <c r="C979" s="21"/>
      <c r="D979" s="21"/>
      <c r="E979" s="21"/>
      <c r="F979" s="70" t="s">
        <v>2050</v>
      </c>
      <c r="G979" s="6" t="s">
        <v>43</v>
      </c>
      <c r="H979" s="4" t="s">
        <v>2006</v>
      </c>
      <c r="I979" s="6" t="s">
        <v>45</v>
      </c>
      <c r="J979" s="4" t="e">
        <f>VLOOKUP(F979,STATISTIK!$A:$D,5,FALSE)</f>
        <v>#REF!</v>
      </c>
      <c r="K979" s="49" t="s">
        <v>444</v>
      </c>
      <c r="L979" s="4" t="e">
        <f>VLOOKUP(F979,STATISTIK!$A:$D,7,FALSE)</f>
        <v>#REF!</v>
      </c>
      <c r="M979" s="61" t="s">
        <v>47</v>
      </c>
      <c r="N979" s="4" t="e">
        <f>VLOOKUP(F979,STATISTIK!$A:$D,9,FALSE)</f>
        <v>#REF!</v>
      </c>
      <c r="O979" s="4" t="e">
        <f>VLOOKUP(F979,STATISTIK!$A:$D,10,FALSE)</f>
        <v>#REF!</v>
      </c>
      <c r="P979" s="5"/>
      <c r="Q979" s="4" t="e">
        <f>VLOOKUP(F979,STATISTIK!$A:$D,12,FALSE)</f>
        <v>#REF!</v>
      </c>
      <c r="R979" s="57" t="e">
        <f>VLOOKUP(F979,STATISTIK!$A:$D,13,FALSE)</f>
        <v>#REF!</v>
      </c>
      <c r="S979" s="62"/>
      <c r="T979" s="56"/>
      <c r="U979" s="56"/>
    </row>
    <row r="980" ht="12.75" hidden="1" customHeight="1" spans="1:21">
      <c r="A980" s="6">
        <v>950</v>
      </c>
      <c r="B980" s="21" t="s">
        <v>2051</v>
      </c>
      <c r="C980" s="21"/>
      <c r="D980" s="21"/>
      <c r="E980" s="21"/>
      <c r="F980" s="70" t="s">
        <v>2052</v>
      </c>
      <c r="G980" s="6" t="s">
        <v>43</v>
      </c>
      <c r="H980" s="4" t="s">
        <v>2006</v>
      </c>
      <c r="I980" s="6" t="s">
        <v>45</v>
      </c>
      <c r="J980" s="4" t="e">
        <f>VLOOKUP(F980,STATISTIK!$A:$D,5,FALSE)</f>
        <v>#REF!</v>
      </c>
      <c r="K980" s="49" t="s">
        <v>444</v>
      </c>
      <c r="L980" s="4" t="e">
        <f>VLOOKUP(F980,STATISTIK!$A:$D,7,FALSE)</f>
        <v>#REF!</v>
      </c>
      <c r="M980" s="61" t="s">
        <v>47</v>
      </c>
      <c r="N980" s="4" t="e">
        <f>VLOOKUP(F980,STATISTIK!$A:$D,9,FALSE)</f>
        <v>#REF!</v>
      </c>
      <c r="O980" s="4" t="e">
        <f>VLOOKUP(F980,STATISTIK!$A:$D,10,FALSE)</f>
        <v>#REF!</v>
      </c>
      <c r="P980" s="5"/>
      <c r="Q980" s="4" t="e">
        <f>VLOOKUP(F980,STATISTIK!$A:$D,12,FALSE)</f>
        <v>#REF!</v>
      </c>
      <c r="R980" s="57" t="e">
        <f>VLOOKUP(F980,STATISTIK!$A:$D,13,FALSE)</f>
        <v>#REF!</v>
      </c>
      <c r="S980" s="62"/>
      <c r="T980" s="56"/>
      <c r="U980" s="56"/>
    </row>
    <row r="981" ht="12.75" hidden="1" customHeight="1" spans="1:21">
      <c r="A981" s="6">
        <v>951</v>
      </c>
      <c r="B981" s="21" t="s">
        <v>2053</v>
      </c>
      <c r="C981" s="21"/>
      <c r="D981" s="21"/>
      <c r="E981" s="21"/>
      <c r="F981" s="7" t="s">
        <v>2054</v>
      </c>
      <c r="G981" s="6" t="s">
        <v>43</v>
      </c>
      <c r="H981" s="4" t="s">
        <v>2006</v>
      </c>
      <c r="I981" s="6" t="s">
        <v>45</v>
      </c>
      <c r="J981" s="4" t="e">
        <f>VLOOKUP(F981,STATISTIK!$A:$D,5,FALSE)</f>
        <v>#REF!</v>
      </c>
      <c r="K981" s="49" t="s">
        <v>444</v>
      </c>
      <c r="L981" s="4" t="e">
        <f>VLOOKUP(F981,STATISTIK!$A:$D,7,FALSE)</f>
        <v>#REF!</v>
      </c>
      <c r="M981" s="61" t="s">
        <v>47</v>
      </c>
      <c r="N981" s="4" t="e">
        <f>VLOOKUP(F981,STATISTIK!$A:$D,9,FALSE)</f>
        <v>#REF!</v>
      </c>
      <c r="O981" s="4" t="e">
        <f>VLOOKUP(F981,STATISTIK!$A:$D,10,FALSE)</f>
        <v>#REF!</v>
      </c>
      <c r="P981" s="5"/>
      <c r="Q981" s="4" t="e">
        <f>VLOOKUP(F981,STATISTIK!$A:$D,12,FALSE)</f>
        <v>#REF!</v>
      </c>
      <c r="R981" s="57" t="e">
        <f>VLOOKUP(F981,STATISTIK!$A:$D,13,FALSE)</f>
        <v>#REF!</v>
      </c>
      <c r="S981" s="62"/>
      <c r="T981" s="56"/>
      <c r="U981" s="56"/>
    </row>
    <row r="982" ht="12.75" hidden="1" customHeight="1" spans="1:21">
      <c r="A982" s="6">
        <v>952</v>
      </c>
      <c r="B982" s="21" t="s">
        <v>2055</v>
      </c>
      <c r="C982" s="21"/>
      <c r="D982" s="21"/>
      <c r="E982" s="21"/>
      <c r="F982" s="70" t="s">
        <v>2046</v>
      </c>
      <c r="G982" s="6" t="s">
        <v>43</v>
      </c>
      <c r="H982" s="4" t="s">
        <v>2006</v>
      </c>
      <c r="I982" s="6" t="s">
        <v>45</v>
      </c>
      <c r="J982" s="4" t="e">
        <f>VLOOKUP(F982,STATISTIK!$A:$D,5,FALSE)</f>
        <v>#REF!</v>
      </c>
      <c r="K982" s="49" t="s">
        <v>444</v>
      </c>
      <c r="L982" s="4" t="e">
        <f>VLOOKUP(F982,STATISTIK!$A:$D,7,FALSE)</f>
        <v>#REF!</v>
      </c>
      <c r="M982" s="61" t="s">
        <v>47</v>
      </c>
      <c r="N982" s="4" t="e">
        <f>VLOOKUP(F982,STATISTIK!$A:$D,9,FALSE)</f>
        <v>#REF!</v>
      </c>
      <c r="O982" s="4" t="e">
        <f>VLOOKUP(F982,STATISTIK!$A:$D,10,FALSE)</f>
        <v>#REF!</v>
      </c>
      <c r="P982" s="5"/>
      <c r="Q982" s="4" t="e">
        <f>VLOOKUP(F982,STATISTIK!$A:$D,12,FALSE)</f>
        <v>#REF!</v>
      </c>
      <c r="R982" s="57" t="e">
        <f>VLOOKUP(F982,STATISTIK!$A:$D,13,FALSE)</f>
        <v>#REF!</v>
      </c>
      <c r="S982" s="62"/>
      <c r="T982" s="56"/>
      <c r="U982" s="56"/>
    </row>
    <row r="983" ht="12.75" hidden="1" customHeight="1" spans="1:21">
      <c r="A983" s="6">
        <v>953</v>
      </c>
      <c r="B983" s="21" t="s">
        <v>2056</v>
      </c>
      <c r="C983" s="21"/>
      <c r="D983" s="21"/>
      <c r="E983" s="21"/>
      <c r="F983" s="70" t="s">
        <v>2048</v>
      </c>
      <c r="G983" s="6" t="s">
        <v>43</v>
      </c>
      <c r="H983" s="4" t="s">
        <v>2006</v>
      </c>
      <c r="I983" s="6" t="s">
        <v>45</v>
      </c>
      <c r="J983" s="4" t="e">
        <f>VLOOKUP(F983,STATISTIK!$A:$D,5,FALSE)</f>
        <v>#REF!</v>
      </c>
      <c r="K983" s="49" t="s">
        <v>444</v>
      </c>
      <c r="L983" s="4" t="e">
        <f>VLOOKUP(F983,STATISTIK!$A:$D,7,FALSE)</f>
        <v>#REF!</v>
      </c>
      <c r="M983" s="61" t="s">
        <v>47</v>
      </c>
      <c r="N983" s="4" t="e">
        <f>VLOOKUP(F983,STATISTIK!$A:$D,9,FALSE)</f>
        <v>#REF!</v>
      </c>
      <c r="O983" s="4" t="e">
        <f>VLOOKUP(F983,STATISTIK!$A:$D,10,FALSE)</f>
        <v>#REF!</v>
      </c>
      <c r="P983" s="5"/>
      <c r="Q983" s="4" t="e">
        <f>VLOOKUP(F983,STATISTIK!$A:$D,12,FALSE)</f>
        <v>#REF!</v>
      </c>
      <c r="R983" s="57" t="e">
        <f>VLOOKUP(F983,STATISTIK!$A:$D,13,FALSE)</f>
        <v>#REF!</v>
      </c>
      <c r="S983" s="62"/>
      <c r="T983" s="56"/>
      <c r="U983" s="56"/>
    </row>
    <row r="984" ht="12.75" hidden="1" customHeight="1" spans="1:21">
      <c r="A984" s="6">
        <v>954</v>
      </c>
      <c r="B984" s="21" t="s">
        <v>2057</v>
      </c>
      <c r="C984" s="21"/>
      <c r="D984" s="21"/>
      <c r="E984" s="21"/>
      <c r="F984" s="70" t="s">
        <v>2050</v>
      </c>
      <c r="G984" s="6" t="s">
        <v>43</v>
      </c>
      <c r="H984" s="4" t="s">
        <v>2006</v>
      </c>
      <c r="I984" s="6" t="s">
        <v>45</v>
      </c>
      <c r="J984" s="4" t="e">
        <f>VLOOKUP(F984,STATISTIK!$A:$D,5,FALSE)</f>
        <v>#REF!</v>
      </c>
      <c r="K984" s="49" t="s">
        <v>444</v>
      </c>
      <c r="L984" s="4" t="e">
        <f>VLOOKUP(F984,STATISTIK!$A:$D,7,FALSE)</f>
        <v>#REF!</v>
      </c>
      <c r="M984" s="61" t="s">
        <v>47</v>
      </c>
      <c r="N984" s="4" t="e">
        <f>VLOOKUP(F984,STATISTIK!$A:$D,9,FALSE)</f>
        <v>#REF!</v>
      </c>
      <c r="O984" s="4" t="e">
        <f>VLOOKUP(F984,STATISTIK!$A:$D,10,FALSE)</f>
        <v>#REF!</v>
      </c>
      <c r="P984" s="5"/>
      <c r="Q984" s="4" t="e">
        <f>VLOOKUP(F984,STATISTIK!$A:$D,12,FALSE)</f>
        <v>#REF!</v>
      </c>
      <c r="R984" s="57" t="e">
        <f>VLOOKUP(F984,STATISTIK!$A:$D,13,FALSE)</f>
        <v>#REF!</v>
      </c>
      <c r="S984" s="62"/>
      <c r="T984" s="56"/>
      <c r="U984" s="56"/>
    </row>
    <row r="985" ht="12.75" hidden="1" customHeight="1" spans="1:21">
      <c r="A985" s="6">
        <v>955</v>
      </c>
      <c r="B985" s="21" t="s">
        <v>2058</v>
      </c>
      <c r="C985" s="21"/>
      <c r="D985" s="21"/>
      <c r="E985" s="21"/>
      <c r="F985" s="70" t="s">
        <v>2052</v>
      </c>
      <c r="G985" s="6" t="s">
        <v>43</v>
      </c>
      <c r="H985" s="4" t="s">
        <v>2006</v>
      </c>
      <c r="I985" s="6" t="s">
        <v>45</v>
      </c>
      <c r="J985" s="4" t="e">
        <f>VLOOKUP(F985,STATISTIK!$A:$D,5,FALSE)</f>
        <v>#REF!</v>
      </c>
      <c r="K985" s="49" t="s">
        <v>444</v>
      </c>
      <c r="L985" s="4" t="e">
        <f>VLOOKUP(F985,STATISTIK!$A:$D,7,FALSE)</f>
        <v>#REF!</v>
      </c>
      <c r="M985" s="61" t="s">
        <v>47</v>
      </c>
      <c r="N985" s="4" t="e">
        <f>VLOOKUP(F985,STATISTIK!$A:$D,9,FALSE)</f>
        <v>#REF!</v>
      </c>
      <c r="O985" s="4" t="e">
        <f>VLOOKUP(F985,STATISTIK!$A:$D,10,FALSE)</f>
        <v>#REF!</v>
      </c>
      <c r="P985" s="5"/>
      <c r="Q985" s="4" t="e">
        <f>VLOOKUP(F985,STATISTIK!$A:$D,12,FALSE)</f>
        <v>#REF!</v>
      </c>
      <c r="R985" s="57" t="e">
        <f>VLOOKUP(F985,STATISTIK!$A:$D,13,FALSE)</f>
        <v>#REF!</v>
      </c>
      <c r="S985" s="62"/>
      <c r="T985" s="56"/>
      <c r="U985" s="56"/>
    </row>
    <row r="986" ht="12.75" hidden="1" customHeight="1" spans="1:21">
      <c r="A986" s="6">
        <v>956</v>
      </c>
      <c r="B986" s="21" t="s">
        <v>2059</v>
      </c>
      <c r="C986" s="21"/>
      <c r="D986" s="21"/>
      <c r="E986" s="21"/>
      <c r="F986" s="7" t="s">
        <v>2060</v>
      </c>
      <c r="G986" s="6" t="s">
        <v>43</v>
      </c>
      <c r="H986" s="4" t="s">
        <v>2006</v>
      </c>
      <c r="I986" s="6" t="s">
        <v>45</v>
      </c>
      <c r="J986" s="4" t="e">
        <f>VLOOKUP(F986,STATISTIK!$A:$D,5,FALSE)</f>
        <v>#REF!</v>
      </c>
      <c r="K986" s="49" t="s">
        <v>46</v>
      </c>
      <c r="L986" s="4" t="e">
        <f>VLOOKUP(F986,STATISTIK!$A:$D,7,FALSE)</f>
        <v>#REF!</v>
      </c>
      <c r="M986" s="61" t="s">
        <v>47</v>
      </c>
      <c r="N986" s="4" t="e">
        <f>VLOOKUP(F986,STATISTIK!$A:$D,9,FALSE)</f>
        <v>#REF!</v>
      </c>
      <c r="O986" s="4" t="e">
        <f>VLOOKUP(F986,STATISTIK!$A:$D,10,FALSE)</f>
        <v>#REF!</v>
      </c>
      <c r="P986" s="5"/>
      <c r="Q986" s="4" t="e">
        <f>VLOOKUP(F986,STATISTIK!$A:$D,12,FALSE)</f>
        <v>#REF!</v>
      </c>
      <c r="R986" s="57" t="e">
        <f>VLOOKUP(F986,STATISTIK!$A:$D,13,FALSE)</f>
        <v>#REF!</v>
      </c>
      <c r="S986" s="62"/>
      <c r="T986" s="56"/>
      <c r="U986" s="56"/>
    </row>
    <row r="987" ht="12.75" hidden="1" customHeight="1" spans="1:21">
      <c r="A987" s="6">
        <v>957</v>
      </c>
      <c r="B987" s="21" t="s">
        <v>2061</v>
      </c>
      <c r="C987" s="21"/>
      <c r="D987" s="21"/>
      <c r="E987" s="21"/>
      <c r="F987" s="7" t="s">
        <v>2062</v>
      </c>
      <c r="G987" s="6" t="s">
        <v>43</v>
      </c>
      <c r="H987" s="4" t="s">
        <v>2006</v>
      </c>
      <c r="I987" s="6" t="s">
        <v>45</v>
      </c>
      <c r="J987" s="4" t="e">
        <f>VLOOKUP(F987,STATISTIK!$A:$D,5,FALSE)</f>
        <v>#REF!</v>
      </c>
      <c r="K987" s="49" t="s">
        <v>46</v>
      </c>
      <c r="L987" s="4" t="e">
        <f>VLOOKUP(F987,STATISTIK!$A:$D,7,FALSE)</f>
        <v>#REF!</v>
      </c>
      <c r="M987" s="61" t="s">
        <v>47</v>
      </c>
      <c r="N987" s="4" t="e">
        <f>VLOOKUP(F987,STATISTIK!$A:$D,9,FALSE)</f>
        <v>#REF!</v>
      </c>
      <c r="O987" s="4" t="e">
        <f>VLOOKUP(F987,STATISTIK!$A:$D,10,FALSE)</f>
        <v>#REF!</v>
      </c>
      <c r="P987" s="5"/>
      <c r="Q987" s="4" t="e">
        <f>VLOOKUP(F987,STATISTIK!$A:$D,12,FALSE)</f>
        <v>#REF!</v>
      </c>
      <c r="R987" s="57" t="e">
        <f>VLOOKUP(F987,STATISTIK!$A:$D,13,FALSE)</f>
        <v>#REF!</v>
      </c>
      <c r="S987" s="62"/>
      <c r="T987" s="56"/>
      <c r="U987" s="56"/>
    </row>
    <row r="988" ht="12.75" hidden="1" customHeight="1" spans="1:21">
      <c r="A988" s="6">
        <v>958</v>
      </c>
      <c r="B988" s="21" t="s">
        <v>2063</v>
      </c>
      <c r="C988" s="21"/>
      <c r="D988" s="21"/>
      <c r="E988" s="21"/>
      <c r="F988" s="7" t="s">
        <v>2064</v>
      </c>
      <c r="G988" s="6" t="s">
        <v>43</v>
      </c>
      <c r="H988" s="4" t="s">
        <v>2006</v>
      </c>
      <c r="I988" s="6" t="s">
        <v>45</v>
      </c>
      <c r="J988" s="4" t="e">
        <f>VLOOKUP(F988,STATISTIK!$A:$D,5,FALSE)</f>
        <v>#REF!</v>
      </c>
      <c r="K988" s="49" t="s">
        <v>46</v>
      </c>
      <c r="L988" s="4" t="e">
        <f>VLOOKUP(F988,STATISTIK!$A:$D,7,FALSE)</f>
        <v>#REF!</v>
      </c>
      <c r="M988" s="61" t="s">
        <v>47</v>
      </c>
      <c r="N988" s="4" t="e">
        <f>VLOOKUP(F988,STATISTIK!$A:$D,9,FALSE)</f>
        <v>#REF!</v>
      </c>
      <c r="O988" s="4" t="e">
        <f>VLOOKUP(F988,STATISTIK!$A:$D,10,FALSE)</f>
        <v>#REF!</v>
      </c>
      <c r="P988" s="5"/>
      <c r="Q988" s="4" t="e">
        <f>VLOOKUP(F988,STATISTIK!$A:$D,12,FALSE)</f>
        <v>#REF!</v>
      </c>
      <c r="R988" s="57" t="e">
        <f>VLOOKUP(F988,STATISTIK!$A:$D,13,FALSE)</f>
        <v>#REF!</v>
      </c>
      <c r="S988" s="62"/>
      <c r="T988" s="56"/>
      <c r="U988" s="56"/>
    </row>
    <row r="989" ht="12.75" hidden="1" customHeight="1" spans="1:21">
      <c r="A989" s="6">
        <v>959</v>
      </c>
      <c r="B989" s="21" t="s">
        <v>2065</v>
      </c>
      <c r="C989" s="21"/>
      <c r="D989" s="21"/>
      <c r="E989" s="21"/>
      <c r="F989" s="7" t="s">
        <v>2066</v>
      </c>
      <c r="G989" s="6" t="s">
        <v>43</v>
      </c>
      <c r="H989" s="4" t="s">
        <v>2006</v>
      </c>
      <c r="I989" s="6" t="s">
        <v>45</v>
      </c>
      <c r="J989" s="4" t="e">
        <f>VLOOKUP(F989,STATISTIK!$A:$D,5,FALSE)</f>
        <v>#REF!</v>
      </c>
      <c r="K989" s="49" t="s">
        <v>46</v>
      </c>
      <c r="L989" s="4" t="e">
        <f>VLOOKUP(F989,STATISTIK!$A:$D,7,FALSE)</f>
        <v>#REF!</v>
      </c>
      <c r="M989" s="61" t="s">
        <v>47</v>
      </c>
      <c r="N989" s="4" t="e">
        <f>VLOOKUP(F989,STATISTIK!$A:$D,9,FALSE)</f>
        <v>#REF!</v>
      </c>
      <c r="O989" s="4" t="e">
        <f>VLOOKUP(F989,STATISTIK!$A:$D,10,FALSE)</f>
        <v>#REF!</v>
      </c>
      <c r="P989" s="5"/>
      <c r="Q989" s="4" t="e">
        <f>VLOOKUP(F989,STATISTIK!$A:$D,12,FALSE)</f>
        <v>#REF!</v>
      </c>
      <c r="R989" s="57" t="e">
        <f>VLOOKUP(F989,STATISTIK!$A:$D,13,FALSE)</f>
        <v>#REF!</v>
      </c>
      <c r="S989" s="62"/>
      <c r="T989" s="56"/>
      <c r="U989" s="56"/>
    </row>
    <row r="990" ht="12.75" hidden="1" customHeight="1" spans="1:21">
      <c r="A990" s="6">
        <v>960</v>
      </c>
      <c r="B990" s="21" t="s">
        <v>2067</v>
      </c>
      <c r="C990" s="21"/>
      <c r="D990" s="21"/>
      <c r="E990" s="21"/>
      <c r="F990" s="7" t="s">
        <v>2068</v>
      </c>
      <c r="G990" s="6" t="s">
        <v>43</v>
      </c>
      <c r="H990" s="4" t="s">
        <v>2006</v>
      </c>
      <c r="I990" s="6" t="s">
        <v>45</v>
      </c>
      <c r="J990" s="4" t="e">
        <f>VLOOKUP(F990,STATISTIK!$A:$D,5,FALSE)</f>
        <v>#REF!</v>
      </c>
      <c r="K990" s="49" t="s">
        <v>46</v>
      </c>
      <c r="L990" s="4" t="e">
        <f>VLOOKUP(F990,STATISTIK!$A:$D,7,FALSE)</f>
        <v>#REF!</v>
      </c>
      <c r="M990" s="61" t="s">
        <v>47</v>
      </c>
      <c r="N990" s="4" t="e">
        <f>VLOOKUP(F990,STATISTIK!$A:$D,9,FALSE)</f>
        <v>#REF!</v>
      </c>
      <c r="O990" s="4" t="e">
        <f>VLOOKUP(F990,STATISTIK!$A:$D,10,FALSE)</f>
        <v>#REF!</v>
      </c>
      <c r="P990" s="5"/>
      <c r="Q990" s="4" t="e">
        <f>VLOOKUP(F990,STATISTIK!$A:$D,12,FALSE)</f>
        <v>#REF!</v>
      </c>
      <c r="R990" s="57" t="e">
        <f>VLOOKUP(F990,STATISTIK!$A:$D,13,FALSE)</f>
        <v>#REF!</v>
      </c>
      <c r="S990" s="62"/>
      <c r="T990" s="56"/>
      <c r="U990" s="56"/>
    </row>
    <row r="991" ht="12.75" hidden="1" customHeight="1" spans="1:21">
      <c r="A991" s="6">
        <v>961</v>
      </c>
      <c r="B991" s="21" t="s">
        <v>2069</v>
      </c>
      <c r="C991" s="21"/>
      <c r="D991" s="21"/>
      <c r="E991" s="21"/>
      <c r="F991" s="7" t="s">
        <v>2070</v>
      </c>
      <c r="G991" s="6" t="s">
        <v>43</v>
      </c>
      <c r="H991" s="4" t="s">
        <v>2006</v>
      </c>
      <c r="I991" s="6" t="s">
        <v>45</v>
      </c>
      <c r="J991" s="4" t="e">
        <f>VLOOKUP(F991,STATISTIK!$A:$D,5,FALSE)</f>
        <v>#REF!</v>
      </c>
      <c r="K991" s="49" t="s">
        <v>46</v>
      </c>
      <c r="L991" s="4" t="e">
        <f>VLOOKUP(F991,STATISTIK!$A:$D,7,FALSE)</f>
        <v>#REF!</v>
      </c>
      <c r="M991" s="61" t="s">
        <v>47</v>
      </c>
      <c r="N991" s="4" t="e">
        <f>VLOOKUP(F991,STATISTIK!$A:$D,9,FALSE)</f>
        <v>#REF!</v>
      </c>
      <c r="O991" s="4" t="e">
        <f>VLOOKUP(F991,STATISTIK!$A:$D,10,FALSE)</f>
        <v>#REF!</v>
      </c>
      <c r="P991" s="5"/>
      <c r="Q991" s="4" t="e">
        <f>VLOOKUP(F991,STATISTIK!$A:$D,12,FALSE)</f>
        <v>#REF!</v>
      </c>
      <c r="R991" s="57" t="e">
        <f>VLOOKUP(F991,STATISTIK!$A:$D,13,FALSE)</f>
        <v>#REF!</v>
      </c>
      <c r="S991" s="62"/>
      <c r="T991" s="56"/>
      <c r="U991" s="56"/>
    </row>
    <row r="992" ht="12.75" hidden="1" customHeight="1" spans="1:21">
      <c r="A992" s="6">
        <v>962</v>
      </c>
      <c r="B992" s="21" t="s">
        <v>2071</v>
      </c>
      <c r="C992" s="21"/>
      <c r="D992" s="21"/>
      <c r="E992" s="21"/>
      <c r="F992" s="7" t="s">
        <v>2072</v>
      </c>
      <c r="G992" s="6" t="s">
        <v>43</v>
      </c>
      <c r="H992" s="4" t="s">
        <v>2006</v>
      </c>
      <c r="I992" s="6" t="s">
        <v>45</v>
      </c>
      <c r="J992" s="4" t="e">
        <f>VLOOKUP(F992,STATISTIK!$A:$D,5,FALSE)</f>
        <v>#REF!</v>
      </c>
      <c r="K992" s="49" t="s">
        <v>46</v>
      </c>
      <c r="L992" s="4" t="e">
        <f>VLOOKUP(F992,STATISTIK!$A:$D,7,FALSE)</f>
        <v>#REF!</v>
      </c>
      <c r="M992" s="61" t="s">
        <v>47</v>
      </c>
      <c r="N992" s="4" t="e">
        <f>VLOOKUP(F992,STATISTIK!$A:$D,9,FALSE)</f>
        <v>#REF!</v>
      </c>
      <c r="O992" s="4" t="e">
        <f>VLOOKUP(F992,STATISTIK!$A:$D,10,FALSE)</f>
        <v>#REF!</v>
      </c>
      <c r="P992" s="5"/>
      <c r="Q992" s="4" t="e">
        <f>VLOOKUP(F992,STATISTIK!$A:$D,12,FALSE)</f>
        <v>#REF!</v>
      </c>
      <c r="R992" s="57" t="e">
        <f>VLOOKUP(F992,STATISTIK!$A:$D,13,FALSE)</f>
        <v>#REF!</v>
      </c>
      <c r="S992" s="62"/>
      <c r="T992" s="56"/>
      <c r="U992" s="56"/>
    </row>
    <row r="993" ht="12.75" hidden="1" customHeight="1" spans="1:21">
      <c r="A993" s="6">
        <v>963</v>
      </c>
      <c r="B993" s="21" t="s">
        <v>2073</v>
      </c>
      <c r="C993" s="21"/>
      <c r="D993" s="21"/>
      <c r="E993" s="21"/>
      <c r="F993" s="7" t="s">
        <v>2074</v>
      </c>
      <c r="G993" s="6" t="s">
        <v>43</v>
      </c>
      <c r="H993" s="4" t="s">
        <v>2006</v>
      </c>
      <c r="I993" s="6" t="s">
        <v>45</v>
      </c>
      <c r="J993" s="4" t="e">
        <f>VLOOKUP(F993,STATISTIK!$A:$D,5,FALSE)</f>
        <v>#REF!</v>
      </c>
      <c r="K993" s="6" t="s">
        <v>46</v>
      </c>
      <c r="L993" s="4" t="e">
        <f>VLOOKUP(F993,STATISTIK!$A:$D,7,FALSE)</f>
        <v>#REF!</v>
      </c>
      <c r="M993" s="61" t="s">
        <v>47</v>
      </c>
      <c r="N993" s="4" t="e">
        <f>VLOOKUP(F993,STATISTIK!$A:$D,9,FALSE)</f>
        <v>#REF!</v>
      </c>
      <c r="O993" s="4" t="e">
        <f>VLOOKUP(F993,STATISTIK!$A:$D,10,FALSE)</f>
        <v>#REF!</v>
      </c>
      <c r="P993" s="5"/>
      <c r="Q993" s="4" t="e">
        <f>VLOOKUP(F993,STATISTIK!$A:$D,12,FALSE)</f>
        <v>#REF!</v>
      </c>
      <c r="R993" s="57" t="e">
        <f>VLOOKUP(F993,STATISTIK!$A:$D,13,FALSE)</f>
        <v>#REF!</v>
      </c>
      <c r="S993" s="62"/>
      <c r="T993" s="56"/>
      <c r="U993" s="56"/>
    </row>
    <row r="994" ht="12.75" hidden="1" customHeight="1" spans="1:21">
      <c r="A994" s="6">
        <v>964</v>
      </c>
      <c r="B994" s="21" t="s">
        <v>2075</v>
      </c>
      <c r="C994" s="21"/>
      <c r="D994" s="21"/>
      <c r="E994" s="21"/>
      <c r="F994" s="7" t="s">
        <v>2076</v>
      </c>
      <c r="G994" s="6" t="s">
        <v>43</v>
      </c>
      <c r="H994" s="4" t="s">
        <v>2006</v>
      </c>
      <c r="I994" s="6" t="s">
        <v>45</v>
      </c>
      <c r="J994" s="4" t="e">
        <f>VLOOKUP(F994,STATISTIK!$A:$D,5,FALSE)</f>
        <v>#REF!</v>
      </c>
      <c r="K994" s="6" t="s">
        <v>477</v>
      </c>
      <c r="L994" s="4" t="e">
        <f>VLOOKUP(F994,STATISTIK!$A:$D,7,FALSE)</f>
        <v>#REF!</v>
      </c>
      <c r="M994" s="61" t="s">
        <v>47</v>
      </c>
      <c r="N994" s="4" t="e">
        <f>VLOOKUP(F994,STATISTIK!$A:$D,9,FALSE)</f>
        <v>#REF!</v>
      </c>
      <c r="O994" s="4" t="e">
        <f>VLOOKUP(F994,STATISTIK!$A:$D,10,FALSE)</f>
        <v>#REF!</v>
      </c>
      <c r="P994" s="5"/>
      <c r="Q994" s="4" t="e">
        <f>VLOOKUP(F994,STATISTIK!$A:$D,12,FALSE)</f>
        <v>#REF!</v>
      </c>
      <c r="R994" s="57" t="e">
        <f>VLOOKUP(F994,STATISTIK!$A:$D,13,FALSE)</f>
        <v>#REF!</v>
      </c>
      <c r="S994" s="62"/>
      <c r="T994" s="56"/>
      <c r="U994" s="56"/>
    </row>
    <row r="995" ht="12.75" hidden="1" customHeight="1" spans="1:21">
      <c r="A995" s="6">
        <v>965</v>
      </c>
      <c r="B995" s="21" t="s">
        <v>2077</v>
      </c>
      <c r="C995" s="21"/>
      <c r="D995" s="21"/>
      <c r="E995" s="21"/>
      <c r="F995" s="7" t="s">
        <v>2022</v>
      </c>
      <c r="G995" s="6" t="s">
        <v>43</v>
      </c>
      <c r="H995" s="4" t="s">
        <v>2006</v>
      </c>
      <c r="I995" s="6" t="s">
        <v>45</v>
      </c>
      <c r="J995" s="4" t="e">
        <f>VLOOKUP(F995,STATISTIK!$A:$D,5,FALSE)</f>
        <v>#REF!</v>
      </c>
      <c r="K995" s="6" t="s">
        <v>477</v>
      </c>
      <c r="L995" s="4" t="e">
        <f>VLOOKUP(F995,STATISTIK!$A:$D,7,FALSE)</f>
        <v>#REF!</v>
      </c>
      <c r="M995" s="61" t="s">
        <v>47</v>
      </c>
      <c r="N995" s="4" t="e">
        <f>VLOOKUP(F995,STATISTIK!$A:$D,9,FALSE)</f>
        <v>#REF!</v>
      </c>
      <c r="O995" s="4" t="e">
        <f>VLOOKUP(F995,STATISTIK!$A:$D,10,FALSE)</f>
        <v>#REF!</v>
      </c>
      <c r="P995" s="5"/>
      <c r="Q995" s="4" t="e">
        <f>VLOOKUP(F995,STATISTIK!$A:$D,12,FALSE)</f>
        <v>#REF!</v>
      </c>
      <c r="R995" s="57" t="e">
        <f>VLOOKUP(F995,STATISTIK!$A:$D,13,FALSE)</f>
        <v>#REF!</v>
      </c>
      <c r="S995" s="62"/>
      <c r="T995" s="56"/>
      <c r="U995" s="56"/>
    </row>
    <row r="996" ht="12.75" hidden="1" customHeight="1" spans="1:21">
      <c r="A996" s="6">
        <v>966</v>
      </c>
      <c r="B996" s="21" t="s">
        <v>2078</v>
      </c>
      <c r="C996" s="21"/>
      <c r="D996" s="21"/>
      <c r="E996" s="21"/>
      <c r="F996" s="7" t="s">
        <v>2079</v>
      </c>
      <c r="G996" s="6" t="s">
        <v>43</v>
      </c>
      <c r="H996" s="4" t="s">
        <v>2006</v>
      </c>
      <c r="I996" s="6" t="s">
        <v>45</v>
      </c>
      <c r="J996" s="4" t="e">
        <f>VLOOKUP(F996,STATISTIK!$A:$D,5,FALSE)</f>
        <v>#REF!</v>
      </c>
      <c r="K996" s="6" t="s">
        <v>46</v>
      </c>
      <c r="L996" s="4" t="e">
        <f>VLOOKUP(F996,STATISTIK!$A:$D,7,FALSE)</f>
        <v>#REF!</v>
      </c>
      <c r="M996" s="61" t="s">
        <v>47</v>
      </c>
      <c r="N996" s="4" t="e">
        <f>VLOOKUP(F996,STATISTIK!$A:$D,9,FALSE)</f>
        <v>#REF!</v>
      </c>
      <c r="O996" s="4" t="e">
        <f>VLOOKUP(F996,STATISTIK!$A:$D,10,FALSE)</f>
        <v>#REF!</v>
      </c>
      <c r="P996" s="5"/>
      <c r="Q996" s="4" t="e">
        <f>VLOOKUP(F996,STATISTIK!$A:$D,12,FALSE)</f>
        <v>#REF!</v>
      </c>
      <c r="R996" s="57" t="e">
        <f>VLOOKUP(F996,STATISTIK!$A:$D,13,FALSE)</f>
        <v>#REF!</v>
      </c>
      <c r="S996" s="62"/>
      <c r="T996" s="56"/>
      <c r="U996" s="56"/>
    </row>
    <row r="997" ht="12.75" hidden="1" customHeight="1" spans="1:21">
      <c r="A997" s="6">
        <v>967</v>
      </c>
      <c r="B997" s="21" t="s">
        <v>2080</v>
      </c>
      <c r="C997" s="21"/>
      <c r="D997" s="21"/>
      <c r="E997" s="21"/>
      <c r="F997" s="7" t="s">
        <v>2081</v>
      </c>
      <c r="G997" s="6" t="s">
        <v>43</v>
      </c>
      <c r="H997" s="4" t="s">
        <v>2006</v>
      </c>
      <c r="I997" s="6" t="s">
        <v>45</v>
      </c>
      <c r="J997" s="4" t="e">
        <f>VLOOKUP(F997,STATISTIK!$A:$D,5,FALSE)</f>
        <v>#REF!</v>
      </c>
      <c r="K997" s="6" t="s">
        <v>2082</v>
      </c>
      <c r="L997" s="4" t="e">
        <f>VLOOKUP(F997,STATISTIK!$A:$D,7,FALSE)</f>
        <v>#REF!</v>
      </c>
      <c r="M997" s="61" t="s">
        <v>47</v>
      </c>
      <c r="N997" s="4" t="e">
        <f>VLOOKUP(F997,STATISTIK!$A:$D,9,FALSE)</f>
        <v>#REF!</v>
      </c>
      <c r="O997" s="4" t="e">
        <f>VLOOKUP(F997,STATISTIK!$A:$D,10,FALSE)</f>
        <v>#REF!</v>
      </c>
      <c r="P997" s="5"/>
      <c r="Q997" s="4" t="e">
        <f>VLOOKUP(F997,STATISTIK!$A:$D,12,FALSE)</f>
        <v>#REF!</v>
      </c>
      <c r="R997" s="57" t="e">
        <f>VLOOKUP(F997,STATISTIK!$A:$D,13,FALSE)</f>
        <v>#REF!</v>
      </c>
      <c r="S997" s="62"/>
      <c r="T997" s="56"/>
      <c r="U997" s="56"/>
    </row>
    <row r="998" ht="12.75" hidden="1" customHeight="1" spans="1:21">
      <c r="A998" s="6">
        <v>968</v>
      </c>
      <c r="B998" s="21" t="s">
        <v>2083</v>
      </c>
      <c r="C998" s="21"/>
      <c r="D998" s="21"/>
      <c r="E998" s="21"/>
      <c r="F998" s="7" t="s">
        <v>2084</v>
      </c>
      <c r="G998" s="6" t="s">
        <v>43</v>
      </c>
      <c r="H998" s="4" t="s">
        <v>2006</v>
      </c>
      <c r="I998" s="6" t="s">
        <v>45</v>
      </c>
      <c r="J998" s="4" t="e">
        <f>VLOOKUP(F998,STATISTIK!$A:$D,5,FALSE)</f>
        <v>#REF!</v>
      </c>
      <c r="K998" s="6" t="s">
        <v>2082</v>
      </c>
      <c r="L998" s="4" t="e">
        <f>VLOOKUP(F998,STATISTIK!$A:$D,7,FALSE)</f>
        <v>#REF!</v>
      </c>
      <c r="M998" s="61" t="s">
        <v>47</v>
      </c>
      <c r="N998" s="4" t="e">
        <f>VLOOKUP(F998,STATISTIK!$A:$D,9,FALSE)</f>
        <v>#REF!</v>
      </c>
      <c r="O998" s="4" t="e">
        <f>VLOOKUP(F998,STATISTIK!$A:$D,10,FALSE)</f>
        <v>#REF!</v>
      </c>
      <c r="P998" s="5"/>
      <c r="Q998" s="4" t="e">
        <f>VLOOKUP(F998,STATISTIK!$A:$D,12,FALSE)</f>
        <v>#REF!</v>
      </c>
      <c r="R998" s="57" t="e">
        <f>VLOOKUP(F998,STATISTIK!$A:$D,13,FALSE)</f>
        <v>#REF!</v>
      </c>
      <c r="S998" s="62"/>
      <c r="T998" s="56"/>
      <c r="U998" s="56"/>
    </row>
    <row r="999" ht="12.75" hidden="1" customHeight="1" spans="1:21">
      <c r="A999" s="6"/>
      <c r="B999" s="69" t="s">
        <v>2085</v>
      </c>
      <c r="C999" s="42"/>
      <c r="D999" s="42"/>
      <c r="E999" s="42"/>
      <c r="F999" s="3" t="s">
        <v>2086</v>
      </c>
      <c r="G999" s="6" t="s">
        <v>43</v>
      </c>
      <c r="H999" s="4"/>
      <c r="I999" s="6" t="s">
        <v>45</v>
      </c>
      <c r="J999" s="4" t="e">
        <f>VLOOKUP(F999,STATISTIK!$A:$D,5,FALSE)</f>
        <v>#REF!</v>
      </c>
      <c r="K999" s="49"/>
      <c r="L999" s="4" t="e">
        <f>VLOOKUP(F999,STATISTIK!$A:$D,7,FALSE)</f>
        <v>#REF!</v>
      </c>
      <c r="M999" s="61"/>
      <c r="N999" s="4" t="e">
        <f>VLOOKUP(F999,STATISTIK!$A:$D,9,FALSE)</f>
        <v>#REF!</v>
      </c>
      <c r="O999" s="4" t="e">
        <f>VLOOKUP(F999,STATISTIK!$A:$D,10,FALSE)</f>
        <v>#REF!</v>
      </c>
      <c r="P999" s="5"/>
      <c r="Q999" s="4" t="e">
        <f>VLOOKUP(F999,STATISTIK!$A:$D,12,FALSE)</f>
        <v>#REF!</v>
      </c>
      <c r="R999" s="4" t="e">
        <f>VLOOKUP(F999,STATISTIK!$A:$D,13,FALSE)</f>
        <v>#REF!</v>
      </c>
      <c r="S999" s="52"/>
      <c r="T999" s="56"/>
      <c r="U999" s="56"/>
    </row>
    <row r="1000" ht="12.75" hidden="1" customHeight="1" spans="1:21">
      <c r="A1000" s="6">
        <v>969</v>
      </c>
      <c r="B1000" s="21" t="s">
        <v>2087</v>
      </c>
      <c r="C1000" s="21"/>
      <c r="D1000" s="21"/>
      <c r="E1000" s="21"/>
      <c r="F1000" s="7" t="s">
        <v>2088</v>
      </c>
      <c r="G1000" s="6" t="s">
        <v>43</v>
      </c>
      <c r="H1000" s="4" t="s">
        <v>2089</v>
      </c>
      <c r="I1000" s="6" t="s">
        <v>45</v>
      </c>
      <c r="J1000" s="4" t="e">
        <f>VLOOKUP(F1000,STATISTIK!$A:$D,5,FALSE)</f>
        <v>#REF!</v>
      </c>
      <c r="K1000" s="6" t="s">
        <v>574</v>
      </c>
      <c r="L1000" s="4" t="e">
        <f>VLOOKUP(F1000,STATISTIK!$A:$D,7,FALSE)</f>
        <v>#REF!</v>
      </c>
      <c r="M1000" s="51" t="s">
        <v>47</v>
      </c>
      <c r="N1000" s="4" t="e">
        <f>VLOOKUP(F1000,STATISTIK!$A:$D,9,FALSE)</f>
        <v>#REF!</v>
      </c>
      <c r="O1000" s="4" t="e">
        <f>VLOOKUP(F1000,STATISTIK!$A:$D,10,FALSE)</f>
        <v>#REF!</v>
      </c>
      <c r="P1000" s="5"/>
      <c r="Q1000" s="4" t="e">
        <f>VLOOKUP(F1000,STATISTIK!$A:$D,12,FALSE)</f>
        <v>#REF!</v>
      </c>
      <c r="R1000" s="57" t="e">
        <f>VLOOKUP(F1000,STATISTIK!$A:$D,13,FALSE)</f>
        <v>#REF!</v>
      </c>
      <c r="S1000" s="51"/>
      <c r="T1000" s="56"/>
      <c r="U1000" s="56"/>
    </row>
    <row r="1001" ht="12.75" hidden="1" customHeight="1" spans="1:21">
      <c r="A1001" s="6">
        <v>970</v>
      </c>
      <c r="B1001" s="21" t="s">
        <v>2090</v>
      </c>
      <c r="C1001" s="21"/>
      <c r="D1001" s="21"/>
      <c r="E1001" s="21"/>
      <c r="F1001" s="7" t="s">
        <v>2091</v>
      </c>
      <c r="G1001" s="6" t="s">
        <v>43</v>
      </c>
      <c r="H1001" s="4" t="s">
        <v>2089</v>
      </c>
      <c r="I1001" s="6" t="s">
        <v>45</v>
      </c>
      <c r="J1001" s="4" t="e">
        <f>VLOOKUP(F1001,STATISTIK!$A:$D,5,FALSE)</f>
        <v>#REF!</v>
      </c>
      <c r="K1001" s="49" t="s">
        <v>46</v>
      </c>
      <c r="L1001" s="4" t="e">
        <f>VLOOKUP(F1001,STATISTIK!$A:$D,7,FALSE)</f>
        <v>#REF!</v>
      </c>
      <c r="M1001" s="62" t="s">
        <v>47</v>
      </c>
      <c r="N1001" s="4" t="e">
        <f>VLOOKUP(F1001,STATISTIK!$A:$D,9,FALSE)</f>
        <v>#REF!</v>
      </c>
      <c r="O1001" s="4" t="e">
        <f>VLOOKUP(F1001,STATISTIK!$A:$D,10,FALSE)</f>
        <v>#REF!</v>
      </c>
      <c r="P1001" s="5"/>
      <c r="Q1001" s="4" t="e">
        <f>VLOOKUP(F1001,STATISTIK!$A:$D,12,FALSE)</f>
        <v>#REF!</v>
      </c>
      <c r="R1001" s="57" t="e">
        <f>VLOOKUP(F1001,STATISTIK!$A:$D,13,FALSE)</f>
        <v>#REF!</v>
      </c>
      <c r="S1001" s="62"/>
      <c r="T1001" s="56"/>
      <c r="U1001" s="56"/>
    </row>
    <row r="1002" ht="12.75" hidden="1" customHeight="1" spans="1:21">
      <c r="A1002" s="6">
        <v>971</v>
      </c>
      <c r="B1002" s="21" t="s">
        <v>2092</v>
      </c>
      <c r="C1002" s="21"/>
      <c r="D1002" s="21"/>
      <c r="E1002" s="21"/>
      <c r="F1002" s="7" t="s">
        <v>2093</v>
      </c>
      <c r="G1002" s="6" t="s">
        <v>43</v>
      </c>
      <c r="H1002" s="4" t="s">
        <v>2089</v>
      </c>
      <c r="I1002" s="6" t="s">
        <v>45</v>
      </c>
      <c r="J1002" s="4" t="e">
        <f>VLOOKUP(F1002,STATISTIK!$A:$D,5,FALSE)</f>
        <v>#REF!</v>
      </c>
      <c r="K1002" s="49" t="s">
        <v>46</v>
      </c>
      <c r="L1002" s="4" t="e">
        <f>VLOOKUP(F1002,STATISTIK!$A:$D,7,FALSE)</f>
        <v>#REF!</v>
      </c>
      <c r="M1002" s="62" t="s">
        <v>47</v>
      </c>
      <c r="N1002" s="4" t="e">
        <f>VLOOKUP(F1002,STATISTIK!$A:$D,9,FALSE)</f>
        <v>#REF!</v>
      </c>
      <c r="O1002" s="4" t="e">
        <f>VLOOKUP(F1002,STATISTIK!$A:$D,10,FALSE)</f>
        <v>#REF!</v>
      </c>
      <c r="P1002" s="5"/>
      <c r="Q1002" s="4" t="e">
        <f>VLOOKUP(F1002,STATISTIK!$A:$D,12,FALSE)</f>
        <v>#REF!</v>
      </c>
      <c r="R1002" s="57" t="e">
        <f>VLOOKUP(F1002,STATISTIK!$A:$D,13,FALSE)</f>
        <v>#REF!</v>
      </c>
      <c r="S1002" s="62"/>
      <c r="T1002" s="56"/>
      <c r="U1002" s="56"/>
    </row>
    <row r="1003" ht="12.75" hidden="1" customHeight="1" spans="1:21">
      <c r="A1003" s="6">
        <v>972</v>
      </c>
      <c r="B1003" s="21" t="s">
        <v>2094</v>
      </c>
      <c r="C1003" s="21"/>
      <c r="D1003" s="21"/>
      <c r="E1003" s="21"/>
      <c r="F1003" s="7" t="s">
        <v>2095</v>
      </c>
      <c r="G1003" s="6" t="s">
        <v>43</v>
      </c>
      <c r="H1003" s="4" t="s">
        <v>2089</v>
      </c>
      <c r="I1003" s="6" t="s">
        <v>45</v>
      </c>
      <c r="J1003" s="4" t="e">
        <f>VLOOKUP(F1003,STATISTIK!$A:$D,5,FALSE)</f>
        <v>#REF!</v>
      </c>
      <c r="K1003" s="49" t="s">
        <v>46</v>
      </c>
      <c r="L1003" s="4" t="e">
        <f>VLOOKUP(F1003,STATISTIK!$A:$D,7,FALSE)</f>
        <v>#REF!</v>
      </c>
      <c r="M1003" s="62" t="s">
        <v>47</v>
      </c>
      <c r="N1003" s="4" t="e">
        <f>VLOOKUP(F1003,STATISTIK!$A:$D,9,FALSE)</f>
        <v>#REF!</v>
      </c>
      <c r="O1003" s="4" t="e">
        <f>VLOOKUP(F1003,STATISTIK!$A:$D,10,FALSE)</f>
        <v>#REF!</v>
      </c>
      <c r="P1003" s="5"/>
      <c r="Q1003" s="4" t="e">
        <f>VLOOKUP(F1003,STATISTIK!$A:$D,12,FALSE)</f>
        <v>#REF!</v>
      </c>
      <c r="R1003" s="57" t="e">
        <f>VLOOKUP(F1003,STATISTIK!$A:$D,13,FALSE)</f>
        <v>#REF!</v>
      </c>
      <c r="S1003" s="62"/>
      <c r="T1003" s="56"/>
      <c r="U1003" s="56"/>
    </row>
    <row r="1004" ht="12.75" hidden="1" customHeight="1" spans="1:21">
      <c r="A1004" s="6">
        <v>973</v>
      </c>
      <c r="B1004" s="21" t="s">
        <v>2096</v>
      </c>
      <c r="C1004" s="21"/>
      <c r="D1004" s="21"/>
      <c r="E1004" s="21"/>
      <c r="F1004" s="7" t="s">
        <v>64</v>
      </c>
      <c r="G1004" s="6" t="s">
        <v>43</v>
      </c>
      <c r="H1004" s="4" t="s">
        <v>2089</v>
      </c>
      <c r="I1004" s="6" t="s">
        <v>45</v>
      </c>
      <c r="J1004" s="4" t="e">
        <f>VLOOKUP(F1004,STATISTIK!$A:$D,5,FALSE)</f>
        <v>#REF!</v>
      </c>
      <c r="K1004" s="49" t="s">
        <v>65</v>
      </c>
      <c r="L1004" s="4" t="e">
        <f>VLOOKUP(F1004,STATISTIK!$A:$D,7,FALSE)</f>
        <v>#REF!</v>
      </c>
      <c r="M1004" s="62" t="s">
        <v>47</v>
      </c>
      <c r="N1004" s="4" t="e">
        <f>VLOOKUP(F1004,STATISTIK!$A:$D,9,FALSE)</f>
        <v>#REF!</v>
      </c>
      <c r="O1004" s="4" t="e">
        <f>VLOOKUP(F1004,STATISTIK!$A:$D,10,FALSE)</f>
        <v>#REF!</v>
      </c>
      <c r="P1004" s="5"/>
      <c r="Q1004" s="4" t="e">
        <f>VLOOKUP(F1004,STATISTIK!$A:$D,12,FALSE)</f>
        <v>#REF!</v>
      </c>
      <c r="R1004" s="57" t="e">
        <f>VLOOKUP(F1004,STATISTIK!$A:$D,13,FALSE)</f>
        <v>#REF!</v>
      </c>
      <c r="S1004" s="62"/>
      <c r="T1004" s="56"/>
      <c r="U1004" s="56"/>
    </row>
    <row r="1005" ht="12.75" hidden="1" customHeight="1" spans="1:21">
      <c r="A1005" s="6">
        <v>974</v>
      </c>
      <c r="B1005" s="21" t="s">
        <v>2097</v>
      </c>
      <c r="C1005" s="21"/>
      <c r="D1005" s="21"/>
      <c r="E1005" s="21"/>
      <c r="F1005" s="7" t="s">
        <v>576</v>
      </c>
      <c r="G1005" s="6" t="s">
        <v>43</v>
      </c>
      <c r="H1005" s="4" t="s">
        <v>2089</v>
      </c>
      <c r="I1005" s="6" t="s">
        <v>45</v>
      </c>
      <c r="J1005" s="4" t="e">
        <f>VLOOKUP(F1005,STATISTIK!$A:$D,5,FALSE)</f>
        <v>#REF!</v>
      </c>
      <c r="K1005" s="49" t="s">
        <v>65</v>
      </c>
      <c r="L1005" s="4" t="e">
        <f>VLOOKUP(F1005,STATISTIK!$A:$D,7,FALSE)</f>
        <v>#REF!</v>
      </c>
      <c r="M1005" s="62" t="s">
        <v>47</v>
      </c>
      <c r="N1005" s="4" t="e">
        <f>VLOOKUP(F1005,STATISTIK!$A:$D,9,FALSE)</f>
        <v>#REF!</v>
      </c>
      <c r="O1005" s="4" t="e">
        <f>VLOOKUP(F1005,STATISTIK!$A:$D,10,FALSE)</f>
        <v>#REF!</v>
      </c>
      <c r="P1005" s="5"/>
      <c r="Q1005" s="4" t="e">
        <f>VLOOKUP(F1005,STATISTIK!$A:$D,12,FALSE)</f>
        <v>#REF!</v>
      </c>
      <c r="R1005" s="57" t="e">
        <f>VLOOKUP(F1005,STATISTIK!$A:$D,13,FALSE)</f>
        <v>#REF!</v>
      </c>
      <c r="S1005" s="62"/>
      <c r="T1005" s="56"/>
      <c r="U1005" s="56"/>
    </row>
    <row r="1006" ht="12.75" hidden="1" customHeight="1" spans="1:21">
      <c r="A1006" s="6">
        <v>975</v>
      </c>
      <c r="B1006" s="21" t="s">
        <v>2098</v>
      </c>
      <c r="C1006" s="21"/>
      <c r="D1006" s="21"/>
      <c r="E1006" s="21"/>
      <c r="F1006" s="7" t="s">
        <v>2099</v>
      </c>
      <c r="G1006" s="6" t="s">
        <v>43</v>
      </c>
      <c r="H1006" s="4" t="s">
        <v>2089</v>
      </c>
      <c r="I1006" s="6" t="s">
        <v>45</v>
      </c>
      <c r="J1006" s="4" t="e">
        <f>VLOOKUP(F1006,STATISTIK!$A:$D,5,FALSE)</f>
        <v>#REF!</v>
      </c>
      <c r="K1006" s="49" t="s">
        <v>46</v>
      </c>
      <c r="L1006" s="4" t="e">
        <f>VLOOKUP(F1006,STATISTIK!$A:$D,7,FALSE)</f>
        <v>#REF!</v>
      </c>
      <c r="M1006" s="62" t="s">
        <v>47</v>
      </c>
      <c r="N1006" s="4" t="e">
        <f>VLOOKUP(F1006,STATISTIK!$A:$D,9,FALSE)</f>
        <v>#REF!</v>
      </c>
      <c r="O1006" s="4" t="e">
        <f>VLOOKUP(F1006,STATISTIK!$A:$D,10,FALSE)</f>
        <v>#REF!</v>
      </c>
      <c r="P1006" s="5"/>
      <c r="Q1006" s="4" t="e">
        <f>VLOOKUP(F1006,STATISTIK!$A:$D,12,FALSE)</f>
        <v>#REF!</v>
      </c>
      <c r="R1006" s="57" t="e">
        <f>VLOOKUP(F1006,STATISTIK!$A:$D,13,FALSE)</f>
        <v>#REF!</v>
      </c>
      <c r="S1006" s="62"/>
      <c r="T1006" s="56"/>
      <c r="U1006" s="56"/>
    </row>
    <row r="1007" ht="12.75" hidden="1" customHeight="1" spans="1:21">
      <c r="A1007" s="6">
        <v>976</v>
      </c>
      <c r="B1007" s="21" t="s">
        <v>2100</v>
      </c>
      <c r="C1007" s="21"/>
      <c r="D1007" s="21"/>
      <c r="E1007" s="21"/>
      <c r="F1007" s="7" t="s">
        <v>2101</v>
      </c>
      <c r="G1007" s="6" t="s">
        <v>43</v>
      </c>
      <c r="H1007" s="4" t="s">
        <v>2089</v>
      </c>
      <c r="I1007" s="6" t="s">
        <v>45</v>
      </c>
      <c r="J1007" s="4" t="e">
        <f>VLOOKUP(F1007,STATISTIK!$A:$D,5,FALSE)</f>
        <v>#REF!</v>
      </c>
      <c r="K1007" s="49" t="s">
        <v>65</v>
      </c>
      <c r="L1007" s="4" t="e">
        <f>VLOOKUP(F1007,STATISTIK!$A:$D,7,FALSE)</f>
        <v>#REF!</v>
      </c>
      <c r="M1007" s="62" t="s">
        <v>47</v>
      </c>
      <c r="N1007" s="4" t="e">
        <f>VLOOKUP(F1007,STATISTIK!$A:$D,9,FALSE)</f>
        <v>#REF!</v>
      </c>
      <c r="O1007" s="4" t="e">
        <f>VLOOKUP(F1007,STATISTIK!$A:$D,10,FALSE)</f>
        <v>#REF!</v>
      </c>
      <c r="P1007" s="5"/>
      <c r="Q1007" s="4" t="e">
        <f>VLOOKUP(F1007,STATISTIK!$A:$D,12,FALSE)</f>
        <v>#REF!</v>
      </c>
      <c r="R1007" s="57" t="e">
        <f>VLOOKUP(F1007,STATISTIK!$A:$D,13,FALSE)</f>
        <v>#REF!</v>
      </c>
      <c r="S1007" s="62"/>
      <c r="T1007" s="56"/>
      <c r="U1007" s="56"/>
    </row>
    <row r="1008" ht="12.75" hidden="1" customHeight="1" spans="1:21">
      <c r="A1008" s="6">
        <v>977</v>
      </c>
      <c r="B1008" s="21" t="s">
        <v>2102</v>
      </c>
      <c r="C1008" s="21"/>
      <c r="D1008" s="21"/>
      <c r="E1008" s="21"/>
      <c r="F1008" s="7" t="s">
        <v>2103</v>
      </c>
      <c r="G1008" s="6" t="s">
        <v>43</v>
      </c>
      <c r="H1008" s="4" t="s">
        <v>2089</v>
      </c>
      <c r="I1008" s="6" t="s">
        <v>45</v>
      </c>
      <c r="J1008" s="4" t="e">
        <f>VLOOKUP(F1008,STATISTIK!$A:$D,5,FALSE)</f>
        <v>#REF!</v>
      </c>
      <c r="K1008" s="49" t="s">
        <v>65</v>
      </c>
      <c r="L1008" s="4" t="e">
        <f>VLOOKUP(F1008,STATISTIK!$A:$D,7,FALSE)</f>
        <v>#REF!</v>
      </c>
      <c r="M1008" s="62" t="s">
        <v>47</v>
      </c>
      <c r="N1008" s="4" t="e">
        <f>VLOOKUP(F1008,STATISTIK!$A:$D,9,FALSE)</f>
        <v>#REF!</v>
      </c>
      <c r="O1008" s="4" t="e">
        <f>VLOOKUP(F1008,STATISTIK!$A:$D,10,FALSE)</f>
        <v>#REF!</v>
      </c>
      <c r="P1008" s="5"/>
      <c r="Q1008" s="4" t="e">
        <f>VLOOKUP(F1008,STATISTIK!$A:$D,12,FALSE)</f>
        <v>#REF!</v>
      </c>
      <c r="R1008" s="57" t="e">
        <f>VLOOKUP(F1008,STATISTIK!$A:$D,13,FALSE)</f>
        <v>#REF!</v>
      </c>
      <c r="S1008" s="62"/>
      <c r="T1008" s="56"/>
      <c r="U1008" s="56"/>
    </row>
    <row r="1009" ht="12.75" hidden="1" customHeight="1" spans="1:21">
      <c r="A1009" s="6">
        <v>978</v>
      </c>
      <c r="B1009" s="21" t="s">
        <v>2104</v>
      </c>
      <c r="C1009" s="21"/>
      <c r="D1009" s="21"/>
      <c r="E1009" s="21"/>
      <c r="F1009" s="7" t="s">
        <v>2105</v>
      </c>
      <c r="G1009" s="6" t="s">
        <v>43</v>
      </c>
      <c r="H1009" s="4" t="s">
        <v>2089</v>
      </c>
      <c r="I1009" s="6" t="s">
        <v>45</v>
      </c>
      <c r="J1009" s="4" t="e">
        <f>VLOOKUP(F1009,STATISTIK!$A:$D,5,FALSE)</f>
        <v>#REF!</v>
      </c>
      <c r="K1009" s="49" t="s">
        <v>46</v>
      </c>
      <c r="L1009" s="4" t="e">
        <f>VLOOKUP(F1009,STATISTIK!$A:$D,7,FALSE)</f>
        <v>#REF!</v>
      </c>
      <c r="M1009" s="62" t="s">
        <v>47</v>
      </c>
      <c r="N1009" s="4" t="e">
        <f>VLOOKUP(F1009,STATISTIK!$A:$D,9,FALSE)</f>
        <v>#REF!</v>
      </c>
      <c r="O1009" s="4" t="e">
        <f>VLOOKUP(F1009,STATISTIK!$A:$D,10,FALSE)</f>
        <v>#REF!</v>
      </c>
      <c r="P1009" s="5"/>
      <c r="Q1009" s="4" t="e">
        <f>VLOOKUP(F1009,STATISTIK!$A:$D,12,FALSE)</f>
        <v>#REF!</v>
      </c>
      <c r="R1009" s="57" t="e">
        <f>VLOOKUP(F1009,STATISTIK!$A:$D,13,FALSE)</f>
        <v>#REF!</v>
      </c>
      <c r="S1009" s="62"/>
      <c r="T1009" s="56"/>
      <c r="U1009" s="56"/>
    </row>
    <row r="1010" ht="12.75" hidden="1" customHeight="1" spans="1:21">
      <c r="A1010" s="6">
        <v>979</v>
      </c>
      <c r="B1010" s="21" t="s">
        <v>2106</v>
      </c>
      <c r="C1010" s="21"/>
      <c r="D1010" s="21"/>
      <c r="E1010" s="21"/>
      <c r="F1010" s="7" t="s">
        <v>2107</v>
      </c>
      <c r="G1010" s="6" t="s">
        <v>43</v>
      </c>
      <c r="H1010" s="4" t="s">
        <v>2089</v>
      </c>
      <c r="I1010" s="6" t="s">
        <v>45</v>
      </c>
      <c r="J1010" s="4" t="e">
        <f>VLOOKUP(F1010,STATISTIK!$A:$D,5,FALSE)</f>
        <v>#REF!</v>
      </c>
      <c r="K1010" s="49" t="s">
        <v>46</v>
      </c>
      <c r="L1010" s="4" t="e">
        <f>VLOOKUP(F1010,STATISTIK!$A:$D,7,FALSE)</f>
        <v>#REF!</v>
      </c>
      <c r="M1010" s="62" t="s">
        <v>47</v>
      </c>
      <c r="N1010" s="4" t="e">
        <f>VLOOKUP(F1010,STATISTIK!$A:$D,9,FALSE)</f>
        <v>#REF!</v>
      </c>
      <c r="O1010" s="4" t="e">
        <f>VLOOKUP(F1010,STATISTIK!$A:$D,10,FALSE)</f>
        <v>#REF!</v>
      </c>
      <c r="P1010" s="5"/>
      <c r="Q1010" s="4" t="e">
        <f>VLOOKUP(F1010,STATISTIK!$A:$D,12,FALSE)</f>
        <v>#REF!</v>
      </c>
      <c r="R1010" s="57" t="e">
        <f>VLOOKUP(F1010,STATISTIK!$A:$D,13,FALSE)</f>
        <v>#REF!</v>
      </c>
      <c r="S1010" s="62"/>
      <c r="T1010" s="56"/>
      <c r="U1010" s="56"/>
    </row>
    <row r="1011" ht="12.75" hidden="1" customHeight="1" spans="1:21">
      <c r="A1011" s="6">
        <v>980</v>
      </c>
      <c r="B1011" s="21" t="s">
        <v>2108</v>
      </c>
      <c r="C1011" s="21"/>
      <c r="D1011" s="21"/>
      <c r="E1011" s="21"/>
      <c r="F1011" s="7" t="s">
        <v>2109</v>
      </c>
      <c r="G1011" s="6" t="s">
        <v>43</v>
      </c>
      <c r="H1011" s="4" t="s">
        <v>2089</v>
      </c>
      <c r="I1011" s="6" t="s">
        <v>45</v>
      </c>
      <c r="J1011" s="4" t="e">
        <f>VLOOKUP(F1011,STATISTIK!$A:$D,5,FALSE)</f>
        <v>#REF!</v>
      </c>
      <c r="K1011" s="49" t="s">
        <v>2110</v>
      </c>
      <c r="L1011" s="4" t="e">
        <f>VLOOKUP(F1011,STATISTIK!$A:$D,7,FALSE)</f>
        <v>#REF!</v>
      </c>
      <c r="M1011" s="62" t="s">
        <v>47</v>
      </c>
      <c r="N1011" s="4" t="e">
        <f>VLOOKUP(F1011,STATISTIK!$A:$D,9,FALSE)</f>
        <v>#REF!</v>
      </c>
      <c r="O1011" s="4" t="e">
        <f>VLOOKUP(F1011,STATISTIK!$A:$D,10,FALSE)</f>
        <v>#REF!</v>
      </c>
      <c r="P1011" s="5"/>
      <c r="Q1011" s="4" t="e">
        <f>VLOOKUP(F1011,STATISTIK!$A:$D,12,FALSE)</f>
        <v>#REF!</v>
      </c>
      <c r="R1011" s="57" t="e">
        <f>VLOOKUP(F1011,STATISTIK!$A:$D,13,FALSE)</f>
        <v>#REF!</v>
      </c>
      <c r="S1011" s="62"/>
      <c r="T1011" s="56"/>
      <c r="U1011" s="56"/>
    </row>
    <row r="1012" ht="12.75" hidden="1" customHeight="1" spans="1:21">
      <c r="A1012" s="6">
        <v>981</v>
      </c>
      <c r="B1012" s="21" t="s">
        <v>2111</v>
      </c>
      <c r="C1012" s="21"/>
      <c r="D1012" s="21"/>
      <c r="E1012" s="21"/>
      <c r="F1012" s="7" t="s">
        <v>2112</v>
      </c>
      <c r="G1012" s="6" t="s">
        <v>43</v>
      </c>
      <c r="H1012" s="4" t="s">
        <v>2089</v>
      </c>
      <c r="I1012" s="6" t="s">
        <v>45</v>
      </c>
      <c r="J1012" s="4" t="e">
        <f>VLOOKUP(F1012,STATISTIK!$A:$D,5,FALSE)</f>
        <v>#REF!</v>
      </c>
      <c r="K1012" s="49" t="s">
        <v>2110</v>
      </c>
      <c r="L1012" s="4" t="e">
        <f>VLOOKUP(F1012,STATISTIK!$A:$D,7,FALSE)</f>
        <v>#REF!</v>
      </c>
      <c r="M1012" s="62" t="s">
        <v>47</v>
      </c>
      <c r="N1012" s="4" t="e">
        <f>VLOOKUP(F1012,STATISTIK!$A:$D,9,FALSE)</f>
        <v>#REF!</v>
      </c>
      <c r="O1012" s="4" t="e">
        <f>VLOOKUP(F1012,STATISTIK!$A:$D,10,FALSE)</f>
        <v>#REF!</v>
      </c>
      <c r="P1012" s="5"/>
      <c r="Q1012" s="4" t="e">
        <f>VLOOKUP(F1012,STATISTIK!$A:$D,12,FALSE)</f>
        <v>#REF!</v>
      </c>
      <c r="R1012" s="57" t="e">
        <f>VLOOKUP(F1012,STATISTIK!$A:$D,13,FALSE)</f>
        <v>#REF!</v>
      </c>
      <c r="S1012" s="62"/>
      <c r="T1012" s="56"/>
      <c r="U1012" s="56"/>
    </row>
    <row r="1013" ht="12.75" hidden="1" customHeight="1" spans="1:21">
      <c r="A1013" s="6">
        <v>982</v>
      </c>
      <c r="B1013" s="21" t="s">
        <v>2113</v>
      </c>
      <c r="C1013" s="21"/>
      <c r="D1013" s="21"/>
      <c r="E1013" s="21"/>
      <c r="F1013" s="7" t="s">
        <v>2114</v>
      </c>
      <c r="G1013" s="6" t="s">
        <v>43</v>
      </c>
      <c r="H1013" s="4" t="s">
        <v>2089</v>
      </c>
      <c r="I1013" s="6" t="s">
        <v>45</v>
      </c>
      <c r="J1013" s="4" t="e">
        <f>VLOOKUP(F1013,STATISTIK!$A:$D,5,FALSE)</f>
        <v>#REF!</v>
      </c>
      <c r="K1013" s="49" t="s">
        <v>46</v>
      </c>
      <c r="L1013" s="4" t="e">
        <f>VLOOKUP(F1013,STATISTIK!$A:$D,7,FALSE)</f>
        <v>#REF!</v>
      </c>
      <c r="M1013" s="62" t="s">
        <v>47</v>
      </c>
      <c r="N1013" s="4" t="e">
        <f>VLOOKUP(F1013,STATISTIK!$A:$D,9,FALSE)</f>
        <v>#REF!</v>
      </c>
      <c r="O1013" s="4" t="e">
        <f>VLOOKUP(F1013,STATISTIK!$A:$D,10,FALSE)</f>
        <v>#REF!</v>
      </c>
      <c r="P1013" s="5"/>
      <c r="Q1013" s="4" t="e">
        <f>VLOOKUP(F1013,STATISTIK!$A:$D,12,FALSE)</f>
        <v>#REF!</v>
      </c>
      <c r="R1013" s="57" t="e">
        <f>VLOOKUP(F1013,STATISTIK!$A:$D,13,FALSE)</f>
        <v>#REF!</v>
      </c>
      <c r="S1013" s="62"/>
      <c r="T1013" s="56"/>
      <c r="U1013" s="56"/>
    </row>
    <row r="1014" ht="12.75" hidden="1" customHeight="1" spans="1:21">
      <c r="A1014" s="6">
        <v>983</v>
      </c>
      <c r="B1014" s="21" t="s">
        <v>2115</v>
      </c>
      <c r="C1014" s="21"/>
      <c r="D1014" s="21"/>
      <c r="E1014" s="21"/>
      <c r="F1014" s="7" t="s">
        <v>2116</v>
      </c>
      <c r="G1014" s="6" t="s">
        <v>43</v>
      </c>
      <c r="H1014" s="4" t="s">
        <v>2089</v>
      </c>
      <c r="I1014" s="6" t="s">
        <v>45</v>
      </c>
      <c r="J1014" s="4" t="e">
        <f>VLOOKUP(F1014,STATISTIK!$A:$D,5,FALSE)</f>
        <v>#REF!</v>
      </c>
      <c r="K1014" s="49" t="s">
        <v>2110</v>
      </c>
      <c r="L1014" s="4" t="e">
        <f>VLOOKUP(F1014,STATISTIK!$A:$D,7,FALSE)</f>
        <v>#REF!</v>
      </c>
      <c r="M1014" s="62" t="s">
        <v>47</v>
      </c>
      <c r="N1014" s="4" t="e">
        <f>VLOOKUP(F1014,STATISTIK!$A:$D,9,FALSE)</f>
        <v>#REF!</v>
      </c>
      <c r="O1014" s="4" t="e">
        <f>VLOOKUP(F1014,STATISTIK!$A:$D,10,FALSE)</f>
        <v>#REF!</v>
      </c>
      <c r="P1014" s="5"/>
      <c r="Q1014" s="4" t="e">
        <f>VLOOKUP(F1014,STATISTIK!$A:$D,12,FALSE)</f>
        <v>#REF!</v>
      </c>
      <c r="R1014" s="57" t="e">
        <f>VLOOKUP(F1014,STATISTIK!$A:$D,13,FALSE)</f>
        <v>#REF!</v>
      </c>
      <c r="S1014" s="62"/>
      <c r="T1014" s="56"/>
      <c r="U1014" s="56"/>
    </row>
    <row r="1015" ht="12.75" hidden="1" customHeight="1" spans="1:21">
      <c r="A1015" s="6">
        <v>984</v>
      </c>
      <c r="B1015" s="21" t="s">
        <v>2117</v>
      </c>
      <c r="C1015" s="21"/>
      <c r="D1015" s="21"/>
      <c r="E1015" s="21"/>
      <c r="F1015" s="7" t="s">
        <v>2118</v>
      </c>
      <c r="G1015" s="6" t="s">
        <v>43</v>
      </c>
      <c r="H1015" s="4" t="s">
        <v>2089</v>
      </c>
      <c r="I1015" s="6" t="s">
        <v>45</v>
      </c>
      <c r="J1015" s="4" t="e">
        <f>VLOOKUP(F1015,STATISTIK!$A:$D,5,FALSE)</f>
        <v>#REF!</v>
      </c>
      <c r="K1015" s="49" t="s">
        <v>2110</v>
      </c>
      <c r="L1015" s="4" t="e">
        <f>VLOOKUP(F1015,STATISTIK!$A:$D,7,FALSE)</f>
        <v>#REF!</v>
      </c>
      <c r="M1015" s="62" t="s">
        <v>47</v>
      </c>
      <c r="N1015" s="4" t="e">
        <f>VLOOKUP(F1015,STATISTIK!$A:$D,9,FALSE)</f>
        <v>#REF!</v>
      </c>
      <c r="O1015" s="4" t="e">
        <f>VLOOKUP(F1015,STATISTIK!$A:$D,10,FALSE)</f>
        <v>#REF!</v>
      </c>
      <c r="P1015" s="5"/>
      <c r="Q1015" s="4" t="e">
        <f>VLOOKUP(F1015,STATISTIK!$A:$D,12,FALSE)</f>
        <v>#REF!</v>
      </c>
      <c r="R1015" s="57" t="e">
        <f>VLOOKUP(F1015,STATISTIK!$A:$D,13,FALSE)</f>
        <v>#REF!</v>
      </c>
      <c r="S1015" s="62"/>
      <c r="T1015" s="56"/>
      <c r="U1015" s="56"/>
    </row>
    <row r="1016" ht="12.75" hidden="1" customHeight="1" spans="1:21">
      <c r="A1016" s="6">
        <v>985</v>
      </c>
      <c r="B1016" s="21" t="s">
        <v>2119</v>
      </c>
      <c r="C1016" s="21"/>
      <c r="D1016" s="21"/>
      <c r="E1016" s="21"/>
      <c r="F1016" s="7" t="s">
        <v>2120</v>
      </c>
      <c r="G1016" s="6" t="s">
        <v>43</v>
      </c>
      <c r="H1016" s="4" t="s">
        <v>2089</v>
      </c>
      <c r="I1016" s="6" t="s">
        <v>45</v>
      </c>
      <c r="J1016" s="4" t="e">
        <f>VLOOKUP(F1016,STATISTIK!$A:$D,5,FALSE)</f>
        <v>#REF!</v>
      </c>
      <c r="K1016" s="49" t="s">
        <v>574</v>
      </c>
      <c r="L1016" s="4" t="e">
        <f>VLOOKUP(F1016,STATISTIK!$A:$D,7,FALSE)</f>
        <v>#REF!</v>
      </c>
      <c r="M1016" s="62" t="s">
        <v>47</v>
      </c>
      <c r="N1016" s="4" t="e">
        <f>VLOOKUP(F1016,STATISTIK!$A:$D,9,FALSE)</f>
        <v>#REF!</v>
      </c>
      <c r="O1016" s="4" t="e">
        <f>VLOOKUP(F1016,STATISTIK!$A:$D,10,FALSE)</f>
        <v>#REF!</v>
      </c>
      <c r="P1016" s="5"/>
      <c r="Q1016" s="4" t="e">
        <f>VLOOKUP(F1016,STATISTIK!$A:$D,12,FALSE)</f>
        <v>#REF!</v>
      </c>
      <c r="R1016" s="57" t="e">
        <f>VLOOKUP(F1016,STATISTIK!$A:$D,13,FALSE)</f>
        <v>#REF!</v>
      </c>
      <c r="S1016" s="62"/>
      <c r="T1016" s="56"/>
      <c r="U1016" s="56"/>
    </row>
    <row r="1017" ht="12.75" hidden="1" customHeight="1" spans="1:21">
      <c r="A1017" s="6">
        <v>986</v>
      </c>
      <c r="B1017" s="21" t="s">
        <v>2121</v>
      </c>
      <c r="C1017" s="21"/>
      <c r="D1017" s="21"/>
      <c r="E1017" s="21"/>
      <c r="F1017" s="7" t="s">
        <v>2122</v>
      </c>
      <c r="G1017" s="6" t="s">
        <v>43</v>
      </c>
      <c r="H1017" s="4" t="s">
        <v>2089</v>
      </c>
      <c r="I1017" s="6" t="s">
        <v>45</v>
      </c>
      <c r="J1017" s="4" t="e">
        <f>VLOOKUP(F1017,STATISTIK!$A:$D,5,FALSE)</f>
        <v>#REF!</v>
      </c>
      <c r="K1017" s="49" t="s">
        <v>46</v>
      </c>
      <c r="L1017" s="4" t="e">
        <f>VLOOKUP(F1017,STATISTIK!$A:$D,7,FALSE)</f>
        <v>#REF!</v>
      </c>
      <c r="M1017" s="62" t="s">
        <v>47</v>
      </c>
      <c r="N1017" s="4" t="e">
        <f>VLOOKUP(F1017,STATISTIK!$A:$D,9,FALSE)</f>
        <v>#REF!</v>
      </c>
      <c r="O1017" s="4" t="e">
        <f>VLOOKUP(F1017,STATISTIK!$A:$D,10,FALSE)</f>
        <v>#REF!</v>
      </c>
      <c r="P1017" s="5"/>
      <c r="Q1017" s="4" t="e">
        <f>VLOOKUP(F1017,STATISTIK!$A:$D,12,FALSE)</f>
        <v>#REF!</v>
      </c>
      <c r="R1017" s="57" t="e">
        <f>VLOOKUP(F1017,STATISTIK!$A:$D,13,FALSE)</f>
        <v>#REF!</v>
      </c>
      <c r="S1017" s="62"/>
      <c r="T1017" s="56"/>
      <c r="U1017" s="56"/>
    </row>
    <row r="1018" ht="12.75" hidden="1" customHeight="1" spans="1:21">
      <c r="A1018" s="6">
        <v>987</v>
      </c>
      <c r="B1018" s="21" t="s">
        <v>2123</v>
      </c>
      <c r="C1018" s="21"/>
      <c r="D1018" s="21"/>
      <c r="E1018" s="21"/>
      <c r="F1018" s="7" t="s">
        <v>2124</v>
      </c>
      <c r="G1018" s="6" t="s">
        <v>43</v>
      </c>
      <c r="H1018" s="4" t="s">
        <v>2089</v>
      </c>
      <c r="I1018" s="6" t="s">
        <v>45</v>
      </c>
      <c r="J1018" s="4" t="e">
        <f>VLOOKUP(F1018,STATISTIK!$A:$D,5,FALSE)</f>
        <v>#REF!</v>
      </c>
      <c r="K1018" s="49" t="s">
        <v>457</v>
      </c>
      <c r="L1018" s="4" t="e">
        <f>VLOOKUP(F1018,STATISTIK!$A:$D,7,FALSE)</f>
        <v>#REF!</v>
      </c>
      <c r="M1018" s="62" t="s">
        <v>47</v>
      </c>
      <c r="N1018" s="4" t="e">
        <f>VLOOKUP(F1018,STATISTIK!$A:$D,9,FALSE)</f>
        <v>#REF!</v>
      </c>
      <c r="O1018" s="4" t="e">
        <f>VLOOKUP(F1018,STATISTIK!$A:$D,10,FALSE)</f>
        <v>#REF!</v>
      </c>
      <c r="P1018" s="5"/>
      <c r="Q1018" s="4" t="e">
        <f>VLOOKUP(F1018,STATISTIK!$A:$D,12,FALSE)</f>
        <v>#REF!</v>
      </c>
      <c r="R1018" s="57" t="e">
        <f>VLOOKUP(F1018,STATISTIK!$A:$D,13,FALSE)</f>
        <v>#REF!</v>
      </c>
      <c r="S1018" s="62"/>
      <c r="T1018" s="56"/>
      <c r="U1018" s="56"/>
    </row>
    <row r="1019" ht="12.75" hidden="1" customHeight="1" spans="1:21">
      <c r="A1019" s="6">
        <v>988</v>
      </c>
      <c r="B1019" s="21" t="s">
        <v>2125</v>
      </c>
      <c r="C1019" s="21"/>
      <c r="D1019" s="21"/>
      <c r="E1019" s="21"/>
      <c r="F1019" s="7" t="s">
        <v>2126</v>
      </c>
      <c r="G1019" s="6" t="s">
        <v>43</v>
      </c>
      <c r="H1019" s="4" t="s">
        <v>2089</v>
      </c>
      <c r="I1019" s="6" t="s">
        <v>45</v>
      </c>
      <c r="J1019" s="4" t="e">
        <f>VLOOKUP(F1019,STATISTIK!$A:$D,5,FALSE)</f>
        <v>#REF!</v>
      </c>
      <c r="K1019" s="49" t="s">
        <v>457</v>
      </c>
      <c r="L1019" s="4" t="e">
        <f>VLOOKUP(F1019,STATISTIK!$A:$D,7,FALSE)</f>
        <v>#REF!</v>
      </c>
      <c r="M1019" s="62" t="s">
        <v>47</v>
      </c>
      <c r="N1019" s="4" t="e">
        <f>VLOOKUP(F1019,STATISTIK!$A:$D,9,FALSE)</f>
        <v>#REF!</v>
      </c>
      <c r="O1019" s="4" t="e">
        <f>VLOOKUP(F1019,STATISTIK!$A:$D,10,FALSE)</f>
        <v>#REF!</v>
      </c>
      <c r="P1019" s="5"/>
      <c r="Q1019" s="4" t="e">
        <f>VLOOKUP(F1019,STATISTIK!$A:$D,12,FALSE)</f>
        <v>#REF!</v>
      </c>
      <c r="R1019" s="57" t="e">
        <f>VLOOKUP(F1019,STATISTIK!$A:$D,13,FALSE)</f>
        <v>#REF!</v>
      </c>
      <c r="S1019" s="62"/>
      <c r="T1019" s="56"/>
      <c r="U1019" s="56"/>
    </row>
    <row r="1020" ht="12.75" hidden="1" customHeight="1" spans="1:21">
      <c r="A1020" s="6">
        <v>989</v>
      </c>
      <c r="B1020" s="21" t="s">
        <v>2127</v>
      </c>
      <c r="C1020" s="21"/>
      <c r="D1020" s="21"/>
      <c r="E1020" s="21"/>
      <c r="F1020" s="7" t="s">
        <v>2128</v>
      </c>
      <c r="G1020" s="6" t="s">
        <v>43</v>
      </c>
      <c r="H1020" s="4" t="s">
        <v>2089</v>
      </c>
      <c r="I1020" s="6" t="s">
        <v>45</v>
      </c>
      <c r="J1020" s="4" t="e">
        <f>VLOOKUP(F1020,STATISTIK!$A:$D,5,FALSE)</f>
        <v>#REF!</v>
      </c>
      <c r="K1020" s="49" t="s">
        <v>457</v>
      </c>
      <c r="L1020" s="4" t="e">
        <f>VLOOKUP(F1020,STATISTIK!$A:$D,7,FALSE)</f>
        <v>#REF!</v>
      </c>
      <c r="M1020" s="62" t="s">
        <v>47</v>
      </c>
      <c r="N1020" s="4" t="e">
        <f>VLOOKUP(F1020,STATISTIK!$A:$D,9,FALSE)</f>
        <v>#REF!</v>
      </c>
      <c r="O1020" s="4" t="e">
        <f>VLOOKUP(F1020,STATISTIK!$A:$D,10,FALSE)</f>
        <v>#REF!</v>
      </c>
      <c r="P1020" s="5"/>
      <c r="Q1020" s="4" t="e">
        <f>VLOOKUP(F1020,STATISTIK!$A:$D,12,FALSE)</f>
        <v>#REF!</v>
      </c>
      <c r="R1020" s="57" t="e">
        <f>VLOOKUP(F1020,STATISTIK!$A:$D,13,FALSE)</f>
        <v>#REF!</v>
      </c>
      <c r="S1020" s="62"/>
      <c r="T1020" s="56"/>
      <c r="U1020" s="56"/>
    </row>
    <row r="1021" ht="12.75" hidden="1" customHeight="1" spans="1:21">
      <c r="A1021" s="6">
        <v>990</v>
      </c>
      <c r="B1021" s="21" t="s">
        <v>2129</v>
      </c>
      <c r="C1021" s="21"/>
      <c r="D1021" s="21"/>
      <c r="E1021" s="21"/>
      <c r="F1021" s="7" t="s">
        <v>2130</v>
      </c>
      <c r="G1021" s="6" t="s">
        <v>43</v>
      </c>
      <c r="H1021" s="4" t="s">
        <v>2089</v>
      </c>
      <c r="I1021" s="6" t="s">
        <v>45</v>
      </c>
      <c r="J1021" s="4" t="e">
        <f>VLOOKUP(F1021,STATISTIK!$A:$D,5,FALSE)</f>
        <v>#REF!</v>
      </c>
      <c r="K1021" s="49" t="s">
        <v>457</v>
      </c>
      <c r="L1021" s="4" t="e">
        <f>VLOOKUP(F1021,STATISTIK!$A:$D,7,FALSE)</f>
        <v>#REF!</v>
      </c>
      <c r="M1021" s="62" t="s">
        <v>47</v>
      </c>
      <c r="N1021" s="4" t="e">
        <f>VLOOKUP(F1021,STATISTIK!$A:$D,9,FALSE)</f>
        <v>#REF!</v>
      </c>
      <c r="O1021" s="4" t="e">
        <f>VLOOKUP(F1021,STATISTIK!$A:$D,10,FALSE)</f>
        <v>#REF!</v>
      </c>
      <c r="P1021" s="5"/>
      <c r="Q1021" s="4" t="e">
        <f>VLOOKUP(F1021,STATISTIK!$A:$D,12,FALSE)</f>
        <v>#REF!</v>
      </c>
      <c r="R1021" s="57" t="e">
        <f>VLOOKUP(F1021,STATISTIK!$A:$D,13,FALSE)</f>
        <v>#REF!</v>
      </c>
      <c r="S1021" s="62"/>
      <c r="T1021" s="56"/>
      <c r="U1021" s="56"/>
    </row>
    <row r="1022" ht="12.75" hidden="1" customHeight="1" spans="1:21">
      <c r="A1022" s="6">
        <v>991</v>
      </c>
      <c r="B1022" s="21" t="s">
        <v>2131</v>
      </c>
      <c r="C1022" s="21"/>
      <c r="D1022" s="21"/>
      <c r="E1022" s="21"/>
      <c r="F1022" s="7" t="s">
        <v>2132</v>
      </c>
      <c r="G1022" s="6" t="s">
        <v>43</v>
      </c>
      <c r="H1022" s="4" t="s">
        <v>2089</v>
      </c>
      <c r="I1022" s="6" t="s">
        <v>45</v>
      </c>
      <c r="J1022" s="4" t="e">
        <f>VLOOKUP(F1022,STATISTIK!$A:$D,5,FALSE)</f>
        <v>#REF!</v>
      </c>
      <c r="K1022" s="49" t="s">
        <v>65</v>
      </c>
      <c r="L1022" s="4" t="e">
        <f>VLOOKUP(F1022,STATISTIK!$A:$D,7,FALSE)</f>
        <v>#REF!</v>
      </c>
      <c r="M1022" s="62" t="s">
        <v>47</v>
      </c>
      <c r="N1022" s="4" t="e">
        <f>VLOOKUP(F1022,STATISTIK!$A:$D,9,FALSE)</f>
        <v>#REF!</v>
      </c>
      <c r="O1022" s="4" t="e">
        <f>VLOOKUP(F1022,STATISTIK!$A:$D,10,FALSE)</f>
        <v>#REF!</v>
      </c>
      <c r="P1022" s="5"/>
      <c r="Q1022" s="4" t="e">
        <f>VLOOKUP(F1022,STATISTIK!$A:$D,12,FALSE)</f>
        <v>#REF!</v>
      </c>
      <c r="R1022" s="57" t="e">
        <f>VLOOKUP(F1022,STATISTIK!$A:$D,13,FALSE)</f>
        <v>#REF!</v>
      </c>
      <c r="S1022" s="62"/>
      <c r="T1022" s="56"/>
      <c r="U1022" s="56"/>
    </row>
    <row r="1023" ht="12.75" hidden="1" customHeight="1" spans="1:21">
      <c r="A1023" s="6">
        <v>992</v>
      </c>
      <c r="B1023" s="21" t="s">
        <v>2133</v>
      </c>
      <c r="C1023" s="21"/>
      <c r="D1023" s="21"/>
      <c r="E1023" s="21"/>
      <c r="F1023" s="7" t="s">
        <v>2132</v>
      </c>
      <c r="G1023" s="6" t="s">
        <v>43</v>
      </c>
      <c r="H1023" s="4" t="s">
        <v>2089</v>
      </c>
      <c r="I1023" s="6" t="s">
        <v>45</v>
      </c>
      <c r="J1023" s="4" t="e">
        <f>VLOOKUP(F1023,STATISTIK!$A:$D,5,FALSE)</f>
        <v>#REF!</v>
      </c>
      <c r="K1023" s="49" t="s">
        <v>65</v>
      </c>
      <c r="L1023" s="4" t="e">
        <f>VLOOKUP(F1023,STATISTIK!$A:$D,7,FALSE)</f>
        <v>#REF!</v>
      </c>
      <c r="M1023" s="62" t="s">
        <v>47</v>
      </c>
      <c r="N1023" s="4" t="e">
        <f>VLOOKUP(F1023,STATISTIK!$A:$D,9,FALSE)</f>
        <v>#REF!</v>
      </c>
      <c r="O1023" s="4" t="e">
        <f>VLOOKUP(F1023,STATISTIK!$A:$D,10,FALSE)</f>
        <v>#REF!</v>
      </c>
      <c r="P1023" s="5"/>
      <c r="Q1023" s="4" t="e">
        <f>VLOOKUP(F1023,STATISTIK!$A:$D,12,FALSE)</f>
        <v>#REF!</v>
      </c>
      <c r="R1023" s="57" t="e">
        <f>VLOOKUP(F1023,STATISTIK!$A:$D,13,FALSE)</f>
        <v>#REF!</v>
      </c>
      <c r="S1023" s="62"/>
      <c r="T1023" s="56"/>
      <c r="U1023" s="56"/>
    </row>
    <row r="1024" ht="12.75" hidden="1" customHeight="1" spans="1:21">
      <c r="A1024" s="6">
        <v>993</v>
      </c>
      <c r="B1024" s="21" t="s">
        <v>2134</v>
      </c>
      <c r="C1024" s="21"/>
      <c r="D1024" s="21"/>
      <c r="E1024" s="21"/>
      <c r="F1024" s="7" t="s">
        <v>2135</v>
      </c>
      <c r="G1024" s="6" t="s">
        <v>43</v>
      </c>
      <c r="H1024" s="4" t="s">
        <v>2089</v>
      </c>
      <c r="I1024" s="6" t="s">
        <v>45</v>
      </c>
      <c r="J1024" s="4" t="e">
        <f>VLOOKUP(F1024,STATISTIK!$A:$D,5,FALSE)</f>
        <v>#REF!</v>
      </c>
      <c r="K1024" s="6"/>
      <c r="L1024" s="4" t="e">
        <f>VLOOKUP(F1024,STATISTIK!$A:$D,7,FALSE)</f>
        <v>#REF!</v>
      </c>
      <c r="M1024" s="62" t="s">
        <v>47</v>
      </c>
      <c r="N1024" s="4" t="e">
        <f>VLOOKUP(F1024,STATISTIK!$A:$D,9,FALSE)</f>
        <v>#REF!</v>
      </c>
      <c r="O1024" s="4" t="e">
        <f>VLOOKUP(F1024,STATISTIK!$A:$D,10,FALSE)</f>
        <v>#REF!</v>
      </c>
      <c r="P1024" s="5"/>
      <c r="Q1024" s="4" t="e">
        <f>VLOOKUP(F1024,STATISTIK!$A:$D,12,FALSE)</f>
        <v>#REF!</v>
      </c>
      <c r="R1024" s="57" t="e">
        <f>VLOOKUP(F1024,STATISTIK!$A:$D,13,FALSE)</f>
        <v>#REF!</v>
      </c>
      <c r="S1024" s="62"/>
      <c r="T1024" s="56"/>
      <c r="U1024" s="56"/>
    </row>
    <row r="1025" ht="12.75" hidden="1" customHeight="1" spans="1:21">
      <c r="A1025" s="6"/>
      <c r="B1025" s="69" t="s">
        <v>2136</v>
      </c>
      <c r="C1025" s="42"/>
      <c r="D1025" s="42"/>
      <c r="E1025" s="42"/>
      <c r="F1025" s="3" t="s">
        <v>2137</v>
      </c>
      <c r="G1025" s="6" t="s">
        <v>43</v>
      </c>
      <c r="H1025" s="4"/>
      <c r="I1025" s="6" t="s">
        <v>45</v>
      </c>
      <c r="J1025" s="4" t="e">
        <f>VLOOKUP(F1025,STATISTIK!$A:$D,5,FALSE)</f>
        <v>#REF!</v>
      </c>
      <c r="K1025" s="49"/>
      <c r="L1025" s="4" t="e">
        <f>VLOOKUP(F1025,STATISTIK!$A:$D,7,FALSE)</f>
        <v>#REF!</v>
      </c>
      <c r="M1025" s="61"/>
      <c r="N1025" s="4" t="e">
        <f>VLOOKUP(F1025,STATISTIK!$A:$D,9,FALSE)</f>
        <v>#REF!</v>
      </c>
      <c r="O1025" s="4" t="e">
        <f>VLOOKUP(F1025,STATISTIK!$A:$D,10,FALSE)</f>
        <v>#REF!</v>
      </c>
      <c r="P1025" s="5"/>
      <c r="Q1025" s="4" t="e">
        <f>VLOOKUP(F1025,STATISTIK!$A:$D,12,FALSE)</f>
        <v>#REF!</v>
      </c>
      <c r="R1025" s="4" t="e">
        <f>VLOOKUP(F1025,STATISTIK!$A:$D,13,FALSE)</f>
        <v>#REF!</v>
      </c>
      <c r="S1025" s="52"/>
      <c r="T1025" s="56"/>
      <c r="U1025" s="56"/>
    </row>
    <row r="1026" ht="12.75" hidden="1" customHeight="1" spans="1:21">
      <c r="A1026" s="6">
        <v>994</v>
      </c>
      <c r="B1026" s="21" t="s">
        <v>2138</v>
      </c>
      <c r="C1026" s="21"/>
      <c r="D1026" s="21"/>
      <c r="E1026" s="21"/>
      <c r="F1026" s="7" t="s">
        <v>2139</v>
      </c>
      <c r="G1026" s="6" t="s">
        <v>43</v>
      </c>
      <c r="H1026" s="7" t="s">
        <v>2140</v>
      </c>
      <c r="I1026" s="6" t="s">
        <v>45</v>
      </c>
      <c r="J1026" s="4" t="e">
        <f>VLOOKUP(F1026,STATISTIK!$A:$D,5,FALSE)</f>
        <v>#REF!</v>
      </c>
      <c r="K1026" s="6" t="s">
        <v>574</v>
      </c>
      <c r="L1026" s="4" t="e">
        <f>VLOOKUP(F1026,STATISTIK!$A:$D,7,FALSE)</f>
        <v>#REF!</v>
      </c>
      <c r="M1026" s="63" t="s">
        <v>47</v>
      </c>
      <c r="N1026" s="4" t="e">
        <f>VLOOKUP(F1026,STATISTIK!$A:$D,9,FALSE)</f>
        <v>#REF!</v>
      </c>
      <c r="O1026" s="4" t="e">
        <f>VLOOKUP(F1026,STATISTIK!$A:$D,10,FALSE)</f>
        <v>#REF!</v>
      </c>
      <c r="P1026" s="5"/>
      <c r="Q1026" s="4" t="e">
        <f>VLOOKUP(F1026,STATISTIK!$A:$D,12,FALSE)</f>
        <v>#REF!</v>
      </c>
      <c r="R1026" s="57" t="e">
        <f>VLOOKUP(F1026,STATISTIK!$A:$D,13,FALSE)</f>
        <v>#REF!</v>
      </c>
      <c r="S1026" s="51"/>
      <c r="T1026" s="56"/>
      <c r="U1026" s="56"/>
    </row>
    <row r="1027" ht="12.75" hidden="1" customHeight="1" spans="1:21">
      <c r="A1027" s="6">
        <v>995</v>
      </c>
      <c r="B1027" s="21" t="s">
        <v>2141</v>
      </c>
      <c r="C1027" s="21"/>
      <c r="D1027" s="21"/>
      <c r="E1027" s="21"/>
      <c r="F1027" s="7" t="s">
        <v>2142</v>
      </c>
      <c r="G1027" s="6" t="s">
        <v>43</v>
      </c>
      <c r="H1027" s="7" t="s">
        <v>2140</v>
      </c>
      <c r="I1027" s="6" t="s">
        <v>45</v>
      </c>
      <c r="J1027" s="4" t="e">
        <f>VLOOKUP(F1027,STATISTIK!$A:$D,5,FALSE)</f>
        <v>#N/A</v>
      </c>
      <c r="K1027" s="49" t="s">
        <v>574</v>
      </c>
      <c r="L1027" s="4" t="e">
        <f>VLOOKUP(F1027,STATISTIK!$A:$D,7,FALSE)</f>
        <v>#N/A</v>
      </c>
      <c r="M1027" s="61" t="s">
        <v>47</v>
      </c>
      <c r="N1027" s="4" t="e">
        <f>VLOOKUP(F1027,STATISTIK!$A:$D,9,FALSE)</f>
        <v>#N/A</v>
      </c>
      <c r="O1027" s="4" t="e">
        <f>VLOOKUP(F1027,STATISTIK!$A:$D,10,FALSE)</f>
        <v>#N/A</v>
      </c>
      <c r="P1027" s="5"/>
      <c r="Q1027" s="4" t="e">
        <f>VLOOKUP(F1027,STATISTIK!$A:$D,12,FALSE)</f>
        <v>#N/A</v>
      </c>
      <c r="R1027" s="4" t="e">
        <f>VLOOKUP(F1027,STATISTIK!$A:$D,13,FALSE)</f>
        <v>#N/A</v>
      </c>
      <c r="S1027" s="62"/>
      <c r="T1027" s="56"/>
      <c r="U1027" s="56"/>
    </row>
    <row r="1028" ht="12.75" hidden="1" customHeight="1" spans="1:21">
      <c r="A1028" s="6">
        <v>996</v>
      </c>
      <c r="B1028" s="21" t="s">
        <v>2143</v>
      </c>
      <c r="C1028" s="21"/>
      <c r="D1028" s="21"/>
      <c r="E1028" s="21"/>
      <c r="F1028" s="7" t="s">
        <v>2144</v>
      </c>
      <c r="G1028" s="6" t="s">
        <v>43</v>
      </c>
      <c r="H1028" s="7" t="s">
        <v>2140</v>
      </c>
      <c r="I1028" s="6" t="s">
        <v>45</v>
      </c>
      <c r="J1028" s="4" t="e">
        <f>VLOOKUP(F1028,STATISTIK!$A:$D,5,FALSE)</f>
        <v>#N/A</v>
      </c>
      <c r="K1028" s="49" t="s">
        <v>574</v>
      </c>
      <c r="L1028" s="4" t="e">
        <f>VLOOKUP(F1028,STATISTIK!$A:$D,7,FALSE)</f>
        <v>#N/A</v>
      </c>
      <c r="M1028" s="61" t="s">
        <v>47</v>
      </c>
      <c r="N1028" s="4" t="e">
        <f>VLOOKUP(F1028,STATISTIK!$A:$D,9,FALSE)</f>
        <v>#N/A</v>
      </c>
      <c r="O1028" s="4" t="e">
        <f>VLOOKUP(F1028,STATISTIK!$A:$D,10,FALSE)</f>
        <v>#N/A</v>
      </c>
      <c r="P1028" s="5"/>
      <c r="Q1028" s="4" t="e">
        <f>VLOOKUP(F1028,STATISTIK!$A:$D,12,FALSE)</f>
        <v>#N/A</v>
      </c>
      <c r="R1028" s="4" t="e">
        <f>VLOOKUP(F1028,STATISTIK!$A:$D,13,FALSE)</f>
        <v>#N/A</v>
      </c>
      <c r="S1028" s="62"/>
      <c r="T1028" s="56"/>
      <c r="U1028" s="56"/>
    </row>
    <row r="1029" ht="12.75" hidden="1" customHeight="1" spans="1:21">
      <c r="A1029" s="6">
        <v>997</v>
      </c>
      <c r="B1029" s="21" t="s">
        <v>2145</v>
      </c>
      <c r="C1029" s="21"/>
      <c r="D1029" s="21"/>
      <c r="E1029" s="21"/>
      <c r="F1029" s="7" t="s">
        <v>2146</v>
      </c>
      <c r="G1029" s="6" t="s">
        <v>43</v>
      </c>
      <c r="H1029" s="7" t="s">
        <v>2140</v>
      </c>
      <c r="I1029" s="6" t="s">
        <v>45</v>
      </c>
      <c r="J1029" s="4" t="e">
        <f>VLOOKUP(F1029,STATISTIK!$A:$D,5,FALSE)</f>
        <v>#N/A</v>
      </c>
      <c r="K1029" s="49" t="s">
        <v>574</v>
      </c>
      <c r="L1029" s="4" t="e">
        <f>VLOOKUP(F1029,STATISTIK!$A:$D,7,FALSE)</f>
        <v>#N/A</v>
      </c>
      <c r="M1029" s="61" t="s">
        <v>47</v>
      </c>
      <c r="N1029" s="4" t="e">
        <f>VLOOKUP(F1029,STATISTIK!$A:$D,9,FALSE)</f>
        <v>#N/A</v>
      </c>
      <c r="O1029" s="4" t="e">
        <f>VLOOKUP(F1029,STATISTIK!$A:$D,10,FALSE)</f>
        <v>#N/A</v>
      </c>
      <c r="P1029" s="5"/>
      <c r="Q1029" s="4" t="e">
        <f>VLOOKUP(F1029,STATISTIK!$A:$D,12,FALSE)</f>
        <v>#N/A</v>
      </c>
      <c r="R1029" s="4" t="e">
        <f>VLOOKUP(F1029,STATISTIK!$A:$D,13,FALSE)</f>
        <v>#N/A</v>
      </c>
      <c r="S1029" s="62"/>
      <c r="T1029" s="56"/>
      <c r="U1029" s="56"/>
    </row>
    <row r="1030" ht="12.75" hidden="1" customHeight="1" spans="1:21">
      <c r="A1030" s="6">
        <v>998</v>
      </c>
      <c r="B1030" s="21" t="s">
        <v>2147</v>
      </c>
      <c r="C1030" s="21"/>
      <c r="D1030" s="21"/>
      <c r="E1030" s="21"/>
      <c r="F1030" s="7" t="s">
        <v>2148</v>
      </c>
      <c r="G1030" s="6" t="s">
        <v>43</v>
      </c>
      <c r="H1030" s="7" t="s">
        <v>2140</v>
      </c>
      <c r="I1030" s="6" t="s">
        <v>45</v>
      </c>
      <c r="J1030" s="4" t="e">
        <f>VLOOKUP(F1030,STATISTIK!$A:$D,5,FALSE)</f>
        <v>#REF!</v>
      </c>
      <c r="K1030" s="49" t="s">
        <v>574</v>
      </c>
      <c r="L1030" s="4" t="e">
        <f>VLOOKUP(F1030,STATISTIK!$A:$D,7,FALSE)</f>
        <v>#REF!</v>
      </c>
      <c r="M1030" s="61" t="s">
        <v>47</v>
      </c>
      <c r="N1030" s="4" t="e">
        <f>VLOOKUP(F1030,STATISTIK!$A:$D,9,FALSE)</f>
        <v>#REF!</v>
      </c>
      <c r="O1030" s="4" t="e">
        <f>VLOOKUP(F1030,STATISTIK!$A:$D,10,FALSE)</f>
        <v>#REF!</v>
      </c>
      <c r="P1030" s="5"/>
      <c r="Q1030" s="4" t="e">
        <f>VLOOKUP(F1030,STATISTIK!$A:$D,12,FALSE)</f>
        <v>#REF!</v>
      </c>
      <c r="R1030" s="57" t="e">
        <f>VLOOKUP(F1030,STATISTIK!$A:$D,13,FALSE)</f>
        <v>#REF!</v>
      </c>
      <c r="S1030" s="62"/>
      <c r="T1030" s="56"/>
      <c r="U1030" s="56"/>
    </row>
    <row r="1031" ht="12.75" hidden="1" customHeight="1" spans="1:21">
      <c r="A1031" s="6">
        <v>999</v>
      </c>
      <c r="B1031" s="21" t="s">
        <v>2149</v>
      </c>
      <c r="C1031" s="21"/>
      <c r="D1031" s="21"/>
      <c r="E1031" s="21"/>
      <c r="F1031" s="7" t="s">
        <v>2150</v>
      </c>
      <c r="G1031" s="6" t="s">
        <v>43</v>
      </c>
      <c r="H1031" s="7" t="s">
        <v>2140</v>
      </c>
      <c r="I1031" s="6" t="s">
        <v>45</v>
      </c>
      <c r="J1031" s="4" t="e">
        <f>VLOOKUP(F1031,STATISTIK!$A:$D,5,FALSE)</f>
        <v>#REF!</v>
      </c>
      <c r="K1031" s="49" t="s">
        <v>355</v>
      </c>
      <c r="L1031" s="4" t="e">
        <f>VLOOKUP(F1031,STATISTIK!$A:$D,7,FALSE)</f>
        <v>#REF!</v>
      </c>
      <c r="M1031" s="61" t="s">
        <v>47</v>
      </c>
      <c r="N1031" s="4" t="e">
        <f>VLOOKUP(F1031,STATISTIK!$A:$D,9,FALSE)</f>
        <v>#REF!</v>
      </c>
      <c r="O1031" s="4" t="e">
        <f>VLOOKUP(F1031,STATISTIK!$A:$D,10,FALSE)</f>
        <v>#REF!</v>
      </c>
      <c r="P1031" s="5"/>
      <c r="Q1031" s="4" t="e">
        <f>VLOOKUP(F1031,STATISTIK!$A:$D,12,FALSE)</f>
        <v>#REF!</v>
      </c>
      <c r="R1031" s="57" t="e">
        <f>VLOOKUP(F1031,STATISTIK!$A:$D,13,FALSE)</f>
        <v>#REF!</v>
      </c>
      <c r="S1031" s="62"/>
      <c r="T1031" s="56"/>
      <c r="U1031" s="56"/>
    </row>
    <row r="1032" ht="12.75" hidden="1" customHeight="1" spans="1:21">
      <c r="A1032" s="6">
        <v>1000</v>
      </c>
      <c r="B1032" s="21" t="s">
        <v>2151</v>
      </c>
      <c r="C1032" s="21"/>
      <c r="D1032" s="21"/>
      <c r="E1032" s="21"/>
      <c r="F1032" s="7" t="s">
        <v>1159</v>
      </c>
      <c r="G1032" s="6" t="s">
        <v>43</v>
      </c>
      <c r="H1032" s="7" t="s">
        <v>2140</v>
      </c>
      <c r="I1032" s="6" t="s">
        <v>45</v>
      </c>
      <c r="J1032" s="4" t="e">
        <f>VLOOKUP(F1032,STATISTIK!$A:$D,5,FALSE)</f>
        <v>#REF!</v>
      </c>
      <c r="K1032" s="49" t="s">
        <v>65</v>
      </c>
      <c r="L1032" s="4" t="e">
        <f>VLOOKUP(F1032,STATISTIK!$A:$D,7,FALSE)</f>
        <v>#REF!</v>
      </c>
      <c r="M1032" s="61" t="s">
        <v>47</v>
      </c>
      <c r="N1032" s="4" t="e">
        <f>VLOOKUP(F1032,STATISTIK!$A:$D,9,FALSE)</f>
        <v>#REF!</v>
      </c>
      <c r="O1032" s="4" t="e">
        <f>VLOOKUP(F1032,STATISTIK!$A:$D,10,FALSE)</f>
        <v>#REF!</v>
      </c>
      <c r="P1032" s="5"/>
      <c r="Q1032" s="4" t="e">
        <f>VLOOKUP(F1032,STATISTIK!$A:$D,12,FALSE)</f>
        <v>#REF!</v>
      </c>
      <c r="R1032" s="57" t="e">
        <f>VLOOKUP(F1032,STATISTIK!$A:$D,13,FALSE)</f>
        <v>#REF!</v>
      </c>
      <c r="S1032" s="62"/>
      <c r="T1032" s="56"/>
      <c r="U1032" s="56"/>
    </row>
    <row r="1033" ht="12.75" hidden="1" customHeight="1" spans="1:21">
      <c r="A1033" s="6">
        <v>1001</v>
      </c>
      <c r="B1033" s="21" t="s">
        <v>2152</v>
      </c>
      <c r="C1033" s="21"/>
      <c r="D1033" s="21"/>
      <c r="E1033" s="21"/>
      <c r="F1033" s="7" t="s">
        <v>1049</v>
      </c>
      <c r="G1033" s="6" t="s">
        <v>43</v>
      </c>
      <c r="H1033" s="7" t="s">
        <v>2140</v>
      </c>
      <c r="I1033" s="6" t="s">
        <v>45</v>
      </c>
      <c r="J1033" s="4" t="e">
        <f>VLOOKUP(F1033,STATISTIK!$A:$D,5,FALSE)</f>
        <v>#N/A</v>
      </c>
      <c r="K1033" s="49" t="s">
        <v>46</v>
      </c>
      <c r="L1033" s="4" t="e">
        <f>VLOOKUP(F1033,STATISTIK!$A:$D,7,FALSE)</f>
        <v>#N/A</v>
      </c>
      <c r="M1033" s="61" t="s">
        <v>47</v>
      </c>
      <c r="N1033" s="4" t="e">
        <f>VLOOKUP(F1033,STATISTIK!$A:$D,9,FALSE)</f>
        <v>#N/A</v>
      </c>
      <c r="O1033" s="4" t="e">
        <f>VLOOKUP(F1033,STATISTIK!$A:$D,10,FALSE)</f>
        <v>#N/A</v>
      </c>
      <c r="P1033" s="5"/>
      <c r="Q1033" s="4" t="e">
        <f>VLOOKUP(F1033,STATISTIK!$A:$D,12,FALSE)</f>
        <v>#N/A</v>
      </c>
      <c r="R1033" s="4" t="e">
        <f>VLOOKUP(F1033,STATISTIK!$A:$D,13,FALSE)</f>
        <v>#N/A</v>
      </c>
      <c r="S1033" s="62"/>
      <c r="T1033" s="56"/>
      <c r="U1033" s="56"/>
    </row>
    <row r="1034" ht="12.75" hidden="1" customHeight="1" spans="1:21">
      <c r="A1034" s="6">
        <v>1002</v>
      </c>
      <c r="B1034" s="21" t="s">
        <v>2153</v>
      </c>
      <c r="C1034" s="21"/>
      <c r="D1034" s="21"/>
      <c r="E1034" s="21"/>
      <c r="F1034" s="7" t="s">
        <v>2154</v>
      </c>
      <c r="G1034" s="6" t="s">
        <v>43</v>
      </c>
      <c r="H1034" s="7" t="s">
        <v>2140</v>
      </c>
      <c r="I1034" s="6" t="s">
        <v>45</v>
      </c>
      <c r="J1034" s="4" t="e">
        <f>VLOOKUP(F1034,STATISTIK!$A:$D,5,FALSE)</f>
        <v>#REF!</v>
      </c>
      <c r="K1034" s="49" t="s">
        <v>46</v>
      </c>
      <c r="L1034" s="4" t="e">
        <f>VLOOKUP(F1034,STATISTIK!$A:$D,7,FALSE)</f>
        <v>#REF!</v>
      </c>
      <c r="M1034" s="61" t="s">
        <v>47</v>
      </c>
      <c r="N1034" s="4" t="e">
        <f>VLOOKUP(F1034,STATISTIK!$A:$D,9,FALSE)</f>
        <v>#REF!</v>
      </c>
      <c r="O1034" s="4" t="e">
        <f>VLOOKUP(F1034,STATISTIK!$A:$D,10,FALSE)</f>
        <v>#REF!</v>
      </c>
      <c r="P1034" s="5"/>
      <c r="Q1034" s="4" t="e">
        <f>VLOOKUP(F1034,STATISTIK!$A:$D,12,FALSE)</f>
        <v>#REF!</v>
      </c>
      <c r="R1034" s="57" t="e">
        <f>VLOOKUP(F1034,STATISTIK!$A:$D,13,FALSE)</f>
        <v>#REF!</v>
      </c>
      <c r="S1034" s="62"/>
      <c r="T1034" s="56"/>
      <c r="U1034" s="56"/>
    </row>
    <row r="1035" ht="12.75" hidden="1" customHeight="1" spans="1:21">
      <c r="A1035" s="6">
        <v>1003</v>
      </c>
      <c r="B1035" s="21" t="s">
        <v>2155</v>
      </c>
      <c r="C1035" s="21"/>
      <c r="D1035" s="21"/>
      <c r="E1035" s="21"/>
      <c r="F1035" s="7" t="s">
        <v>2156</v>
      </c>
      <c r="G1035" s="6" t="s">
        <v>43</v>
      </c>
      <c r="H1035" s="7" t="s">
        <v>2140</v>
      </c>
      <c r="I1035" s="6" t="s">
        <v>45</v>
      </c>
      <c r="J1035" s="4" t="e">
        <f>VLOOKUP(F1035,STATISTIK!$A:$D,5,FALSE)</f>
        <v>#REF!</v>
      </c>
      <c r="K1035" s="49" t="s">
        <v>444</v>
      </c>
      <c r="L1035" s="4" t="e">
        <f>VLOOKUP(F1035,STATISTIK!$A:$D,7,FALSE)</f>
        <v>#REF!</v>
      </c>
      <c r="M1035" s="61" t="s">
        <v>47</v>
      </c>
      <c r="N1035" s="4" t="e">
        <f>VLOOKUP(F1035,STATISTIK!$A:$D,9,FALSE)</f>
        <v>#REF!</v>
      </c>
      <c r="O1035" s="4" t="e">
        <f>VLOOKUP(F1035,STATISTIK!$A:$D,10,FALSE)</f>
        <v>#REF!</v>
      </c>
      <c r="P1035" s="5"/>
      <c r="Q1035" s="4" t="e">
        <f>VLOOKUP(F1035,STATISTIK!$A:$D,12,FALSE)</f>
        <v>#REF!</v>
      </c>
      <c r="R1035" s="57" t="e">
        <f>VLOOKUP(F1035,STATISTIK!$A:$D,13,FALSE)</f>
        <v>#REF!</v>
      </c>
      <c r="S1035" s="62"/>
      <c r="T1035" s="56"/>
      <c r="U1035" s="56"/>
    </row>
    <row r="1036" ht="12.75" hidden="1" customHeight="1" spans="1:21">
      <c r="A1036" s="6">
        <v>1004</v>
      </c>
      <c r="B1036" s="21" t="s">
        <v>2157</v>
      </c>
      <c r="C1036" s="21"/>
      <c r="D1036" s="21"/>
      <c r="E1036" s="21"/>
      <c r="F1036" s="7" t="s">
        <v>2158</v>
      </c>
      <c r="G1036" s="6" t="s">
        <v>43</v>
      </c>
      <c r="H1036" s="7" t="s">
        <v>2140</v>
      </c>
      <c r="I1036" s="6" t="s">
        <v>45</v>
      </c>
      <c r="J1036" s="4" t="e">
        <f>VLOOKUP(F1036,STATISTIK!$A:$D,5,FALSE)</f>
        <v>#REF!</v>
      </c>
      <c r="K1036" s="49" t="s">
        <v>444</v>
      </c>
      <c r="L1036" s="4" t="e">
        <f>VLOOKUP(F1036,STATISTIK!$A:$D,7,FALSE)</f>
        <v>#REF!</v>
      </c>
      <c r="M1036" s="61" t="s">
        <v>47</v>
      </c>
      <c r="N1036" s="4" t="e">
        <f>VLOOKUP(F1036,STATISTIK!$A:$D,9,FALSE)</f>
        <v>#REF!</v>
      </c>
      <c r="O1036" s="4" t="e">
        <f>VLOOKUP(F1036,STATISTIK!$A:$D,10,FALSE)</f>
        <v>#REF!</v>
      </c>
      <c r="P1036" s="5"/>
      <c r="Q1036" s="4" t="e">
        <f>VLOOKUP(F1036,STATISTIK!$A:$D,12,FALSE)</f>
        <v>#REF!</v>
      </c>
      <c r="R1036" s="57" t="e">
        <f>VLOOKUP(F1036,STATISTIK!$A:$D,13,FALSE)</f>
        <v>#REF!</v>
      </c>
      <c r="S1036" s="62"/>
      <c r="T1036" s="56"/>
      <c r="U1036" s="56"/>
    </row>
    <row r="1037" ht="12.75" hidden="1" customHeight="1" spans="1:21">
      <c r="A1037" s="6">
        <v>1005</v>
      </c>
      <c r="B1037" s="21" t="s">
        <v>2159</v>
      </c>
      <c r="C1037" s="21"/>
      <c r="D1037" s="21"/>
      <c r="E1037" s="21"/>
      <c r="F1037" s="7" t="s">
        <v>2160</v>
      </c>
      <c r="G1037" s="6" t="s">
        <v>43</v>
      </c>
      <c r="H1037" s="7" t="s">
        <v>2140</v>
      </c>
      <c r="I1037" s="6" t="s">
        <v>45</v>
      </c>
      <c r="J1037" s="4" t="e">
        <f>VLOOKUP(F1037,STATISTIK!$A:$D,5,FALSE)</f>
        <v>#REF!</v>
      </c>
      <c r="K1037" s="49" t="s">
        <v>46</v>
      </c>
      <c r="L1037" s="4" t="e">
        <f>VLOOKUP(F1037,STATISTIK!$A:$D,7,FALSE)</f>
        <v>#REF!</v>
      </c>
      <c r="M1037" s="61" t="s">
        <v>47</v>
      </c>
      <c r="N1037" s="4" t="e">
        <f>VLOOKUP(F1037,STATISTIK!$A:$D,9,FALSE)</f>
        <v>#REF!</v>
      </c>
      <c r="O1037" s="4" t="e">
        <f>VLOOKUP(F1037,STATISTIK!$A:$D,10,FALSE)</f>
        <v>#REF!</v>
      </c>
      <c r="P1037" s="5"/>
      <c r="Q1037" s="4" t="e">
        <f>VLOOKUP(F1037,STATISTIK!$A:$D,12,FALSE)</f>
        <v>#REF!</v>
      </c>
      <c r="R1037" s="57" t="e">
        <f>VLOOKUP(F1037,STATISTIK!$A:$D,13,FALSE)</f>
        <v>#REF!</v>
      </c>
      <c r="S1037" s="62"/>
      <c r="T1037" s="56"/>
      <c r="U1037" s="56"/>
    </row>
    <row r="1038" ht="12.75" hidden="1" customHeight="1" spans="1:21">
      <c r="A1038" s="6">
        <v>1006</v>
      </c>
      <c r="B1038" s="21" t="s">
        <v>2161</v>
      </c>
      <c r="C1038" s="21"/>
      <c r="D1038" s="21"/>
      <c r="E1038" s="21"/>
      <c r="F1038" s="7" t="s">
        <v>2162</v>
      </c>
      <c r="G1038" s="6" t="s">
        <v>43</v>
      </c>
      <c r="H1038" s="7" t="s">
        <v>2140</v>
      </c>
      <c r="I1038" s="6" t="s">
        <v>45</v>
      </c>
      <c r="J1038" s="4" t="e">
        <f>VLOOKUP(F1038,STATISTIK!$A:$D,5,FALSE)</f>
        <v>#REF!</v>
      </c>
      <c r="K1038" s="49" t="s">
        <v>1583</v>
      </c>
      <c r="L1038" s="4" t="e">
        <f>VLOOKUP(F1038,STATISTIK!$A:$D,7,FALSE)</f>
        <v>#REF!</v>
      </c>
      <c r="M1038" s="61" t="s">
        <v>47</v>
      </c>
      <c r="N1038" s="4" t="e">
        <f>VLOOKUP(F1038,STATISTIK!$A:$D,9,FALSE)</f>
        <v>#REF!</v>
      </c>
      <c r="O1038" s="4" t="e">
        <f>VLOOKUP(F1038,STATISTIK!$A:$D,10,FALSE)</f>
        <v>#REF!</v>
      </c>
      <c r="P1038" s="5"/>
      <c r="Q1038" s="4" t="e">
        <f>VLOOKUP(F1038,STATISTIK!$A:$D,12,FALSE)</f>
        <v>#REF!</v>
      </c>
      <c r="R1038" s="57" t="e">
        <f>VLOOKUP(F1038,STATISTIK!$A:$D,13,FALSE)</f>
        <v>#REF!</v>
      </c>
      <c r="S1038" s="62"/>
      <c r="T1038" s="56"/>
      <c r="U1038" s="56"/>
    </row>
    <row r="1039" ht="12.75" hidden="1" customHeight="1" spans="1:21">
      <c r="A1039" s="6">
        <v>1007</v>
      </c>
      <c r="B1039" s="21" t="s">
        <v>2163</v>
      </c>
      <c r="C1039" s="21"/>
      <c r="D1039" s="21"/>
      <c r="E1039" s="21"/>
      <c r="F1039" s="7" t="s">
        <v>2164</v>
      </c>
      <c r="G1039" s="6" t="s">
        <v>43</v>
      </c>
      <c r="H1039" s="7" t="s">
        <v>2140</v>
      </c>
      <c r="I1039" s="6" t="s">
        <v>45</v>
      </c>
      <c r="J1039" s="4" t="e">
        <f>VLOOKUP(F1039,STATISTIK!$A:$D,5,FALSE)</f>
        <v>#REF!</v>
      </c>
      <c r="K1039" s="49" t="s">
        <v>46</v>
      </c>
      <c r="L1039" s="4" t="e">
        <f>VLOOKUP(F1039,STATISTIK!$A:$D,7,FALSE)</f>
        <v>#REF!</v>
      </c>
      <c r="M1039" s="61" t="s">
        <v>47</v>
      </c>
      <c r="N1039" s="4" t="e">
        <f>VLOOKUP(F1039,STATISTIK!$A:$D,9,FALSE)</f>
        <v>#REF!</v>
      </c>
      <c r="O1039" s="4" t="e">
        <f>VLOOKUP(F1039,STATISTIK!$A:$D,10,FALSE)</f>
        <v>#REF!</v>
      </c>
      <c r="P1039" s="5"/>
      <c r="Q1039" s="4" t="e">
        <f>VLOOKUP(F1039,STATISTIK!$A:$D,12,FALSE)</f>
        <v>#REF!</v>
      </c>
      <c r="R1039" s="57" t="e">
        <f>VLOOKUP(F1039,STATISTIK!$A:$D,13,FALSE)</f>
        <v>#REF!</v>
      </c>
      <c r="S1039" s="62"/>
      <c r="T1039" s="56"/>
      <c r="U1039" s="56"/>
    </row>
    <row r="1040" ht="12.75" hidden="1" customHeight="1" spans="1:21">
      <c r="A1040" s="6">
        <v>1008</v>
      </c>
      <c r="B1040" s="21" t="s">
        <v>2165</v>
      </c>
      <c r="C1040" s="21"/>
      <c r="D1040" s="21"/>
      <c r="E1040" s="21"/>
      <c r="F1040" s="7" t="s">
        <v>2166</v>
      </c>
      <c r="G1040" s="6" t="s">
        <v>43</v>
      </c>
      <c r="H1040" s="7" t="s">
        <v>2140</v>
      </c>
      <c r="I1040" s="6" t="s">
        <v>45</v>
      </c>
      <c r="J1040" s="4" t="e">
        <f>VLOOKUP(F1040,STATISTIK!$A:$D,5,FALSE)</f>
        <v>#REF!</v>
      </c>
      <c r="K1040" s="6" t="s">
        <v>355</v>
      </c>
      <c r="L1040" s="4" t="e">
        <f>VLOOKUP(F1040,STATISTIK!$A:$D,7,FALSE)</f>
        <v>#REF!</v>
      </c>
      <c r="M1040" s="61" t="s">
        <v>47</v>
      </c>
      <c r="N1040" s="4" t="e">
        <f>VLOOKUP(F1040,STATISTIK!$A:$D,9,FALSE)</f>
        <v>#REF!</v>
      </c>
      <c r="O1040" s="4" t="e">
        <f>VLOOKUP(F1040,STATISTIK!$A:$D,10,FALSE)</f>
        <v>#REF!</v>
      </c>
      <c r="P1040" s="5"/>
      <c r="Q1040" s="4" t="e">
        <f>VLOOKUP(F1040,STATISTIK!$A:$D,12,FALSE)</f>
        <v>#REF!</v>
      </c>
      <c r="R1040" s="57" t="e">
        <f>VLOOKUP(F1040,STATISTIK!$A:$D,13,FALSE)</f>
        <v>#REF!</v>
      </c>
      <c r="S1040" s="62"/>
      <c r="T1040" s="56"/>
      <c r="U1040" s="56"/>
    </row>
    <row r="1041" ht="12.75" hidden="1" customHeight="1" spans="1:21">
      <c r="A1041" s="6">
        <v>1009</v>
      </c>
      <c r="B1041" s="21" t="s">
        <v>2167</v>
      </c>
      <c r="C1041" s="21"/>
      <c r="D1041" s="21"/>
      <c r="E1041" s="21"/>
      <c r="F1041" s="7" t="s">
        <v>2168</v>
      </c>
      <c r="G1041" s="6" t="s">
        <v>43</v>
      </c>
      <c r="H1041" s="7" t="s">
        <v>2140</v>
      </c>
      <c r="I1041" s="6" t="s">
        <v>45</v>
      </c>
      <c r="J1041" s="4" t="e">
        <f>VLOOKUP(F1041,STATISTIK!$A:$D,5,FALSE)</f>
        <v>#REF!</v>
      </c>
      <c r="K1041" s="6" t="s">
        <v>355</v>
      </c>
      <c r="L1041" s="4" t="e">
        <f>VLOOKUP(F1041,STATISTIK!$A:$D,7,FALSE)</f>
        <v>#REF!</v>
      </c>
      <c r="M1041" s="61" t="s">
        <v>47</v>
      </c>
      <c r="N1041" s="4" t="e">
        <f>VLOOKUP(F1041,STATISTIK!$A:$D,9,FALSE)</f>
        <v>#REF!</v>
      </c>
      <c r="O1041" s="4" t="e">
        <f>VLOOKUP(F1041,STATISTIK!$A:$D,10,FALSE)</f>
        <v>#REF!</v>
      </c>
      <c r="P1041" s="5"/>
      <c r="Q1041" s="4" t="e">
        <f>VLOOKUP(F1041,STATISTIK!$A:$D,12,FALSE)</f>
        <v>#REF!</v>
      </c>
      <c r="R1041" s="57" t="e">
        <f>VLOOKUP(F1041,STATISTIK!$A:$D,13,FALSE)</f>
        <v>#REF!</v>
      </c>
      <c r="S1041" s="62"/>
      <c r="T1041" s="56"/>
      <c r="U1041" s="56"/>
    </row>
    <row r="1042" ht="12.75" hidden="1" customHeight="1" spans="1:21">
      <c r="A1042" s="6">
        <v>1010</v>
      </c>
      <c r="B1042" s="21" t="s">
        <v>2169</v>
      </c>
      <c r="C1042" s="21"/>
      <c r="D1042" s="21"/>
      <c r="E1042" s="21"/>
      <c r="F1042" s="7" t="s">
        <v>2170</v>
      </c>
      <c r="G1042" s="6" t="s">
        <v>43</v>
      </c>
      <c r="H1042" s="7" t="s">
        <v>2140</v>
      </c>
      <c r="I1042" s="6" t="s">
        <v>45</v>
      </c>
      <c r="J1042" s="4" t="e">
        <f>VLOOKUP(F1042,STATISTIK!$A:$D,5,FALSE)</f>
        <v>#REF!</v>
      </c>
      <c r="K1042" s="49" t="s">
        <v>46</v>
      </c>
      <c r="L1042" s="4" t="e">
        <f>VLOOKUP(F1042,STATISTIK!$A:$D,7,FALSE)</f>
        <v>#REF!</v>
      </c>
      <c r="M1042" s="61" t="s">
        <v>47</v>
      </c>
      <c r="N1042" s="4" t="e">
        <f>VLOOKUP(F1042,STATISTIK!$A:$D,9,FALSE)</f>
        <v>#REF!</v>
      </c>
      <c r="O1042" s="4" t="e">
        <f>VLOOKUP(F1042,STATISTIK!$A:$D,10,FALSE)</f>
        <v>#REF!</v>
      </c>
      <c r="P1042" s="5"/>
      <c r="Q1042" s="4" t="e">
        <f>VLOOKUP(F1042,STATISTIK!$A:$D,12,FALSE)</f>
        <v>#REF!</v>
      </c>
      <c r="R1042" s="57" t="e">
        <f>VLOOKUP(F1042,STATISTIK!$A:$D,13,FALSE)</f>
        <v>#REF!</v>
      </c>
      <c r="S1042" s="62"/>
      <c r="T1042" s="56"/>
      <c r="U1042" s="56"/>
    </row>
    <row r="1043" ht="12.75" hidden="1" customHeight="1" spans="1:21">
      <c r="A1043" s="6">
        <v>1011</v>
      </c>
      <c r="B1043" s="21" t="s">
        <v>2171</v>
      </c>
      <c r="C1043" s="21"/>
      <c r="D1043" s="21"/>
      <c r="E1043" s="21"/>
      <c r="F1043" s="7" t="s">
        <v>2172</v>
      </c>
      <c r="G1043" s="6" t="s">
        <v>43</v>
      </c>
      <c r="H1043" s="7" t="s">
        <v>2140</v>
      </c>
      <c r="I1043" s="6" t="s">
        <v>45</v>
      </c>
      <c r="J1043" s="4" t="e">
        <f>VLOOKUP(F1043,STATISTIK!$A:$D,5,FALSE)</f>
        <v>#REF!</v>
      </c>
      <c r="K1043" s="6" t="s">
        <v>1583</v>
      </c>
      <c r="L1043" s="4" t="e">
        <f>VLOOKUP(F1043,STATISTIK!$A:$D,7,FALSE)</f>
        <v>#REF!</v>
      </c>
      <c r="M1043" s="61" t="s">
        <v>47</v>
      </c>
      <c r="N1043" s="4" t="e">
        <f>VLOOKUP(F1043,STATISTIK!$A:$D,9,FALSE)</f>
        <v>#REF!</v>
      </c>
      <c r="O1043" s="4" t="e">
        <f>VLOOKUP(F1043,STATISTIK!$A:$D,10,FALSE)</f>
        <v>#REF!</v>
      </c>
      <c r="P1043" s="5"/>
      <c r="Q1043" s="4" t="e">
        <f>VLOOKUP(F1043,STATISTIK!$A:$D,12,FALSE)</f>
        <v>#REF!</v>
      </c>
      <c r="R1043" s="57" t="e">
        <f>VLOOKUP(F1043,STATISTIK!$A:$D,13,FALSE)</f>
        <v>#REF!</v>
      </c>
      <c r="S1043" s="62"/>
      <c r="T1043" s="56"/>
      <c r="U1043" s="56"/>
    </row>
    <row r="1044" ht="12.75" hidden="1" customHeight="1" spans="1:21">
      <c r="A1044" s="6">
        <v>1012</v>
      </c>
      <c r="B1044" s="21" t="s">
        <v>2173</v>
      </c>
      <c r="C1044" s="21"/>
      <c r="D1044" s="21"/>
      <c r="E1044" s="21"/>
      <c r="F1044" s="7" t="s">
        <v>2174</v>
      </c>
      <c r="G1044" s="6" t="s">
        <v>43</v>
      </c>
      <c r="H1044" s="7" t="s">
        <v>2140</v>
      </c>
      <c r="I1044" s="6" t="s">
        <v>45</v>
      </c>
      <c r="J1044" s="4" t="e">
        <f>VLOOKUP(F1044,STATISTIK!$A:$D,5,FALSE)</f>
        <v>#REF!</v>
      </c>
      <c r="K1044" s="6" t="s">
        <v>65</v>
      </c>
      <c r="L1044" s="4" t="e">
        <f>VLOOKUP(F1044,STATISTIK!$A:$D,7,FALSE)</f>
        <v>#REF!</v>
      </c>
      <c r="M1044" s="61" t="s">
        <v>47</v>
      </c>
      <c r="N1044" s="4" t="e">
        <f>VLOOKUP(F1044,STATISTIK!$A:$D,9,FALSE)</f>
        <v>#REF!</v>
      </c>
      <c r="O1044" s="4" t="e">
        <f>VLOOKUP(F1044,STATISTIK!$A:$D,10,FALSE)</f>
        <v>#REF!</v>
      </c>
      <c r="P1044" s="5"/>
      <c r="Q1044" s="4" t="e">
        <f>VLOOKUP(F1044,STATISTIK!$A:$D,12,FALSE)</f>
        <v>#REF!</v>
      </c>
      <c r="R1044" s="57" t="e">
        <f>VLOOKUP(F1044,STATISTIK!$A:$D,13,FALSE)</f>
        <v>#REF!</v>
      </c>
      <c r="S1044" s="62"/>
      <c r="T1044" s="56"/>
      <c r="U1044" s="56"/>
    </row>
    <row r="1045" ht="12.75" hidden="1" customHeight="1" spans="1:21">
      <c r="A1045" s="6">
        <v>1013</v>
      </c>
      <c r="B1045" s="21" t="s">
        <v>2175</v>
      </c>
      <c r="C1045" s="21"/>
      <c r="D1045" s="21"/>
      <c r="E1045" s="21"/>
      <c r="F1045" s="7" t="s">
        <v>2176</v>
      </c>
      <c r="G1045" s="6" t="s">
        <v>43</v>
      </c>
      <c r="H1045" s="7" t="s">
        <v>2140</v>
      </c>
      <c r="I1045" s="6" t="s">
        <v>45</v>
      </c>
      <c r="J1045" s="4" t="e">
        <f>VLOOKUP(F1045,STATISTIK!$A:$D,5,FALSE)</f>
        <v>#REF!</v>
      </c>
      <c r="K1045" s="6" t="s">
        <v>46</v>
      </c>
      <c r="L1045" s="4" t="e">
        <f>VLOOKUP(F1045,STATISTIK!$A:$D,7,FALSE)</f>
        <v>#REF!</v>
      </c>
      <c r="M1045" s="61" t="s">
        <v>47</v>
      </c>
      <c r="N1045" s="4" t="e">
        <f>VLOOKUP(F1045,STATISTIK!$A:$D,9,FALSE)</f>
        <v>#REF!</v>
      </c>
      <c r="O1045" s="4" t="e">
        <f>VLOOKUP(F1045,STATISTIK!$A:$D,10,FALSE)</f>
        <v>#REF!</v>
      </c>
      <c r="P1045" s="5"/>
      <c r="Q1045" s="4" t="e">
        <f>VLOOKUP(F1045,STATISTIK!$A:$D,12,FALSE)</f>
        <v>#REF!</v>
      </c>
      <c r="R1045" s="57" t="e">
        <f>VLOOKUP(F1045,STATISTIK!$A:$D,13,FALSE)</f>
        <v>#REF!</v>
      </c>
      <c r="S1045" s="62"/>
      <c r="T1045" s="56"/>
      <c r="U1045" s="56"/>
    </row>
    <row r="1046" ht="12.75" hidden="1" customHeight="1" spans="1:21">
      <c r="A1046" s="6">
        <v>1014</v>
      </c>
      <c r="B1046" s="21" t="s">
        <v>2177</v>
      </c>
      <c r="C1046" s="21"/>
      <c r="D1046" s="21"/>
      <c r="E1046" s="21"/>
      <c r="F1046" s="7" t="s">
        <v>2174</v>
      </c>
      <c r="G1046" s="6" t="s">
        <v>43</v>
      </c>
      <c r="H1046" s="7" t="s">
        <v>2140</v>
      </c>
      <c r="I1046" s="6" t="s">
        <v>45</v>
      </c>
      <c r="J1046" s="4" t="e">
        <f>VLOOKUP(F1046,STATISTIK!$A:$D,5,FALSE)</f>
        <v>#REF!</v>
      </c>
      <c r="K1046" s="6" t="s">
        <v>65</v>
      </c>
      <c r="L1046" s="4" t="e">
        <f>VLOOKUP(F1046,STATISTIK!$A:$D,7,FALSE)</f>
        <v>#REF!</v>
      </c>
      <c r="M1046" s="61" t="s">
        <v>47</v>
      </c>
      <c r="N1046" s="4" t="e">
        <f>VLOOKUP(F1046,STATISTIK!$A:$D,9,FALSE)</f>
        <v>#REF!</v>
      </c>
      <c r="O1046" s="4" t="e">
        <f>VLOOKUP(F1046,STATISTIK!$A:$D,10,FALSE)</f>
        <v>#REF!</v>
      </c>
      <c r="P1046" s="5"/>
      <c r="Q1046" s="4" t="e">
        <f>VLOOKUP(F1046,STATISTIK!$A:$D,12,FALSE)</f>
        <v>#REF!</v>
      </c>
      <c r="R1046" s="57" t="e">
        <f>VLOOKUP(F1046,STATISTIK!$A:$D,13,FALSE)</f>
        <v>#REF!</v>
      </c>
      <c r="S1046" s="62"/>
      <c r="T1046" s="56"/>
      <c r="U1046" s="56"/>
    </row>
    <row r="1047" ht="12.75" hidden="1" customHeight="1" spans="1:21">
      <c r="A1047" s="6">
        <v>1015</v>
      </c>
      <c r="B1047" s="21" t="s">
        <v>2178</v>
      </c>
      <c r="C1047" s="21"/>
      <c r="D1047" s="21"/>
      <c r="E1047" s="21"/>
      <c r="F1047" s="7" t="s">
        <v>2179</v>
      </c>
      <c r="G1047" s="6" t="s">
        <v>43</v>
      </c>
      <c r="H1047" s="7" t="s">
        <v>2140</v>
      </c>
      <c r="I1047" s="6" t="s">
        <v>45</v>
      </c>
      <c r="J1047" s="4" t="e">
        <f>VLOOKUP(F1047,STATISTIK!$A:$D,5,FALSE)</f>
        <v>#REF!</v>
      </c>
      <c r="K1047" s="6" t="s">
        <v>355</v>
      </c>
      <c r="L1047" s="4" t="e">
        <f>VLOOKUP(F1047,STATISTIK!$A:$D,7,FALSE)</f>
        <v>#REF!</v>
      </c>
      <c r="M1047" s="61" t="s">
        <v>47</v>
      </c>
      <c r="N1047" s="4" t="e">
        <f>VLOOKUP(F1047,STATISTIK!$A:$D,9,FALSE)</f>
        <v>#REF!</v>
      </c>
      <c r="O1047" s="4" t="e">
        <f>VLOOKUP(F1047,STATISTIK!$A:$D,10,FALSE)</f>
        <v>#REF!</v>
      </c>
      <c r="P1047" s="5"/>
      <c r="Q1047" s="4" t="e">
        <f>VLOOKUP(F1047,STATISTIK!$A:$D,12,FALSE)</f>
        <v>#REF!</v>
      </c>
      <c r="R1047" s="57" t="e">
        <f>VLOOKUP(F1047,STATISTIK!$A:$D,13,FALSE)</f>
        <v>#REF!</v>
      </c>
      <c r="S1047" s="62"/>
      <c r="T1047" s="56"/>
      <c r="U1047" s="56"/>
    </row>
    <row r="1048" ht="12.75" hidden="1" customHeight="1" spans="1:21">
      <c r="A1048" s="6">
        <v>1016</v>
      </c>
      <c r="B1048" s="21" t="s">
        <v>2180</v>
      </c>
      <c r="C1048" s="21"/>
      <c r="D1048" s="21"/>
      <c r="E1048" s="21"/>
      <c r="F1048" s="7" t="s">
        <v>2181</v>
      </c>
      <c r="G1048" s="6" t="s">
        <v>43</v>
      </c>
      <c r="H1048" s="7" t="s">
        <v>2140</v>
      </c>
      <c r="I1048" s="6" t="s">
        <v>45</v>
      </c>
      <c r="J1048" s="4" t="e">
        <f>VLOOKUP(F1048,STATISTIK!$A:$D,5,FALSE)</f>
        <v>#REF!</v>
      </c>
      <c r="K1048" s="6" t="s">
        <v>355</v>
      </c>
      <c r="L1048" s="4" t="e">
        <f>VLOOKUP(F1048,STATISTIK!$A:$D,7,FALSE)</f>
        <v>#REF!</v>
      </c>
      <c r="M1048" s="61" t="s">
        <v>47</v>
      </c>
      <c r="N1048" s="4" t="e">
        <f>VLOOKUP(F1048,STATISTIK!$A:$D,9,FALSE)</f>
        <v>#REF!</v>
      </c>
      <c r="O1048" s="4" t="e">
        <f>VLOOKUP(F1048,STATISTIK!$A:$D,10,FALSE)</f>
        <v>#REF!</v>
      </c>
      <c r="P1048" s="5"/>
      <c r="Q1048" s="4" t="e">
        <f>VLOOKUP(F1048,STATISTIK!$A:$D,12,FALSE)</f>
        <v>#REF!</v>
      </c>
      <c r="R1048" s="57" t="e">
        <f>VLOOKUP(F1048,STATISTIK!$A:$D,13,FALSE)</f>
        <v>#REF!</v>
      </c>
      <c r="S1048" s="62"/>
      <c r="T1048" s="56"/>
      <c r="U1048" s="56"/>
    </row>
    <row r="1049" ht="12.75" hidden="1" customHeight="1" spans="1:21">
      <c r="A1049" s="6">
        <v>1017</v>
      </c>
      <c r="B1049" s="21" t="s">
        <v>2182</v>
      </c>
      <c r="C1049" s="21"/>
      <c r="D1049" s="21"/>
      <c r="E1049" s="21"/>
      <c r="F1049" s="7" t="s">
        <v>2183</v>
      </c>
      <c r="G1049" s="6" t="s">
        <v>43</v>
      </c>
      <c r="H1049" s="7" t="s">
        <v>2140</v>
      </c>
      <c r="I1049" s="6" t="s">
        <v>45</v>
      </c>
      <c r="J1049" s="4" t="e">
        <f>VLOOKUP(F1049,STATISTIK!$A:$D,5,FALSE)</f>
        <v>#REF!</v>
      </c>
      <c r="K1049" s="6" t="s">
        <v>355</v>
      </c>
      <c r="L1049" s="4" t="e">
        <f>VLOOKUP(F1049,STATISTIK!$A:$D,7,FALSE)</f>
        <v>#REF!</v>
      </c>
      <c r="M1049" s="61" t="s">
        <v>47</v>
      </c>
      <c r="N1049" s="4" t="e">
        <f>VLOOKUP(F1049,STATISTIK!$A:$D,9,FALSE)</f>
        <v>#REF!</v>
      </c>
      <c r="O1049" s="4" t="e">
        <f>VLOOKUP(F1049,STATISTIK!$A:$D,10,FALSE)</f>
        <v>#REF!</v>
      </c>
      <c r="P1049" s="5"/>
      <c r="Q1049" s="4" t="e">
        <f>VLOOKUP(F1049,STATISTIK!$A:$D,12,FALSE)</f>
        <v>#REF!</v>
      </c>
      <c r="R1049" s="57" t="e">
        <f>VLOOKUP(F1049,STATISTIK!$A:$D,13,FALSE)</f>
        <v>#REF!</v>
      </c>
      <c r="S1049" s="62"/>
      <c r="T1049" s="56"/>
      <c r="U1049" s="56"/>
    </row>
    <row r="1050" ht="12.75" hidden="1" customHeight="1" spans="1:21">
      <c r="A1050" s="6">
        <v>1018</v>
      </c>
      <c r="B1050" s="21" t="s">
        <v>2184</v>
      </c>
      <c r="C1050" s="21"/>
      <c r="D1050" s="21"/>
      <c r="E1050" s="21"/>
      <c r="F1050" s="7" t="s">
        <v>2185</v>
      </c>
      <c r="G1050" s="6" t="s">
        <v>43</v>
      </c>
      <c r="H1050" s="7" t="s">
        <v>2140</v>
      </c>
      <c r="I1050" s="6" t="s">
        <v>45</v>
      </c>
      <c r="J1050" s="4" t="e">
        <f>VLOOKUP(F1050,STATISTIK!$A:$D,5,FALSE)</f>
        <v>#REF!</v>
      </c>
      <c r="K1050" s="6" t="s">
        <v>65</v>
      </c>
      <c r="L1050" s="4" t="e">
        <f>VLOOKUP(F1050,STATISTIK!$A:$D,7,FALSE)</f>
        <v>#REF!</v>
      </c>
      <c r="M1050" s="61" t="s">
        <v>47</v>
      </c>
      <c r="N1050" s="4" t="e">
        <f>VLOOKUP(F1050,STATISTIK!$A:$D,9,FALSE)</f>
        <v>#REF!</v>
      </c>
      <c r="O1050" s="4" t="e">
        <f>VLOOKUP(F1050,STATISTIK!$A:$D,10,FALSE)</f>
        <v>#REF!</v>
      </c>
      <c r="P1050" s="5"/>
      <c r="Q1050" s="4" t="e">
        <f>VLOOKUP(F1050,STATISTIK!$A:$D,12,FALSE)</f>
        <v>#REF!</v>
      </c>
      <c r="R1050" s="57" t="e">
        <f>VLOOKUP(F1050,STATISTIK!$A:$D,13,FALSE)</f>
        <v>#REF!</v>
      </c>
      <c r="S1050" s="62"/>
      <c r="T1050" s="56"/>
      <c r="U1050" s="56"/>
    </row>
    <row r="1051" ht="12.75" hidden="1" customHeight="1" spans="1:21">
      <c r="A1051" s="6"/>
      <c r="B1051" s="69" t="s">
        <v>2186</v>
      </c>
      <c r="C1051" s="42"/>
      <c r="D1051" s="42"/>
      <c r="E1051" s="42"/>
      <c r="F1051" s="3" t="s">
        <v>2187</v>
      </c>
      <c r="G1051" s="6" t="s">
        <v>43</v>
      </c>
      <c r="H1051" s="4"/>
      <c r="I1051" s="6" t="s">
        <v>45</v>
      </c>
      <c r="J1051" s="4" t="e">
        <f>VLOOKUP(F1051,STATISTIK!$A:$D,5,FALSE)</f>
        <v>#REF!</v>
      </c>
      <c r="K1051" s="49"/>
      <c r="L1051" s="4" t="e">
        <f>VLOOKUP(F1051,STATISTIK!$A:$D,7,FALSE)</f>
        <v>#REF!</v>
      </c>
      <c r="M1051" s="61"/>
      <c r="N1051" s="4" t="e">
        <f>VLOOKUP(F1051,STATISTIK!$A:$D,9,FALSE)</f>
        <v>#REF!</v>
      </c>
      <c r="O1051" s="4" t="e">
        <f>VLOOKUP(F1051,STATISTIK!$A:$D,10,FALSE)</f>
        <v>#REF!</v>
      </c>
      <c r="P1051" s="5"/>
      <c r="Q1051" s="4" t="e">
        <f>VLOOKUP(F1051,STATISTIK!$A:$D,12,FALSE)</f>
        <v>#REF!</v>
      </c>
      <c r="R1051" s="4" t="e">
        <f>VLOOKUP(F1051,STATISTIK!$A:$D,13,FALSE)</f>
        <v>#REF!</v>
      </c>
      <c r="S1051" s="52"/>
      <c r="T1051" s="56"/>
      <c r="U1051" s="56"/>
    </row>
    <row r="1052" ht="12.75" hidden="1" customHeight="1" spans="1:21">
      <c r="A1052" s="6">
        <v>1019</v>
      </c>
      <c r="B1052" s="21" t="s">
        <v>2188</v>
      </c>
      <c r="C1052" s="21"/>
      <c r="D1052" s="21"/>
      <c r="E1052" s="21"/>
      <c r="F1052" s="7" t="s">
        <v>2189</v>
      </c>
      <c r="G1052" s="6" t="s">
        <v>43</v>
      </c>
      <c r="H1052" s="4" t="s">
        <v>2190</v>
      </c>
      <c r="I1052" s="6" t="s">
        <v>45</v>
      </c>
      <c r="J1052" s="4" t="e">
        <f>VLOOKUP(F1052,STATISTIK!$A:$D,5,FALSE)</f>
        <v>#REF!</v>
      </c>
      <c r="K1052" s="6" t="s">
        <v>46</v>
      </c>
      <c r="L1052" s="4" t="e">
        <f>VLOOKUP(F1052,STATISTIK!$A:$D,7,FALSE)</f>
        <v>#REF!</v>
      </c>
      <c r="M1052" s="63" t="s">
        <v>47</v>
      </c>
      <c r="N1052" s="4" t="e">
        <f>VLOOKUP(F1052,STATISTIK!$A:$D,9,FALSE)</f>
        <v>#REF!</v>
      </c>
      <c r="O1052" s="4" t="e">
        <f>VLOOKUP(F1052,STATISTIK!$A:$D,10,FALSE)</f>
        <v>#REF!</v>
      </c>
      <c r="P1052" s="5"/>
      <c r="Q1052" s="4" t="e">
        <f>VLOOKUP(F1052,STATISTIK!$A:$D,12,FALSE)</f>
        <v>#REF!</v>
      </c>
      <c r="R1052" s="57" t="e">
        <f>VLOOKUP(F1052,STATISTIK!$A:$D,13,FALSE)</f>
        <v>#REF!</v>
      </c>
      <c r="S1052" s="51"/>
      <c r="T1052" s="56"/>
      <c r="U1052" s="56"/>
    </row>
    <row r="1053" ht="12.75" hidden="1" customHeight="1" spans="1:21">
      <c r="A1053" s="6">
        <v>1020</v>
      </c>
      <c r="B1053" s="21" t="s">
        <v>2191</v>
      </c>
      <c r="C1053" s="21"/>
      <c r="D1053" s="21"/>
      <c r="E1053" s="21"/>
      <c r="F1053" s="7" t="s">
        <v>64</v>
      </c>
      <c r="G1053" s="6" t="s">
        <v>43</v>
      </c>
      <c r="H1053" s="4" t="s">
        <v>2190</v>
      </c>
      <c r="I1053" s="6" t="s">
        <v>45</v>
      </c>
      <c r="J1053" s="4" t="e">
        <f>VLOOKUP(F1053,STATISTIK!$A:$D,5,FALSE)</f>
        <v>#REF!</v>
      </c>
      <c r="K1053" s="49" t="s">
        <v>574</v>
      </c>
      <c r="L1053" s="4" t="e">
        <f>VLOOKUP(F1053,STATISTIK!$A:$D,7,FALSE)</f>
        <v>#REF!</v>
      </c>
      <c r="M1053" s="61" t="s">
        <v>47</v>
      </c>
      <c r="N1053" s="4" t="e">
        <f>VLOOKUP(F1053,STATISTIK!$A:$D,9,FALSE)</f>
        <v>#REF!</v>
      </c>
      <c r="O1053" s="4" t="e">
        <f>VLOOKUP(F1053,STATISTIK!$A:$D,10,FALSE)</f>
        <v>#REF!</v>
      </c>
      <c r="P1053" s="5"/>
      <c r="Q1053" s="4" t="e">
        <f>VLOOKUP(F1053,STATISTIK!$A:$D,12,FALSE)</f>
        <v>#REF!</v>
      </c>
      <c r="R1053" s="57" t="e">
        <f>VLOOKUP(F1053,STATISTIK!$A:$D,13,FALSE)</f>
        <v>#REF!</v>
      </c>
      <c r="S1053" s="62"/>
      <c r="T1053" s="56"/>
      <c r="U1053" s="56"/>
    </row>
    <row r="1054" ht="12.75" hidden="1" customHeight="1" spans="1:21">
      <c r="A1054" s="6">
        <v>1021</v>
      </c>
      <c r="B1054" s="21" t="s">
        <v>2192</v>
      </c>
      <c r="C1054" s="21"/>
      <c r="D1054" s="21"/>
      <c r="E1054" s="21"/>
      <c r="F1054" s="7" t="s">
        <v>576</v>
      </c>
      <c r="G1054" s="6" t="s">
        <v>43</v>
      </c>
      <c r="H1054" s="4" t="s">
        <v>2190</v>
      </c>
      <c r="I1054" s="6" t="s">
        <v>45</v>
      </c>
      <c r="J1054" s="4" t="e">
        <f>VLOOKUP(F1054,STATISTIK!$A:$D,5,FALSE)</f>
        <v>#REF!</v>
      </c>
      <c r="K1054" s="49" t="s">
        <v>46</v>
      </c>
      <c r="L1054" s="4" t="e">
        <f>VLOOKUP(F1054,STATISTIK!$A:$D,7,FALSE)</f>
        <v>#REF!</v>
      </c>
      <c r="M1054" s="61" t="s">
        <v>47</v>
      </c>
      <c r="N1054" s="4" t="e">
        <f>VLOOKUP(F1054,STATISTIK!$A:$D,9,FALSE)</f>
        <v>#REF!</v>
      </c>
      <c r="O1054" s="4" t="e">
        <f>VLOOKUP(F1054,STATISTIK!$A:$D,10,FALSE)</f>
        <v>#REF!</v>
      </c>
      <c r="P1054" s="5"/>
      <c r="Q1054" s="4" t="e">
        <f>VLOOKUP(F1054,STATISTIK!$A:$D,12,FALSE)</f>
        <v>#REF!</v>
      </c>
      <c r="R1054" s="57" t="e">
        <f>VLOOKUP(F1054,STATISTIK!$A:$D,13,FALSE)</f>
        <v>#REF!</v>
      </c>
      <c r="S1054" s="62"/>
      <c r="T1054" s="56"/>
      <c r="U1054" s="56"/>
    </row>
    <row r="1055" ht="12.75" hidden="1" customHeight="1" spans="1:21">
      <c r="A1055" s="6">
        <v>1022</v>
      </c>
      <c r="B1055" s="21" t="s">
        <v>2193</v>
      </c>
      <c r="C1055" s="21"/>
      <c r="D1055" s="21"/>
      <c r="E1055" s="21"/>
      <c r="F1055" s="7" t="s">
        <v>2194</v>
      </c>
      <c r="G1055" s="6" t="s">
        <v>43</v>
      </c>
      <c r="H1055" s="4" t="s">
        <v>2190</v>
      </c>
      <c r="I1055" s="6" t="s">
        <v>45</v>
      </c>
      <c r="J1055" s="4" t="e">
        <f>VLOOKUP(F1055,STATISTIK!$A:$D,5,FALSE)</f>
        <v>#REF!</v>
      </c>
      <c r="K1055" s="49" t="s">
        <v>65</v>
      </c>
      <c r="L1055" s="4" t="e">
        <f>VLOOKUP(F1055,STATISTIK!$A:$D,7,FALSE)</f>
        <v>#REF!</v>
      </c>
      <c r="M1055" s="61" t="s">
        <v>47</v>
      </c>
      <c r="N1055" s="4" t="e">
        <f>VLOOKUP(F1055,STATISTIK!$A:$D,9,FALSE)</f>
        <v>#REF!</v>
      </c>
      <c r="O1055" s="4" t="e">
        <f>VLOOKUP(F1055,STATISTIK!$A:$D,10,FALSE)</f>
        <v>#REF!</v>
      </c>
      <c r="P1055" s="5"/>
      <c r="Q1055" s="4" t="e">
        <f>VLOOKUP(F1055,STATISTIK!$A:$D,12,FALSE)</f>
        <v>#REF!</v>
      </c>
      <c r="R1055" s="57" t="e">
        <f>VLOOKUP(F1055,STATISTIK!$A:$D,13,FALSE)</f>
        <v>#REF!</v>
      </c>
      <c r="S1055" s="62"/>
      <c r="T1055" s="56"/>
      <c r="U1055" s="56"/>
    </row>
    <row r="1056" ht="12.75" hidden="1" customHeight="1" spans="1:21">
      <c r="A1056" s="6">
        <v>1023</v>
      </c>
      <c r="B1056" s="21" t="s">
        <v>2195</v>
      </c>
      <c r="C1056" s="21"/>
      <c r="D1056" s="21"/>
      <c r="E1056" s="21"/>
      <c r="F1056" s="7" t="s">
        <v>2196</v>
      </c>
      <c r="G1056" s="6" t="s">
        <v>43</v>
      </c>
      <c r="H1056" s="4" t="s">
        <v>2190</v>
      </c>
      <c r="I1056" s="6" t="s">
        <v>45</v>
      </c>
      <c r="J1056" s="4" t="e">
        <f>VLOOKUP(F1056,STATISTIK!$A:$D,5,FALSE)</f>
        <v>#REF!</v>
      </c>
      <c r="K1056" s="49" t="s">
        <v>46</v>
      </c>
      <c r="L1056" s="4" t="e">
        <f>VLOOKUP(F1056,STATISTIK!$A:$D,7,FALSE)</f>
        <v>#REF!</v>
      </c>
      <c r="M1056" s="61" t="s">
        <v>47</v>
      </c>
      <c r="N1056" s="4" t="e">
        <f>VLOOKUP(F1056,STATISTIK!$A:$D,9,FALSE)</f>
        <v>#REF!</v>
      </c>
      <c r="O1056" s="4" t="e">
        <f>VLOOKUP(F1056,STATISTIK!$A:$D,10,FALSE)</f>
        <v>#REF!</v>
      </c>
      <c r="P1056" s="5"/>
      <c r="Q1056" s="4" t="e">
        <f>VLOOKUP(F1056,STATISTIK!$A:$D,12,FALSE)</f>
        <v>#REF!</v>
      </c>
      <c r="R1056" s="57" t="e">
        <f>VLOOKUP(F1056,STATISTIK!$A:$D,13,FALSE)</f>
        <v>#REF!</v>
      </c>
      <c r="S1056" s="62"/>
      <c r="T1056" s="56"/>
      <c r="U1056" s="56"/>
    </row>
    <row r="1057" ht="12.75" hidden="1" customHeight="1" spans="1:21">
      <c r="A1057" s="6">
        <v>1024</v>
      </c>
      <c r="B1057" s="21" t="s">
        <v>2197</v>
      </c>
      <c r="C1057" s="21"/>
      <c r="D1057" s="21"/>
      <c r="E1057" s="21"/>
      <c r="F1057" s="7" t="s">
        <v>2198</v>
      </c>
      <c r="G1057" s="6" t="s">
        <v>43</v>
      </c>
      <c r="H1057" s="4" t="s">
        <v>2190</v>
      </c>
      <c r="I1057" s="6" t="s">
        <v>45</v>
      </c>
      <c r="J1057" s="4" t="e">
        <f>VLOOKUP(F1057,STATISTIK!$A:$D,5,FALSE)</f>
        <v>#REF!</v>
      </c>
      <c r="K1057" s="49" t="s">
        <v>2199</v>
      </c>
      <c r="L1057" s="4" t="e">
        <f>VLOOKUP(F1057,STATISTIK!$A:$D,7,FALSE)</f>
        <v>#REF!</v>
      </c>
      <c r="M1057" s="61" t="s">
        <v>47</v>
      </c>
      <c r="N1057" s="4" t="e">
        <f>VLOOKUP(F1057,STATISTIK!$A:$D,9,FALSE)</f>
        <v>#REF!</v>
      </c>
      <c r="O1057" s="4" t="e">
        <f>VLOOKUP(F1057,STATISTIK!$A:$D,10,FALSE)</f>
        <v>#REF!</v>
      </c>
      <c r="P1057" s="5"/>
      <c r="Q1057" s="4" t="e">
        <f>VLOOKUP(F1057,STATISTIK!$A:$D,12,FALSE)</f>
        <v>#REF!</v>
      </c>
      <c r="R1057" s="57" t="e">
        <f>VLOOKUP(F1057,STATISTIK!$A:$D,13,FALSE)</f>
        <v>#REF!</v>
      </c>
      <c r="S1057" s="62"/>
      <c r="T1057" s="56"/>
      <c r="U1057" s="56"/>
    </row>
    <row r="1058" ht="12.75" hidden="1" customHeight="1" spans="1:21">
      <c r="A1058" s="6">
        <v>1025</v>
      </c>
      <c r="B1058" s="21" t="s">
        <v>2200</v>
      </c>
      <c r="C1058" s="21"/>
      <c r="D1058" s="21"/>
      <c r="E1058" s="21"/>
      <c r="F1058" s="7" t="s">
        <v>2201</v>
      </c>
      <c r="G1058" s="6" t="s">
        <v>43</v>
      </c>
      <c r="H1058" s="4" t="s">
        <v>2190</v>
      </c>
      <c r="I1058" s="6" t="s">
        <v>45</v>
      </c>
      <c r="J1058" s="4" t="e">
        <f>VLOOKUP(F1058,STATISTIK!$A:$D,5,FALSE)</f>
        <v>#REF!</v>
      </c>
      <c r="K1058" s="49" t="s">
        <v>2199</v>
      </c>
      <c r="L1058" s="4" t="e">
        <f>VLOOKUP(F1058,STATISTIK!$A:$D,7,FALSE)</f>
        <v>#REF!</v>
      </c>
      <c r="M1058" s="61" t="s">
        <v>47</v>
      </c>
      <c r="N1058" s="4" t="e">
        <f>VLOOKUP(F1058,STATISTIK!$A:$D,9,FALSE)</f>
        <v>#REF!</v>
      </c>
      <c r="O1058" s="4" t="e">
        <f>VLOOKUP(F1058,STATISTIK!$A:$D,10,FALSE)</f>
        <v>#REF!</v>
      </c>
      <c r="P1058" s="5"/>
      <c r="Q1058" s="4" t="e">
        <f>VLOOKUP(F1058,STATISTIK!$A:$D,12,FALSE)</f>
        <v>#REF!</v>
      </c>
      <c r="R1058" s="57" t="e">
        <f>VLOOKUP(F1058,STATISTIK!$A:$D,13,FALSE)</f>
        <v>#REF!</v>
      </c>
      <c r="S1058" s="62"/>
      <c r="T1058" s="56"/>
      <c r="U1058" s="56"/>
    </row>
    <row r="1059" ht="12.75" hidden="1" customHeight="1" spans="1:21">
      <c r="A1059" s="6">
        <v>1026</v>
      </c>
      <c r="B1059" s="21" t="s">
        <v>2202</v>
      </c>
      <c r="C1059" s="21"/>
      <c r="D1059" s="21"/>
      <c r="E1059" s="21"/>
      <c r="F1059" s="7" t="s">
        <v>2203</v>
      </c>
      <c r="G1059" s="6" t="s">
        <v>43</v>
      </c>
      <c r="H1059" s="4" t="s">
        <v>2190</v>
      </c>
      <c r="I1059" s="6" t="s">
        <v>45</v>
      </c>
      <c r="J1059" s="4" t="e">
        <f>VLOOKUP(F1059,STATISTIK!$A:$D,5,FALSE)</f>
        <v>#REF!</v>
      </c>
      <c r="K1059" s="49" t="s">
        <v>46</v>
      </c>
      <c r="L1059" s="4" t="e">
        <f>VLOOKUP(F1059,STATISTIK!$A:$D,7,FALSE)</f>
        <v>#REF!</v>
      </c>
      <c r="M1059" s="61" t="s">
        <v>47</v>
      </c>
      <c r="N1059" s="4" t="e">
        <f>VLOOKUP(F1059,STATISTIK!$A:$D,9,FALSE)</f>
        <v>#REF!</v>
      </c>
      <c r="O1059" s="4" t="e">
        <f>VLOOKUP(F1059,STATISTIK!$A:$D,10,FALSE)</f>
        <v>#REF!</v>
      </c>
      <c r="P1059" s="5"/>
      <c r="Q1059" s="4" t="e">
        <f>VLOOKUP(F1059,STATISTIK!$A:$D,12,FALSE)</f>
        <v>#REF!</v>
      </c>
      <c r="R1059" s="57" t="e">
        <f>VLOOKUP(F1059,STATISTIK!$A:$D,13,FALSE)</f>
        <v>#REF!</v>
      </c>
      <c r="S1059" s="62"/>
      <c r="T1059" s="56"/>
      <c r="U1059" s="56"/>
    </row>
    <row r="1060" ht="12.75" hidden="1" customHeight="1" spans="1:21">
      <c r="A1060" s="6">
        <v>1027</v>
      </c>
      <c r="B1060" s="21" t="s">
        <v>2204</v>
      </c>
      <c r="C1060" s="21"/>
      <c r="D1060" s="21"/>
      <c r="E1060" s="21"/>
      <c r="F1060" s="7" t="s">
        <v>2205</v>
      </c>
      <c r="G1060" s="6" t="s">
        <v>43</v>
      </c>
      <c r="H1060" s="4" t="s">
        <v>2190</v>
      </c>
      <c r="I1060" s="6" t="s">
        <v>45</v>
      </c>
      <c r="J1060" s="4" t="e">
        <f>VLOOKUP(F1060,STATISTIK!$A:$D,5,FALSE)</f>
        <v>#REF!</v>
      </c>
      <c r="K1060" s="49" t="s">
        <v>19</v>
      </c>
      <c r="L1060" s="4" t="e">
        <f>VLOOKUP(F1060,STATISTIK!$A:$D,7,FALSE)</f>
        <v>#REF!</v>
      </c>
      <c r="M1060" s="61" t="s">
        <v>47</v>
      </c>
      <c r="N1060" s="4" t="e">
        <f>VLOOKUP(F1060,STATISTIK!$A:$D,9,FALSE)</f>
        <v>#REF!</v>
      </c>
      <c r="O1060" s="4" t="e">
        <f>VLOOKUP(F1060,STATISTIK!$A:$D,10,FALSE)</f>
        <v>#REF!</v>
      </c>
      <c r="P1060" s="5"/>
      <c r="Q1060" s="4" t="e">
        <f>VLOOKUP(F1060,STATISTIK!$A:$D,12,FALSE)</f>
        <v>#REF!</v>
      </c>
      <c r="R1060" s="57" t="e">
        <f>VLOOKUP(F1060,STATISTIK!$A:$D,13,FALSE)</f>
        <v>#REF!</v>
      </c>
      <c r="S1060" s="62"/>
      <c r="T1060" s="56"/>
      <c r="U1060" s="56"/>
    </row>
    <row r="1061" ht="12.75" hidden="1" customHeight="1" spans="1:21">
      <c r="A1061" s="6">
        <v>1028</v>
      </c>
      <c r="B1061" s="21" t="s">
        <v>2206</v>
      </c>
      <c r="C1061" s="21"/>
      <c r="D1061" s="21"/>
      <c r="E1061" s="21"/>
      <c r="F1061" s="7" t="s">
        <v>2207</v>
      </c>
      <c r="G1061" s="6" t="s">
        <v>43</v>
      </c>
      <c r="H1061" s="4" t="s">
        <v>2190</v>
      </c>
      <c r="I1061" s="6" t="s">
        <v>45</v>
      </c>
      <c r="J1061" s="4" t="e">
        <f>VLOOKUP(F1061,STATISTIK!$A:$D,5,FALSE)</f>
        <v>#REF!</v>
      </c>
      <c r="K1061" s="49" t="s">
        <v>19</v>
      </c>
      <c r="L1061" s="4" t="e">
        <f>VLOOKUP(F1061,STATISTIK!$A:$D,7,FALSE)</f>
        <v>#REF!</v>
      </c>
      <c r="M1061" s="61" t="s">
        <v>47</v>
      </c>
      <c r="N1061" s="4" t="e">
        <f>VLOOKUP(F1061,STATISTIK!$A:$D,9,FALSE)</f>
        <v>#REF!</v>
      </c>
      <c r="O1061" s="4" t="e">
        <f>VLOOKUP(F1061,STATISTIK!$A:$D,10,FALSE)</f>
        <v>#REF!</v>
      </c>
      <c r="P1061" s="5"/>
      <c r="Q1061" s="4" t="e">
        <f>VLOOKUP(F1061,STATISTIK!$A:$D,12,FALSE)</f>
        <v>#REF!</v>
      </c>
      <c r="R1061" s="57" t="e">
        <f>VLOOKUP(F1061,STATISTIK!$A:$D,13,FALSE)</f>
        <v>#REF!</v>
      </c>
      <c r="S1061" s="62"/>
      <c r="T1061" s="56"/>
      <c r="U1061" s="56"/>
    </row>
    <row r="1062" ht="12.75" hidden="1" customHeight="1" spans="1:21">
      <c r="A1062" s="6">
        <v>1029</v>
      </c>
      <c r="B1062" s="21" t="s">
        <v>2208</v>
      </c>
      <c r="C1062" s="21"/>
      <c r="D1062" s="21"/>
      <c r="E1062" s="21"/>
      <c r="F1062" s="7" t="s">
        <v>2209</v>
      </c>
      <c r="G1062" s="6" t="s">
        <v>43</v>
      </c>
      <c r="H1062" s="4" t="s">
        <v>2190</v>
      </c>
      <c r="I1062" s="6" t="s">
        <v>45</v>
      </c>
      <c r="J1062" s="4" t="e">
        <f>VLOOKUP(F1062,STATISTIK!$A:$D,5,FALSE)</f>
        <v>#REF!</v>
      </c>
      <c r="K1062" s="49" t="s">
        <v>46</v>
      </c>
      <c r="L1062" s="4" t="e">
        <f>VLOOKUP(F1062,STATISTIK!$A:$D,7,FALSE)</f>
        <v>#REF!</v>
      </c>
      <c r="M1062" s="61" t="s">
        <v>47</v>
      </c>
      <c r="N1062" s="4" t="e">
        <f>VLOOKUP(F1062,STATISTIK!$A:$D,9,FALSE)</f>
        <v>#REF!</v>
      </c>
      <c r="O1062" s="4" t="e">
        <f>VLOOKUP(F1062,STATISTIK!$A:$D,10,FALSE)</f>
        <v>#REF!</v>
      </c>
      <c r="P1062" s="5"/>
      <c r="Q1062" s="4" t="e">
        <f>VLOOKUP(F1062,STATISTIK!$A:$D,12,FALSE)</f>
        <v>#REF!</v>
      </c>
      <c r="R1062" s="57" t="e">
        <f>VLOOKUP(F1062,STATISTIK!$A:$D,13,FALSE)</f>
        <v>#REF!</v>
      </c>
      <c r="S1062" s="62"/>
      <c r="T1062" s="56"/>
      <c r="U1062" s="56"/>
    </row>
    <row r="1063" ht="12.75" hidden="1" customHeight="1" spans="1:21">
      <c r="A1063" s="6">
        <v>1030</v>
      </c>
      <c r="B1063" s="21" t="s">
        <v>2210</v>
      </c>
      <c r="C1063" s="21"/>
      <c r="D1063" s="21"/>
      <c r="E1063" s="21"/>
      <c r="F1063" s="7" t="s">
        <v>2211</v>
      </c>
      <c r="G1063" s="6" t="s">
        <v>43</v>
      </c>
      <c r="H1063" s="4" t="s">
        <v>2190</v>
      </c>
      <c r="I1063" s="6" t="s">
        <v>45</v>
      </c>
      <c r="J1063" s="4" t="e">
        <f>VLOOKUP(F1063,STATISTIK!$A:$D,5,FALSE)</f>
        <v>#REF!</v>
      </c>
      <c r="K1063" s="49" t="s">
        <v>62</v>
      </c>
      <c r="L1063" s="4" t="e">
        <f>VLOOKUP(F1063,STATISTIK!$A:$D,7,FALSE)</f>
        <v>#REF!</v>
      </c>
      <c r="M1063" s="61" t="s">
        <v>47</v>
      </c>
      <c r="N1063" s="4" t="e">
        <f>VLOOKUP(F1063,STATISTIK!$A:$D,9,FALSE)</f>
        <v>#REF!</v>
      </c>
      <c r="O1063" s="4" t="e">
        <f>VLOOKUP(F1063,STATISTIK!$A:$D,10,FALSE)</f>
        <v>#REF!</v>
      </c>
      <c r="P1063" s="5"/>
      <c r="Q1063" s="4" t="e">
        <f>VLOOKUP(F1063,STATISTIK!$A:$D,12,FALSE)</f>
        <v>#REF!</v>
      </c>
      <c r="R1063" s="57" t="e">
        <f>VLOOKUP(F1063,STATISTIK!$A:$D,13,FALSE)</f>
        <v>#REF!</v>
      </c>
      <c r="S1063" s="62"/>
      <c r="T1063" s="56"/>
      <c r="U1063" s="56"/>
    </row>
    <row r="1064" ht="12.75" hidden="1" customHeight="1" spans="1:21">
      <c r="A1064" s="6">
        <v>1031</v>
      </c>
      <c r="B1064" s="21" t="s">
        <v>2212</v>
      </c>
      <c r="C1064" s="21"/>
      <c r="D1064" s="21"/>
      <c r="E1064" s="21"/>
      <c r="F1064" s="7" t="s">
        <v>2213</v>
      </c>
      <c r="G1064" s="6" t="s">
        <v>43</v>
      </c>
      <c r="H1064" s="4" t="s">
        <v>2190</v>
      </c>
      <c r="I1064" s="6" t="s">
        <v>45</v>
      </c>
      <c r="J1064" s="4" t="e">
        <f>VLOOKUP(F1064,STATISTIK!$A:$D,5,FALSE)</f>
        <v>#REF!</v>
      </c>
      <c r="K1064" s="49" t="s">
        <v>62</v>
      </c>
      <c r="L1064" s="4" t="e">
        <f>VLOOKUP(F1064,STATISTIK!$A:$D,7,FALSE)</f>
        <v>#REF!</v>
      </c>
      <c r="M1064" s="61" t="s">
        <v>47</v>
      </c>
      <c r="N1064" s="4" t="e">
        <f>VLOOKUP(F1064,STATISTIK!$A:$D,9,FALSE)</f>
        <v>#REF!</v>
      </c>
      <c r="O1064" s="4" t="e">
        <f>VLOOKUP(F1064,STATISTIK!$A:$D,10,FALSE)</f>
        <v>#REF!</v>
      </c>
      <c r="P1064" s="5"/>
      <c r="Q1064" s="4" t="e">
        <f>VLOOKUP(F1064,STATISTIK!$A:$D,12,FALSE)</f>
        <v>#REF!</v>
      </c>
      <c r="R1064" s="57" t="e">
        <f>VLOOKUP(F1064,STATISTIK!$A:$D,13,FALSE)</f>
        <v>#REF!</v>
      </c>
      <c r="S1064" s="62"/>
      <c r="T1064" s="56"/>
      <c r="U1064" s="56"/>
    </row>
    <row r="1065" ht="12.75" hidden="1" customHeight="1" spans="1:21">
      <c r="A1065" s="6">
        <v>1032</v>
      </c>
      <c r="B1065" s="21" t="s">
        <v>2214</v>
      </c>
      <c r="C1065" s="21"/>
      <c r="D1065" s="21"/>
      <c r="E1065" s="21"/>
      <c r="F1065" s="7" t="s">
        <v>2215</v>
      </c>
      <c r="G1065" s="6" t="s">
        <v>43</v>
      </c>
      <c r="H1065" s="4" t="s">
        <v>2190</v>
      </c>
      <c r="I1065" s="6" t="s">
        <v>45</v>
      </c>
      <c r="J1065" s="4" t="e">
        <f>VLOOKUP(F1065,STATISTIK!$A:$D,5,FALSE)</f>
        <v>#REF!</v>
      </c>
      <c r="K1065" s="49" t="s">
        <v>46</v>
      </c>
      <c r="L1065" s="4" t="e">
        <f>VLOOKUP(F1065,STATISTIK!$A:$D,7,FALSE)</f>
        <v>#REF!</v>
      </c>
      <c r="M1065" s="61" t="s">
        <v>47</v>
      </c>
      <c r="N1065" s="4" t="e">
        <f>VLOOKUP(F1065,STATISTIK!$A:$D,9,FALSE)</f>
        <v>#REF!</v>
      </c>
      <c r="O1065" s="4" t="e">
        <f>VLOOKUP(F1065,STATISTIK!$A:$D,10,FALSE)</f>
        <v>#REF!</v>
      </c>
      <c r="P1065" s="5"/>
      <c r="Q1065" s="4" t="e">
        <f>VLOOKUP(F1065,STATISTIK!$A:$D,12,FALSE)</f>
        <v>#REF!</v>
      </c>
      <c r="R1065" s="57" t="e">
        <f>VLOOKUP(F1065,STATISTIK!$A:$D,13,FALSE)</f>
        <v>#REF!</v>
      </c>
      <c r="S1065" s="62"/>
      <c r="T1065" s="56"/>
      <c r="U1065" s="56"/>
    </row>
    <row r="1066" ht="12.75" hidden="1" customHeight="1" spans="1:21">
      <c r="A1066" s="6">
        <v>1033</v>
      </c>
      <c r="B1066" s="21" t="s">
        <v>2216</v>
      </c>
      <c r="C1066" s="21"/>
      <c r="D1066" s="21"/>
      <c r="E1066" s="21"/>
      <c r="F1066" s="7" t="s">
        <v>2217</v>
      </c>
      <c r="G1066" s="6" t="s">
        <v>43</v>
      </c>
      <c r="H1066" s="4" t="s">
        <v>2190</v>
      </c>
      <c r="I1066" s="6" t="s">
        <v>45</v>
      </c>
      <c r="J1066" s="4" t="e">
        <f>VLOOKUP(F1066,STATISTIK!$A:$D,5,FALSE)</f>
        <v>#REF!</v>
      </c>
      <c r="K1066" s="49" t="s">
        <v>497</v>
      </c>
      <c r="L1066" s="4" t="e">
        <f>VLOOKUP(F1066,STATISTIK!$A:$D,7,FALSE)</f>
        <v>#REF!</v>
      </c>
      <c r="M1066" s="61" t="s">
        <v>47</v>
      </c>
      <c r="N1066" s="4" t="e">
        <f>VLOOKUP(F1066,STATISTIK!$A:$D,9,FALSE)</f>
        <v>#REF!</v>
      </c>
      <c r="O1066" s="4" t="e">
        <f>VLOOKUP(F1066,STATISTIK!$A:$D,10,FALSE)</f>
        <v>#REF!</v>
      </c>
      <c r="P1066" s="5"/>
      <c r="Q1066" s="4" t="e">
        <f>VLOOKUP(F1066,STATISTIK!$A:$D,12,FALSE)</f>
        <v>#REF!</v>
      </c>
      <c r="R1066" s="57" t="e">
        <f>VLOOKUP(F1066,STATISTIK!$A:$D,13,FALSE)</f>
        <v>#REF!</v>
      </c>
      <c r="S1066" s="62"/>
      <c r="T1066" s="56"/>
      <c r="U1066" s="56"/>
    </row>
    <row r="1067" ht="12.75" hidden="1" customHeight="1" spans="1:21">
      <c r="A1067" s="6">
        <v>1034</v>
      </c>
      <c r="B1067" s="21" t="s">
        <v>2218</v>
      </c>
      <c r="C1067" s="21"/>
      <c r="D1067" s="21"/>
      <c r="E1067" s="21"/>
      <c r="F1067" s="7" t="s">
        <v>2219</v>
      </c>
      <c r="G1067" s="6" t="s">
        <v>43</v>
      </c>
      <c r="H1067" s="4" t="s">
        <v>2190</v>
      </c>
      <c r="I1067" s="6" t="s">
        <v>45</v>
      </c>
      <c r="J1067" s="4" t="e">
        <f>VLOOKUP(F1067,STATISTIK!$A:$D,5,FALSE)</f>
        <v>#N/A</v>
      </c>
      <c r="K1067" s="49" t="s">
        <v>497</v>
      </c>
      <c r="L1067" s="4" t="e">
        <f>VLOOKUP(F1067,STATISTIK!$A:$D,7,FALSE)</f>
        <v>#N/A</v>
      </c>
      <c r="M1067" s="61" t="s">
        <v>47</v>
      </c>
      <c r="N1067" s="4" t="e">
        <f>VLOOKUP(F1067,STATISTIK!$A:$D,9,FALSE)</f>
        <v>#N/A</v>
      </c>
      <c r="O1067" s="4" t="e">
        <f>VLOOKUP(F1067,STATISTIK!$A:$D,10,FALSE)</f>
        <v>#N/A</v>
      </c>
      <c r="P1067" s="5"/>
      <c r="Q1067" s="4" t="e">
        <f>VLOOKUP(F1067,STATISTIK!$A:$D,12,FALSE)</f>
        <v>#N/A</v>
      </c>
      <c r="R1067" s="4" t="e">
        <f>VLOOKUP(F1067,STATISTIK!$A:$D,13,FALSE)</f>
        <v>#N/A</v>
      </c>
      <c r="S1067" s="62"/>
      <c r="T1067" s="56"/>
      <c r="U1067" s="56"/>
    </row>
    <row r="1068" ht="12.75" hidden="1" customHeight="1" spans="1:21">
      <c r="A1068" s="6">
        <v>1035</v>
      </c>
      <c r="B1068" s="21" t="s">
        <v>2220</v>
      </c>
      <c r="C1068" s="21"/>
      <c r="D1068" s="21"/>
      <c r="E1068" s="21"/>
      <c r="F1068" s="7" t="s">
        <v>2221</v>
      </c>
      <c r="G1068" s="6" t="s">
        <v>43</v>
      </c>
      <c r="H1068" s="4" t="s">
        <v>2190</v>
      </c>
      <c r="I1068" s="6" t="s">
        <v>45</v>
      </c>
      <c r="J1068" s="4" t="e">
        <f>VLOOKUP(F1068,STATISTIK!$A:$D,5,FALSE)</f>
        <v>#REF!</v>
      </c>
      <c r="K1068" s="49" t="s">
        <v>46</v>
      </c>
      <c r="L1068" s="4" t="e">
        <f>VLOOKUP(F1068,STATISTIK!$A:$D,7,FALSE)</f>
        <v>#REF!</v>
      </c>
      <c r="M1068" s="61" t="s">
        <v>47</v>
      </c>
      <c r="N1068" s="4" t="e">
        <f>VLOOKUP(F1068,STATISTIK!$A:$D,9,FALSE)</f>
        <v>#REF!</v>
      </c>
      <c r="O1068" s="4" t="e">
        <f>VLOOKUP(F1068,STATISTIK!$A:$D,10,FALSE)</f>
        <v>#REF!</v>
      </c>
      <c r="P1068" s="5"/>
      <c r="Q1068" s="4" t="e">
        <f>VLOOKUP(F1068,STATISTIK!$A:$D,12,FALSE)</f>
        <v>#REF!</v>
      </c>
      <c r="R1068" s="57" t="e">
        <f>VLOOKUP(F1068,STATISTIK!$A:$D,13,FALSE)</f>
        <v>#REF!</v>
      </c>
      <c r="S1068" s="62"/>
      <c r="T1068" s="56"/>
      <c r="U1068" s="56"/>
    </row>
    <row r="1069" ht="12.75" hidden="1" customHeight="1" spans="1:21">
      <c r="A1069" s="6">
        <v>1036</v>
      </c>
      <c r="B1069" s="21" t="s">
        <v>2222</v>
      </c>
      <c r="C1069" s="21"/>
      <c r="D1069" s="21"/>
      <c r="E1069" s="21"/>
      <c r="F1069" s="7" t="s">
        <v>2223</v>
      </c>
      <c r="G1069" s="6" t="s">
        <v>43</v>
      </c>
      <c r="H1069" s="4" t="s">
        <v>2190</v>
      </c>
      <c r="I1069" s="6" t="s">
        <v>45</v>
      </c>
      <c r="J1069" s="4" t="e">
        <f>VLOOKUP(F1069,STATISTIK!$A:$D,5,FALSE)</f>
        <v>#REF!</v>
      </c>
      <c r="K1069" s="49" t="s">
        <v>477</v>
      </c>
      <c r="L1069" s="4" t="e">
        <f>VLOOKUP(F1069,STATISTIK!$A:$D,7,FALSE)</f>
        <v>#REF!</v>
      </c>
      <c r="M1069" s="61" t="s">
        <v>47</v>
      </c>
      <c r="N1069" s="4" t="e">
        <f>VLOOKUP(F1069,STATISTIK!$A:$D,9,FALSE)</f>
        <v>#REF!</v>
      </c>
      <c r="O1069" s="4" t="e">
        <f>VLOOKUP(F1069,STATISTIK!$A:$D,10,FALSE)</f>
        <v>#REF!</v>
      </c>
      <c r="P1069" s="5"/>
      <c r="Q1069" s="4" t="e">
        <f>VLOOKUP(F1069,STATISTIK!$A:$D,12,FALSE)</f>
        <v>#REF!</v>
      </c>
      <c r="R1069" s="57" t="e">
        <f>VLOOKUP(F1069,STATISTIK!$A:$D,13,FALSE)</f>
        <v>#REF!</v>
      </c>
      <c r="S1069" s="62"/>
      <c r="T1069" s="56"/>
      <c r="U1069" s="56"/>
    </row>
    <row r="1070" ht="12.75" hidden="1" customHeight="1" spans="1:21">
      <c r="A1070" s="6">
        <v>1037</v>
      </c>
      <c r="B1070" s="21" t="s">
        <v>2224</v>
      </c>
      <c r="C1070" s="21"/>
      <c r="D1070" s="21"/>
      <c r="E1070" s="21"/>
      <c r="F1070" s="7" t="s">
        <v>2225</v>
      </c>
      <c r="G1070" s="6" t="s">
        <v>43</v>
      </c>
      <c r="H1070" s="4" t="s">
        <v>2190</v>
      </c>
      <c r="I1070" s="6" t="s">
        <v>45</v>
      </c>
      <c r="J1070" s="4" t="e">
        <f>VLOOKUP(F1070,STATISTIK!$A:$D,5,FALSE)</f>
        <v>#REF!</v>
      </c>
      <c r="K1070" s="49" t="s">
        <v>477</v>
      </c>
      <c r="L1070" s="4" t="e">
        <f>VLOOKUP(F1070,STATISTIK!$A:$D,7,FALSE)</f>
        <v>#REF!</v>
      </c>
      <c r="M1070" s="61" t="s">
        <v>47</v>
      </c>
      <c r="N1070" s="4" t="e">
        <f>VLOOKUP(F1070,STATISTIK!$A:$D,9,FALSE)</f>
        <v>#REF!</v>
      </c>
      <c r="O1070" s="4" t="e">
        <f>VLOOKUP(F1070,STATISTIK!$A:$D,10,FALSE)</f>
        <v>#REF!</v>
      </c>
      <c r="P1070" s="5"/>
      <c r="Q1070" s="4" t="e">
        <f>VLOOKUP(F1070,STATISTIK!$A:$D,12,FALSE)</f>
        <v>#REF!</v>
      </c>
      <c r="R1070" s="57" t="e">
        <f>VLOOKUP(F1070,STATISTIK!$A:$D,13,FALSE)</f>
        <v>#REF!</v>
      </c>
      <c r="S1070" s="62"/>
      <c r="T1070" s="56"/>
      <c r="U1070" s="56"/>
    </row>
    <row r="1071" ht="12.75" hidden="1" customHeight="1" spans="1:21">
      <c r="A1071" s="6">
        <v>1038</v>
      </c>
      <c r="B1071" s="21" t="s">
        <v>2226</v>
      </c>
      <c r="C1071" s="21"/>
      <c r="D1071" s="21"/>
      <c r="E1071" s="21"/>
      <c r="F1071" s="7" t="s">
        <v>2227</v>
      </c>
      <c r="G1071" s="6" t="s">
        <v>43</v>
      </c>
      <c r="H1071" s="4" t="s">
        <v>2190</v>
      </c>
      <c r="I1071" s="6" t="s">
        <v>45</v>
      </c>
      <c r="J1071" s="4" t="e">
        <f>VLOOKUP(F1071,STATISTIK!$A:$D,5,FALSE)</f>
        <v>#REF!</v>
      </c>
      <c r="K1071" s="49" t="s">
        <v>46</v>
      </c>
      <c r="L1071" s="4" t="e">
        <f>VLOOKUP(F1071,STATISTIK!$A:$D,7,FALSE)</f>
        <v>#REF!</v>
      </c>
      <c r="M1071" s="61" t="s">
        <v>47</v>
      </c>
      <c r="N1071" s="4" t="e">
        <f>VLOOKUP(F1071,STATISTIK!$A:$D,9,FALSE)</f>
        <v>#REF!</v>
      </c>
      <c r="O1071" s="4" t="e">
        <f>VLOOKUP(F1071,STATISTIK!$A:$D,10,FALSE)</f>
        <v>#REF!</v>
      </c>
      <c r="P1071" s="5"/>
      <c r="Q1071" s="4" t="e">
        <f>VLOOKUP(F1071,STATISTIK!$A:$D,12,FALSE)</f>
        <v>#REF!</v>
      </c>
      <c r="R1071" s="57" t="e">
        <f>VLOOKUP(F1071,STATISTIK!$A:$D,13,FALSE)</f>
        <v>#REF!</v>
      </c>
      <c r="S1071" s="62"/>
      <c r="T1071" s="56"/>
      <c r="U1071" s="56"/>
    </row>
    <row r="1072" ht="12.75" hidden="1" customHeight="1" spans="1:21">
      <c r="A1072" s="6">
        <v>1039</v>
      </c>
      <c r="B1072" s="21" t="s">
        <v>2228</v>
      </c>
      <c r="C1072" s="21"/>
      <c r="D1072" s="21"/>
      <c r="E1072" s="21"/>
      <c r="F1072" s="7" t="s">
        <v>2229</v>
      </c>
      <c r="G1072" s="6" t="s">
        <v>43</v>
      </c>
      <c r="H1072" s="4" t="s">
        <v>2190</v>
      </c>
      <c r="I1072" s="6" t="s">
        <v>45</v>
      </c>
      <c r="J1072" s="4" t="e">
        <f>VLOOKUP(F1072,STATISTIK!$A:$D,5,FALSE)</f>
        <v>#REF!</v>
      </c>
      <c r="K1072" s="49" t="s">
        <v>62</v>
      </c>
      <c r="L1072" s="4" t="e">
        <f>VLOOKUP(F1072,STATISTIK!$A:$D,7,FALSE)</f>
        <v>#REF!</v>
      </c>
      <c r="M1072" s="61" t="s">
        <v>47</v>
      </c>
      <c r="N1072" s="4" t="e">
        <f>VLOOKUP(F1072,STATISTIK!$A:$D,9,FALSE)</f>
        <v>#REF!</v>
      </c>
      <c r="O1072" s="4" t="e">
        <f>VLOOKUP(F1072,STATISTIK!$A:$D,10,FALSE)</f>
        <v>#REF!</v>
      </c>
      <c r="P1072" s="5"/>
      <c r="Q1072" s="4" t="e">
        <f>VLOOKUP(F1072,STATISTIK!$A:$D,12,FALSE)</f>
        <v>#REF!</v>
      </c>
      <c r="R1072" s="57" t="e">
        <f>VLOOKUP(F1072,STATISTIK!$A:$D,13,FALSE)</f>
        <v>#REF!</v>
      </c>
      <c r="S1072" s="62"/>
      <c r="T1072" s="56"/>
      <c r="U1072" s="56"/>
    </row>
    <row r="1073" ht="12.75" hidden="1" customHeight="1" spans="1:21">
      <c r="A1073" s="6">
        <v>1040</v>
      </c>
      <c r="B1073" s="21" t="s">
        <v>2230</v>
      </c>
      <c r="C1073" s="21"/>
      <c r="D1073" s="21"/>
      <c r="E1073" s="21"/>
      <c r="F1073" s="7" t="s">
        <v>2231</v>
      </c>
      <c r="G1073" s="6" t="s">
        <v>43</v>
      </c>
      <c r="H1073" s="4" t="s">
        <v>2190</v>
      </c>
      <c r="I1073" s="6" t="s">
        <v>45</v>
      </c>
      <c r="J1073" s="4" t="e">
        <f>VLOOKUP(F1073,STATISTIK!$A:$D,5,FALSE)</f>
        <v>#REF!</v>
      </c>
      <c r="K1073" s="49" t="s">
        <v>62</v>
      </c>
      <c r="L1073" s="4" t="e">
        <f>VLOOKUP(F1073,STATISTIK!$A:$D,7,FALSE)</f>
        <v>#REF!</v>
      </c>
      <c r="M1073" s="61" t="s">
        <v>47</v>
      </c>
      <c r="N1073" s="4" t="e">
        <f>VLOOKUP(F1073,STATISTIK!$A:$D,9,FALSE)</f>
        <v>#REF!</v>
      </c>
      <c r="O1073" s="4" t="e">
        <f>VLOOKUP(F1073,STATISTIK!$A:$D,10,FALSE)</f>
        <v>#REF!</v>
      </c>
      <c r="P1073" s="5"/>
      <c r="Q1073" s="4" t="e">
        <f>VLOOKUP(F1073,STATISTIK!$A:$D,12,FALSE)</f>
        <v>#REF!</v>
      </c>
      <c r="R1073" s="57" t="e">
        <f>VLOOKUP(F1073,STATISTIK!$A:$D,13,FALSE)</f>
        <v>#REF!</v>
      </c>
      <c r="S1073" s="62"/>
      <c r="T1073" s="56"/>
      <c r="U1073" s="56"/>
    </row>
    <row r="1074" ht="12.75" hidden="1" customHeight="1" spans="1:21">
      <c r="A1074" s="6">
        <v>1041</v>
      </c>
      <c r="B1074" s="21" t="s">
        <v>2232</v>
      </c>
      <c r="C1074" s="21"/>
      <c r="D1074" s="21"/>
      <c r="E1074" s="21"/>
      <c r="F1074" s="7" t="s">
        <v>2233</v>
      </c>
      <c r="G1074" s="6" t="s">
        <v>43</v>
      </c>
      <c r="H1074" s="4" t="s">
        <v>2190</v>
      </c>
      <c r="I1074" s="6" t="s">
        <v>45</v>
      </c>
      <c r="J1074" s="4" t="e">
        <f>VLOOKUP(F1074,STATISTIK!$A:$D,5,FALSE)</f>
        <v>#REF!</v>
      </c>
      <c r="K1074" s="49" t="s">
        <v>46</v>
      </c>
      <c r="L1074" s="4" t="e">
        <f>VLOOKUP(F1074,STATISTIK!$A:$D,7,FALSE)</f>
        <v>#REF!</v>
      </c>
      <c r="M1074" s="61" t="s">
        <v>47</v>
      </c>
      <c r="N1074" s="4" t="e">
        <f>VLOOKUP(F1074,STATISTIK!$A:$D,9,FALSE)</f>
        <v>#REF!</v>
      </c>
      <c r="O1074" s="4" t="e">
        <f>VLOOKUP(F1074,STATISTIK!$A:$D,10,FALSE)</f>
        <v>#REF!</v>
      </c>
      <c r="P1074" s="5"/>
      <c r="Q1074" s="4" t="e">
        <f>VLOOKUP(F1074,STATISTIK!$A:$D,12,FALSE)</f>
        <v>#REF!</v>
      </c>
      <c r="R1074" s="57" t="e">
        <f>VLOOKUP(F1074,STATISTIK!$A:$D,13,FALSE)</f>
        <v>#REF!</v>
      </c>
      <c r="S1074" s="62"/>
      <c r="T1074" s="56"/>
      <c r="U1074" s="56"/>
    </row>
    <row r="1075" ht="12.75" hidden="1" customHeight="1" spans="1:21">
      <c r="A1075" s="6">
        <v>1042</v>
      </c>
      <c r="B1075" s="21" t="s">
        <v>2234</v>
      </c>
      <c r="C1075" s="21"/>
      <c r="D1075" s="21"/>
      <c r="E1075" s="21"/>
      <c r="F1075" s="7" t="s">
        <v>2235</v>
      </c>
      <c r="G1075" s="6" t="s">
        <v>43</v>
      </c>
      <c r="H1075" s="4" t="s">
        <v>2190</v>
      </c>
      <c r="I1075" s="6" t="s">
        <v>45</v>
      </c>
      <c r="J1075" s="4" t="e">
        <f>VLOOKUP(F1075,STATISTIK!$A:$D,5,FALSE)</f>
        <v>#N/A</v>
      </c>
      <c r="K1075" s="49" t="s">
        <v>62</v>
      </c>
      <c r="L1075" s="4" t="e">
        <f>VLOOKUP(F1075,STATISTIK!$A:$D,7,FALSE)</f>
        <v>#N/A</v>
      </c>
      <c r="M1075" s="61" t="s">
        <v>47</v>
      </c>
      <c r="N1075" s="4" t="e">
        <f>VLOOKUP(F1075,STATISTIK!$A:$D,9,FALSE)</f>
        <v>#N/A</v>
      </c>
      <c r="O1075" s="4" t="e">
        <f>VLOOKUP(F1075,STATISTIK!$A:$D,10,FALSE)</f>
        <v>#N/A</v>
      </c>
      <c r="P1075" s="5"/>
      <c r="Q1075" s="4" t="e">
        <f>VLOOKUP(F1075,STATISTIK!$A:$D,12,FALSE)</f>
        <v>#N/A</v>
      </c>
      <c r="R1075" s="4" t="e">
        <f>VLOOKUP(F1075,STATISTIK!$A:$D,13,FALSE)</f>
        <v>#N/A</v>
      </c>
      <c r="S1075" s="62"/>
      <c r="T1075" s="56"/>
      <c r="U1075" s="56"/>
    </row>
    <row r="1076" ht="12.75" hidden="1" customHeight="1" spans="1:21">
      <c r="A1076" s="6">
        <v>1043</v>
      </c>
      <c r="B1076" s="21" t="s">
        <v>2236</v>
      </c>
      <c r="C1076" s="21"/>
      <c r="D1076" s="21"/>
      <c r="E1076" s="21"/>
      <c r="F1076" s="7" t="s">
        <v>2237</v>
      </c>
      <c r="G1076" s="6" t="s">
        <v>43</v>
      </c>
      <c r="H1076" s="4" t="s">
        <v>2190</v>
      </c>
      <c r="I1076" s="6" t="s">
        <v>45</v>
      </c>
      <c r="J1076" s="4" t="e">
        <f>VLOOKUP(F1076,STATISTIK!$A:$D,5,FALSE)</f>
        <v>#REF!</v>
      </c>
      <c r="K1076" s="49" t="s">
        <v>62</v>
      </c>
      <c r="L1076" s="4" t="e">
        <f>VLOOKUP(F1076,STATISTIK!$A:$D,7,FALSE)</f>
        <v>#REF!</v>
      </c>
      <c r="M1076" s="61" t="s">
        <v>47</v>
      </c>
      <c r="N1076" s="4" t="e">
        <f>VLOOKUP(F1076,STATISTIK!$A:$D,9,FALSE)</f>
        <v>#REF!</v>
      </c>
      <c r="O1076" s="4" t="e">
        <f>VLOOKUP(F1076,STATISTIK!$A:$D,10,FALSE)</f>
        <v>#REF!</v>
      </c>
      <c r="P1076" s="5"/>
      <c r="Q1076" s="4" t="e">
        <f>VLOOKUP(F1076,STATISTIK!$A:$D,12,FALSE)</f>
        <v>#REF!</v>
      </c>
      <c r="R1076" s="57" t="e">
        <f>VLOOKUP(F1076,STATISTIK!$A:$D,13,FALSE)</f>
        <v>#REF!</v>
      </c>
      <c r="S1076" s="62"/>
      <c r="T1076" s="56"/>
      <c r="U1076" s="56"/>
    </row>
    <row r="1077" ht="12.75" hidden="1" customHeight="1" spans="1:21">
      <c r="A1077" s="6">
        <v>1044</v>
      </c>
      <c r="B1077" s="21" t="s">
        <v>2238</v>
      </c>
      <c r="C1077" s="21"/>
      <c r="D1077" s="21"/>
      <c r="E1077" s="21"/>
      <c r="F1077" s="7" t="s">
        <v>2239</v>
      </c>
      <c r="G1077" s="6" t="s">
        <v>43</v>
      </c>
      <c r="H1077" s="4" t="s">
        <v>2190</v>
      </c>
      <c r="I1077" s="6" t="s">
        <v>45</v>
      </c>
      <c r="J1077" s="4" t="e">
        <f>VLOOKUP(F1077,STATISTIK!$A:$D,5,FALSE)</f>
        <v>#REF!</v>
      </c>
      <c r="K1077" s="49" t="s">
        <v>46</v>
      </c>
      <c r="L1077" s="4" t="e">
        <f>VLOOKUP(F1077,STATISTIK!$A:$D,7,FALSE)</f>
        <v>#REF!</v>
      </c>
      <c r="M1077" s="61" t="s">
        <v>47</v>
      </c>
      <c r="N1077" s="4" t="e">
        <f>VLOOKUP(F1077,STATISTIK!$A:$D,9,FALSE)</f>
        <v>#REF!</v>
      </c>
      <c r="O1077" s="4" t="e">
        <f>VLOOKUP(F1077,STATISTIK!$A:$D,10,FALSE)</f>
        <v>#REF!</v>
      </c>
      <c r="P1077" s="5"/>
      <c r="Q1077" s="4" t="e">
        <f>VLOOKUP(F1077,STATISTIK!$A:$D,12,FALSE)</f>
        <v>#REF!</v>
      </c>
      <c r="R1077" s="57" t="e">
        <f>VLOOKUP(F1077,STATISTIK!$A:$D,13,FALSE)</f>
        <v>#REF!</v>
      </c>
      <c r="S1077" s="62"/>
      <c r="T1077" s="56"/>
      <c r="U1077" s="56"/>
    </row>
    <row r="1078" ht="12.75" hidden="1" customHeight="1" spans="1:21">
      <c r="A1078" s="6">
        <v>1045</v>
      </c>
      <c r="B1078" s="21" t="s">
        <v>2240</v>
      </c>
      <c r="C1078" s="21"/>
      <c r="D1078" s="21"/>
      <c r="E1078" s="21"/>
      <c r="F1078" s="7" t="s">
        <v>2241</v>
      </c>
      <c r="G1078" s="6" t="s">
        <v>43</v>
      </c>
      <c r="H1078" s="4" t="s">
        <v>2190</v>
      </c>
      <c r="I1078" s="6" t="s">
        <v>45</v>
      </c>
      <c r="J1078" s="4" t="e">
        <f>VLOOKUP(F1078,STATISTIK!$A:$D,5,FALSE)</f>
        <v>#N/A</v>
      </c>
      <c r="K1078" s="49" t="s">
        <v>62</v>
      </c>
      <c r="L1078" s="4" t="e">
        <f>VLOOKUP(F1078,STATISTIK!$A:$D,7,FALSE)</f>
        <v>#N/A</v>
      </c>
      <c r="M1078" s="61" t="s">
        <v>47</v>
      </c>
      <c r="N1078" s="4" t="e">
        <f>VLOOKUP(F1078,STATISTIK!$A:$D,9,FALSE)</f>
        <v>#N/A</v>
      </c>
      <c r="O1078" s="4" t="e">
        <f>VLOOKUP(F1078,STATISTIK!$A:$D,10,FALSE)</f>
        <v>#N/A</v>
      </c>
      <c r="P1078" s="5"/>
      <c r="Q1078" s="4" t="e">
        <f>VLOOKUP(F1078,STATISTIK!$A:$D,12,FALSE)</f>
        <v>#N/A</v>
      </c>
      <c r="R1078" s="4" t="e">
        <f>VLOOKUP(F1078,STATISTIK!$A:$D,13,FALSE)</f>
        <v>#N/A</v>
      </c>
      <c r="S1078" s="62"/>
      <c r="T1078" s="56"/>
      <c r="U1078" s="56"/>
    </row>
    <row r="1079" ht="12.75" hidden="1" customHeight="1" spans="1:21">
      <c r="A1079" s="6">
        <v>1046</v>
      </c>
      <c r="B1079" s="21" t="s">
        <v>2242</v>
      </c>
      <c r="C1079" s="21"/>
      <c r="D1079" s="21"/>
      <c r="E1079" s="21"/>
      <c r="F1079" s="7" t="s">
        <v>2243</v>
      </c>
      <c r="G1079" s="6" t="s">
        <v>43</v>
      </c>
      <c r="H1079" s="4" t="s">
        <v>2190</v>
      </c>
      <c r="I1079" s="6" t="s">
        <v>45</v>
      </c>
      <c r="J1079" s="4" t="e">
        <f>VLOOKUP(F1079,STATISTIK!$A:$D,5,FALSE)</f>
        <v>#REF!</v>
      </c>
      <c r="K1079" s="49" t="s">
        <v>62</v>
      </c>
      <c r="L1079" s="4" t="e">
        <f>VLOOKUP(F1079,STATISTIK!$A:$D,7,FALSE)</f>
        <v>#REF!</v>
      </c>
      <c r="M1079" s="61" t="s">
        <v>47</v>
      </c>
      <c r="N1079" s="4" t="e">
        <f>VLOOKUP(F1079,STATISTIK!$A:$D,9,FALSE)</f>
        <v>#REF!</v>
      </c>
      <c r="O1079" s="4" t="e">
        <f>VLOOKUP(F1079,STATISTIK!$A:$D,10,FALSE)</f>
        <v>#REF!</v>
      </c>
      <c r="P1079" s="5"/>
      <c r="Q1079" s="4" t="e">
        <f>VLOOKUP(F1079,STATISTIK!$A:$D,12,FALSE)</f>
        <v>#REF!</v>
      </c>
      <c r="R1079" s="57" t="e">
        <f>VLOOKUP(F1079,STATISTIK!$A:$D,13,FALSE)</f>
        <v>#REF!</v>
      </c>
      <c r="S1079" s="62"/>
      <c r="T1079" s="56"/>
      <c r="U1079" s="56"/>
    </row>
    <row r="1080" ht="12.75" hidden="1" customHeight="1" spans="1:21">
      <c r="A1080" s="6"/>
      <c r="B1080" s="69" t="s">
        <v>2244</v>
      </c>
      <c r="C1080" s="42"/>
      <c r="D1080" s="42"/>
      <c r="E1080" s="42"/>
      <c r="F1080" s="3" t="s">
        <v>2245</v>
      </c>
      <c r="G1080" s="6" t="s">
        <v>43</v>
      </c>
      <c r="H1080" s="4"/>
      <c r="I1080" s="6" t="s">
        <v>45</v>
      </c>
      <c r="J1080" s="4" t="e">
        <f>VLOOKUP(F1080,STATISTIK!$A:$D,5,FALSE)</f>
        <v>#REF!</v>
      </c>
      <c r="K1080" s="49"/>
      <c r="L1080" s="4" t="e">
        <f>VLOOKUP(F1080,STATISTIK!$A:$D,7,FALSE)</f>
        <v>#REF!</v>
      </c>
      <c r="M1080" s="61"/>
      <c r="N1080" s="4" t="e">
        <f>VLOOKUP(F1080,STATISTIK!$A:$D,9,FALSE)</f>
        <v>#REF!</v>
      </c>
      <c r="O1080" s="4" t="e">
        <f>VLOOKUP(F1080,STATISTIK!$A:$D,10,FALSE)</f>
        <v>#REF!</v>
      </c>
      <c r="P1080" s="5"/>
      <c r="Q1080" s="4" t="e">
        <f>VLOOKUP(F1080,STATISTIK!$A:$D,12,FALSE)</f>
        <v>#REF!</v>
      </c>
      <c r="R1080" s="4" t="e">
        <f>VLOOKUP(F1080,STATISTIK!$A:$D,13,FALSE)</f>
        <v>#REF!</v>
      </c>
      <c r="S1080" s="52"/>
      <c r="T1080" s="56"/>
      <c r="U1080" s="56"/>
    </row>
    <row r="1081" ht="12.75" hidden="1" customHeight="1" spans="1:21">
      <c r="A1081" s="6">
        <v>1047</v>
      </c>
      <c r="B1081" s="21" t="s">
        <v>2246</v>
      </c>
      <c r="C1081" s="21"/>
      <c r="D1081" s="21"/>
      <c r="E1081" s="21"/>
      <c r="F1081" s="7" t="s">
        <v>2247</v>
      </c>
      <c r="G1081" s="6" t="s">
        <v>43</v>
      </c>
      <c r="H1081" s="4" t="s">
        <v>2248</v>
      </c>
      <c r="I1081" s="6" t="s">
        <v>45</v>
      </c>
      <c r="J1081" s="4" t="e">
        <f>VLOOKUP(F1081,STATISTIK!$A:$D,5,FALSE)</f>
        <v>#REF!</v>
      </c>
      <c r="K1081" s="6" t="s">
        <v>2249</v>
      </c>
      <c r="L1081" s="4" t="e">
        <f>VLOOKUP(F1081,STATISTIK!$A:$D,7,FALSE)</f>
        <v>#REF!</v>
      </c>
      <c r="M1081" s="63" t="s">
        <v>47</v>
      </c>
      <c r="N1081" s="4" t="e">
        <f>VLOOKUP(F1081,STATISTIK!$A:$D,9,FALSE)</f>
        <v>#REF!</v>
      </c>
      <c r="O1081" s="4" t="e">
        <f>VLOOKUP(F1081,STATISTIK!$A:$D,10,FALSE)</f>
        <v>#REF!</v>
      </c>
      <c r="P1081" s="5"/>
      <c r="Q1081" s="4" t="e">
        <f>VLOOKUP(F1081,STATISTIK!$A:$D,12,FALSE)</f>
        <v>#REF!</v>
      </c>
      <c r="R1081" s="57" t="e">
        <f>VLOOKUP(F1081,STATISTIK!$A:$D,13,FALSE)</f>
        <v>#REF!</v>
      </c>
      <c r="S1081" s="51"/>
      <c r="T1081" s="56"/>
      <c r="U1081" s="56"/>
    </row>
    <row r="1082" ht="12.75" hidden="1" customHeight="1" spans="1:21">
      <c r="A1082" s="6">
        <v>1048</v>
      </c>
      <c r="B1082" s="21" t="s">
        <v>2250</v>
      </c>
      <c r="C1082" s="21"/>
      <c r="D1082" s="21"/>
      <c r="E1082" s="21"/>
      <c r="F1082" s="7" t="s">
        <v>64</v>
      </c>
      <c r="G1082" s="6" t="s">
        <v>43</v>
      </c>
      <c r="H1082" s="4" t="s">
        <v>2248</v>
      </c>
      <c r="I1082" s="6" t="s">
        <v>45</v>
      </c>
      <c r="J1082" s="4" t="e">
        <f>VLOOKUP(F1082,STATISTIK!$A:$D,5,FALSE)</f>
        <v>#REF!</v>
      </c>
      <c r="K1082" s="49" t="s">
        <v>574</v>
      </c>
      <c r="L1082" s="4" t="e">
        <f>VLOOKUP(F1082,STATISTIK!$A:$D,7,FALSE)</f>
        <v>#REF!</v>
      </c>
      <c r="M1082" s="61" t="s">
        <v>47</v>
      </c>
      <c r="N1082" s="4" t="e">
        <f>VLOOKUP(F1082,STATISTIK!$A:$D,9,FALSE)</f>
        <v>#REF!</v>
      </c>
      <c r="O1082" s="4" t="e">
        <f>VLOOKUP(F1082,STATISTIK!$A:$D,10,FALSE)</f>
        <v>#REF!</v>
      </c>
      <c r="P1082" s="5"/>
      <c r="Q1082" s="4" t="e">
        <f>VLOOKUP(F1082,STATISTIK!$A:$D,12,FALSE)</f>
        <v>#REF!</v>
      </c>
      <c r="R1082" s="57" t="e">
        <f>VLOOKUP(F1082,STATISTIK!$A:$D,13,FALSE)</f>
        <v>#REF!</v>
      </c>
      <c r="S1082" s="62"/>
      <c r="T1082" s="56"/>
      <c r="U1082" s="56"/>
    </row>
    <row r="1083" ht="12.75" hidden="1" customHeight="1" spans="1:21">
      <c r="A1083" s="6">
        <v>1049</v>
      </c>
      <c r="B1083" s="21" t="s">
        <v>2251</v>
      </c>
      <c r="C1083" s="21"/>
      <c r="D1083" s="21"/>
      <c r="E1083" s="21"/>
      <c r="F1083" s="7" t="s">
        <v>576</v>
      </c>
      <c r="G1083" s="6" t="s">
        <v>43</v>
      </c>
      <c r="H1083" s="4" t="s">
        <v>2248</v>
      </c>
      <c r="I1083" s="6" t="s">
        <v>45</v>
      </c>
      <c r="J1083" s="4" t="e">
        <f>VLOOKUP(F1083,STATISTIK!$A:$D,5,FALSE)</f>
        <v>#REF!</v>
      </c>
      <c r="K1083" s="49" t="s">
        <v>46</v>
      </c>
      <c r="L1083" s="4" t="e">
        <f>VLOOKUP(F1083,STATISTIK!$A:$D,7,FALSE)</f>
        <v>#REF!</v>
      </c>
      <c r="M1083" s="61" t="s">
        <v>47</v>
      </c>
      <c r="N1083" s="4" t="e">
        <f>VLOOKUP(F1083,STATISTIK!$A:$D,9,FALSE)</f>
        <v>#REF!</v>
      </c>
      <c r="O1083" s="4" t="e">
        <f>VLOOKUP(F1083,STATISTIK!$A:$D,10,FALSE)</f>
        <v>#REF!</v>
      </c>
      <c r="P1083" s="5"/>
      <c r="Q1083" s="4" t="e">
        <f>VLOOKUP(F1083,STATISTIK!$A:$D,12,FALSE)</f>
        <v>#REF!</v>
      </c>
      <c r="R1083" s="57" t="e">
        <f>VLOOKUP(F1083,STATISTIK!$A:$D,13,FALSE)</f>
        <v>#REF!</v>
      </c>
      <c r="S1083" s="62"/>
      <c r="T1083" s="56"/>
      <c r="U1083" s="56"/>
    </row>
    <row r="1084" ht="12.75" hidden="1" customHeight="1" spans="1:21">
      <c r="A1084" s="6">
        <v>1050</v>
      </c>
      <c r="B1084" s="21" t="s">
        <v>2252</v>
      </c>
      <c r="C1084" s="21"/>
      <c r="D1084" s="21"/>
      <c r="E1084" s="21"/>
      <c r="F1084" s="7" t="s">
        <v>2253</v>
      </c>
      <c r="G1084" s="6" t="s">
        <v>43</v>
      </c>
      <c r="H1084" s="4" t="s">
        <v>2248</v>
      </c>
      <c r="I1084" s="6" t="s">
        <v>45</v>
      </c>
      <c r="J1084" s="4" t="e">
        <f>VLOOKUP(F1084,STATISTIK!$A:$D,5,FALSE)</f>
        <v>#REF!</v>
      </c>
      <c r="K1084" s="49" t="s">
        <v>46</v>
      </c>
      <c r="L1084" s="4" t="e">
        <f>VLOOKUP(F1084,STATISTIK!$A:$D,7,FALSE)</f>
        <v>#REF!</v>
      </c>
      <c r="M1084" s="61" t="s">
        <v>47</v>
      </c>
      <c r="N1084" s="4" t="e">
        <f>VLOOKUP(F1084,STATISTIK!$A:$D,9,FALSE)</f>
        <v>#REF!</v>
      </c>
      <c r="O1084" s="4" t="e">
        <f>VLOOKUP(F1084,STATISTIK!$A:$D,10,FALSE)</f>
        <v>#REF!</v>
      </c>
      <c r="P1084" s="5"/>
      <c r="Q1084" s="4" t="e">
        <f>VLOOKUP(F1084,STATISTIK!$A:$D,12,FALSE)</f>
        <v>#REF!</v>
      </c>
      <c r="R1084" s="57" t="e">
        <f>VLOOKUP(F1084,STATISTIK!$A:$D,13,FALSE)</f>
        <v>#REF!</v>
      </c>
      <c r="S1084" s="62"/>
      <c r="T1084" s="56"/>
      <c r="U1084" s="56"/>
    </row>
    <row r="1085" ht="12.75" hidden="1" customHeight="1" spans="1:21">
      <c r="A1085" s="6">
        <v>1051</v>
      </c>
      <c r="B1085" s="21" t="s">
        <v>2254</v>
      </c>
      <c r="C1085" s="21"/>
      <c r="D1085" s="21"/>
      <c r="E1085" s="21"/>
      <c r="F1085" s="7" t="s">
        <v>2255</v>
      </c>
      <c r="G1085" s="6" t="s">
        <v>43</v>
      </c>
      <c r="H1085" s="4" t="s">
        <v>2248</v>
      </c>
      <c r="I1085" s="6" t="s">
        <v>45</v>
      </c>
      <c r="J1085" s="4" t="e">
        <f>VLOOKUP(F1085,STATISTIK!$A:$D,5,FALSE)</f>
        <v>#N/A</v>
      </c>
      <c r="K1085" s="49" t="s">
        <v>46</v>
      </c>
      <c r="L1085" s="4" t="e">
        <f>VLOOKUP(F1085,STATISTIK!$A:$D,7,FALSE)</f>
        <v>#N/A</v>
      </c>
      <c r="M1085" s="61" t="s">
        <v>47</v>
      </c>
      <c r="N1085" s="4" t="e">
        <f>VLOOKUP(F1085,STATISTIK!$A:$D,9,FALSE)</f>
        <v>#N/A</v>
      </c>
      <c r="O1085" s="4" t="e">
        <f>VLOOKUP(F1085,STATISTIK!$A:$D,10,FALSE)</f>
        <v>#N/A</v>
      </c>
      <c r="P1085" s="5"/>
      <c r="Q1085" s="4" t="e">
        <f>VLOOKUP(F1085,STATISTIK!$A:$D,12,FALSE)</f>
        <v>#N/A</v>
      </c>
      <c r="R1085" s="4" t="e">
        <f>VLOOKUP(F1085,STATISTIK!$A:$D,13,FALSE)</f>
        <v>#N/A</v>
      </c>
      <c r="S1085" s="62"/>
      <c r="T1085" s="56"/>
      <c r="U1085" s="56"/>
    </row>
    <row r="1086" ht="12.75" hidden="1" customHeight="1" spans="1:21">
      <c r="A1086" s="6">
        <v>1052</v>
      </c>
      <c r="B1086" s="21" t="s">
        <v>2256</v>
      </c>
      <c r="C1086" s="21"/>
      <c r="D1086" s="21"/>
      <c r="E1086" s="21"/>
      <c r="F1086" s="7" t="s">
        <v>2257</v>
      </c>
      <c r="G1086" s="6" t="s">
        <v>43</v>
      </c>
      <c r="H1086" s="4" t="s">
        <v>2248</v>
      </c>
      <c r="I1086" s="6" t="s">
        <v>45</v>
      </c>
      <c r="J1086" s="4" t="e">
        <f>VLOOKUP(F1086,STATISTIK!$A:$D,5,FALSE)</f>
        <v>#REF!</v>
      </c>
      <c r="K1086" s="49" t="s">
        <v>46</v>
      </c>
      <c r="L1086" s="4" t="e">
        <f>VLOOKUP(F1086,STATISTIK!$A:$D,7,FALSE)</f>
        <v>#REF!</v>
      </c>
      <c r="M1086" s="61" t="s">
        <v>47</v>
      </c>
      <c r="N1086" s="4" t="e">
        <f>VLOOKUP(F1086,STATISTIK!$A:$D,9,FALSE)</f>
        <v>#REF!</v>
      </c>
      <c r="O1086" s="4" t="e">
        <f>VLOOKUP(F1086,STATISTIK!$A:$D,10,FALSE)</f>
        <v>#REF!</v>
      </c>
      <c r="P1086" s="5"/>
      <c r="Q1086" s="4" t="e">
        <f>VLOOKUP(F1086,STATISTIK!$A:$D,12,FALSE)</f>
        <v>#REF!</v>
      </c>
      <c r="R1086" s="57" t="e">
        <f>VLOOKUP(F1086,STATISTIK!$A:$D,13,FALSE)</f>
        <v>#REF!</v>
      </c>
      <c r="S1086" s="62"/>
      <c r="T1086" s="56"/>
      <c r="U1086" s="56"/>
    </row>
    <row r="1087" ht="12.75" hidden="1" customHeight="1" spans="1:21">
      <c r="A1087" s="6">
        <v>1053</v>
      </c>
      <c r="B1087" s="21" t="s">
        <v>2258</v>
      </c>
      <c r="C1087" s="21"/>
      <c r="D1087" s="21"/>
      <c r="E1087" s="21"/>
      <c r="F1087" s="7" t="s">
        <v>2259</v>
      </c>
      <c r="G1087" s="6" t="s">
        <v>43</v>
      </c>
      <c r="H1087" s="4" t="s">
        <v>2248</v>
      </c>
      <c r="I1087" s="6" t="s">
        <v>45</v>
      </c>
      <c r="J1087" s="4" t="e">
        <f>VLOOKUP(F1087,STATISTIK!$A:$D,5,FALSE)</f>
        <v>#REF!</v>
      </c>
      <c r="K1087" s="49" t="s">
        <v>46</v>
      </c>
      <c r="L1087" s="4" t="e">
        <f>VLOOKUP(F1087,STATISTIK!$A:$D,7,FALSE)</f>
        <v>#REF!</v>
      </c>
      <c r="M1087" s="61" t="s">
        <v>47</v>
      </c>
      <c r="N1087" s="4" t="e">
        <f>VLOOKUP(F1087,STATISTIK!$A:$D,9,FALSE)</f>
        <v>#REF!</v>
      </c>
      <c r="O1087" s="4" t="e">
        <f>VLOOKUP(F1087,STATISTIK!$A:$D,10,FALSE)</f>
        <v>#REF!</v>
      </c>
      <c r="P1087" s="5"/>
      <c r="Q1087" s="4" t="e">
        <f>VLOOKUP(F1087,STATISTIK!$A:$D,12,FALSE)</f>
        <v>#REF!</v>
      </c>
      <c r="R1087" s="57" t="e">
        <f>VLOOKUP(F1087,STATISTIK!$A:$D,13,FALSE)</f>
        <v>#REF!</v>
      </c>
      <c r="S1087" s="62"/>
      <c r="T1087" s="56"/>
      <c r="U1087" s="56"/>
    </row>
    <row r="1088" ht="12.75" hidden="1" customHeight="1" spans="1:21">
      <c r="A1088" s="6">
        <v>1054</v>
      </c>
      <c r="B1088" s="21" t="s">
        <v>2260</v>
      </c>
      <c r="C1088" s="21"/>
      <c r="D1088" s="21"/>
      <c r="E1088" s="21"/>
      <c r="F1088" s="7" t="s">
        <v>2261</v>
      </c>
      <c r="G1088" s="6" t="s">
        <v>43</v>
      </c>
      <c r="H1088" s="4" t="s">
        <v>2248</v>
      </c>
      <c r="I1088" s="6" t="s">
        <v>45</v>
      </c>
      <c r="J1088" s="4" t="e">
        <f>VLOOKUP(F1088,STATISTIK!$A:$D,5,FALSE)</f>
        <v>#REF!</v>
      </c>
      <c r="K1088" s="49" t="s">
        <v>1301</v>
      </c>
      <c r="L1088" s="4" t="e">
        <f>VLOOKUP(F1088,STATISTIK!$A:$D,7,FALSE)</f>
        <v>#REF!</v>
      </c>
      <c r="M1088" s="61" t="s">
        <v>47</v>
      </c>
      <c r="N1088" s="4" t="e">
        <f>VLOOKUP(F1088,STATISTIK!$A:$D,9,FALSE)</f>
        <v>#REF!</v>
      </c>
      <c r="O1088" s="4" t="e">
        <f>VLOOKUP(F1088,STATISTIK!$A:$D,10,FALSE)</f>
        <v>#REF!</v>
      </c>
      <c r="P1088" s="5"/>
      <c r="Q1088" s="4" t="e">
        <f>VLOOKUP(F1088,STATISTIK!$A:$D,12,FALSE)</f>
        <v>#REF!</v>
      </c>
      <c r="R1088" s="57" t="e">
        <f>VLOOKUP(F1088,STATISTIK!$A:$D,13,FALSE)</f>
        <v>#REF!</v>
      </c>
      <c r="S1088" s="62"/>
      <c r="T1088" s="56"/>
      <c r="U1088" s="56"/>
    </row>
    <row r="1089" ht="12.75" hidden="1" customHeight="1" spans="1:21">
      <c r="A1089" s="6">
        <v>1055</v>
      </c>
      <c r="B1089" s="21" t="s">
        <v>2262</v>
      </c>
      <c r="C1089" s="21"/>
      <c r="D1089" s="21"/>
      <c r="E1089" s="21"/>
      <c r="F1089" s="7" t="s">
        <v>2263</v>
      </c>
      <c r="G1089" s="6" t="s">
        <v>43</v>
      </c>
      <c r="H1089" s="4" t="s">
        <v>2248</v>
      </c>
      <c r="I1089" s="6" t="s">
        <v>45</v>
      </c>
      <c r="J1089" s="4" t="e">
        <f>VLOOKUP(F1089,STATISTIK!$A:$D,5,FALSE)</f>
        <v>#REF!</v>
      </c>
      <c r="K1089" s="49" t="s">
        <v>1301</v>
      </c>
      <c r="L1089" s="4" t="e">
        <f>VLOOKUP(F1089,STATISTIK!$A:$D,7,FALSE)</f>
        <v>#REF!</v>
      </c>
      <c r="M1089" s="61" t="s">
        <v>47</v>
      </c>
      <c r="N1089" s="4" t="e">
        <f>VLOOKUP(F1089,STATISTIK!$A:$D,9,FALSE)</f>
        <v>#REF!</v>
      </c>
      <c r="O1089" s="4" t="e">
        <f>VLOOKUP(F1089,STATISTIK!$A:$D,10,FALSE)</f>
        <v>#REF!</v>
      </c>
      <c r="P1089" s="5"/>
      <c r="Q1089" s="4" t="e">
        <f>VLOOKUP(F1089,STATISTIK!$A:$D,12,FALSE)</f>
        <v>#REF!</v>
      </c>
      <c r="R1089" s="57" t="e">
        <f>VLOOKUP(F1089,STATISTIK!$A:$D,13,FALSE)</f>
        <v>#REF!</v>
      </c>
      <c r="S1089" s="62"/>
      <c r="T1089" s="56"/>
      <c r="U1089" s="56"/>
    </row>
    <row r="1090" ht="12.75" hidden="1" customHeight="1" spans="1:21">
      <c r="A1090" s="6">
        <v>1056</v>
      </c>
      <c r="B1090" s="21" t="s">
        <v>2264</v>
      </c>
      <c r="C1090" s="21"/>
      <c r="D1090" s="21"/>
      <c r="E1090" s="21"/>
      <c r="F1090" s="7" t="s">
        <v>2265</v>
      </c>
      <c r="G1090" s="6" t="s">
        <v>43</v>
      </c>
      <c r="H1090" s="4" t="s">
        <v>2248</v>
      </c>
      <c r="I1090" s="6" t="s">
        <v>45</v>
      </c>
      <c r="J1090" s="4" t="e">
        <f>VLOOKUP(F1090,STATISTIK!$A:$D,5,FALSE)</f>
        <v>#REF!</v>
      </c>
      <c r="K1090" s="49" t="s">
        <v>46</v>
      </c>
      <c r="L1090" s="4" t="e">
        <f>VLOOKUP(F1090,STATISTIK!$A:$D,7,FALSE)</f>
        <v>#REF!</v>
      </c>
      <c r="M1090" s="61" t="s">
        <v>47</v>
      </c>
      <c r="N1090" s="4" t="e">
        <f>VLOOKUP(F1090,STATISTIK!$A:$D,9,FALSE)</f>
        <v>#REF!</v>
      </c>
      <c r="O1090" s="4" t="e">
        <f>VLOOKUP(F1090,STATISTIK!$A:$D,10,FALSE)</f>
        <v>#REF!</v>
      </c>
      <c r="P1090" s="5"/>
      <c r="Q1090" s="4" t="e">
        <f>VLOOKUP(F1090,STATISTIK!$A:$D,12,FALSE)</f>
        <v>#REF!</v>
      </c>
      <c r="R1090" s="57" t="e">
        <f>VLOOKUP(F1090,STATISTIK!$A:$D,13,FALSE)</f>
        <v>#REF!</v>
      </c>
      <c r="S1090" s="62"/>
      <c r="T1090" s="56"/>
      <c r="U1090" s="56"/>
    </row>
    <row r="1091" ht="12.75" hidden="1" customHeight="1" spans="1:21">
      <c r="A1091" s="6">
        <v>1057</v>
      </c>
      <c r="B1091" s="21" t="s">
        <v>2266</v>
      </c>
      <c r="C1091" s="21"/>
      <c r="D1091" s="21"/>
      <c r="E1091" s="21"/>
      <c r="F1091" s="7" t="s">
        <v>2267</v>
      </c>
      <c r="G1091" s="6" t="s">
        <v>43</v>
      </c>
      <c r="H1091" s="4" t="s">
        <v>2248</v>
      </c>
      <c r="I1091" s="6" t="s">
        <v>45</v>
      </c>
      <c r="J1091" s="4" t="e">
        <f>VLOOKUP(F1091,STATISTIK!$A:$D,5,FALSE)</f>
        <v>#REF!</v>
      </c>
      <c r="K1091" s="49" t="s">
        <v>1301</v>
      </c>
      <c r="L1091" s="4" t="e">
        <f>VLOOKUP(F1091,STATISTIK!$A:$D,7,FALSE)</f>
        <v>#REF!</v>
      </c>
      <c r="M1091" s="61" t="s">
        <v>47</v>
      </c>
      <c r="N1091" s="4" t="e">
        <f>VLOOKUP(F1091,STATISTIK!$A:$D,9,FALSE)</f>
        <v>#REF!</v>
      </c>
      <c r="O1091" s="4" t="e">
        <f>VLOOKUP(F1091,STATISTIK!$A:$D,10,FALSE)</f>
        <v>#REF!</v>
      </c>
      <c r="P1091" s="5"/>
      <c r="Q1091" s="4" t="e">
        <f>VLOOKUP(F1091,STATISTIK!$A:$D,12,FALSE)</f>
        <v>#REF!</v>
      </c>
      <c r="R1091" s="57" t="e">
        <f>VLOOKUP(F1091,STATISTIK!$A:$D,13,FALSE)</f>
        <v>#REF!</v>
      </c>
      <c r="S1091" s="62"/>
      <c r="T1091" s="56"/>
      <c r="U1091" s="56"/>
    </row>
    <row r="1092" ht="12.75" hidden="1" customHeight="1" spans="1:21">
      <c r="A1092" s="6">
        <v>1058</v>
      </c>
      <c r="B1092" s="21" t="s">
        <v>2268</v>
      </c>
      <c r="C1092" s="21"/>
      <c r="D1092" s="21"/>
      <c r="E1092" s="21"/>
      <c r="F1092" s="7" t="s">
        <v>2269</v>
      </c>
      <c r="G1092" s="6" t="s">
        <v>43</v>
      </c>
      <c r="H1092" s="4" t="s">
        <v>2248</v>
      </c>
      <c r="I1092" s="6" t="s">
        <v>45</v>
      </c>
      <c r="J1092" s="4" t="e">
        <f>VLOOKUP(F1092,STATISTIK!$A:$D,5,FALSE)</f>
        <v>#REF!</v>
      </c>
      <c r="K1092" s="49" t="s">
        <v>1301</v>
      </c>
      <c r="L1092" s="4" t="e">
        <f>VLOOKUP(F1092,STATISTIK!$A:$D,7,FALSE)</f>
        <v>#REF!</v>
      </c>
      <c r="M1092" s="61" t="s">
        <v>47</v>
      </c>
      <c r="N1092" s="4" t="e">
        <f>VLOOKUP(F1092,STATISTIK!$A:$D,9,FALSE)</f>
        <v>#REF!</v>
      </c>
      <c r="O1092" s="4" t="e">
        <f>VLOOKUP(F1092,STATISTIK!$A:$D,10,FALSE)</f>
        <v>#REF!</v>
      </c>
      <c r="P1092" s="5"/>
      <c r="Q1092" s="4" t="e">
        <f>VLOOKUP(F1092,STATISTIK!$A:$D,12,FALSE)</f>
        <v>#REF!</v>
      </c>
      <c r="R1092" s="57" t="e">
        <f>VLOOKUP(F1092,STATISTIK!$A:$D,13,FALSE)</f>
        <v>#REF!</v>
      </c>
      <c r="S1092" s="62"/>
      <c r="T1092" s="56"/>
      <c r="U1092" s="56"/>
    </row>
    <row r="1093" ht="12.75" hidden="1" customHeight="1" spans="1:21">
      <c r="A1093" s="6">
        <v>1059</v>
      </c>
      <c r="B1093" s="21" t="s">
        <v>2270</v>
      </c>
      <c r="C1093" s="21"/>
      <c r="D1093" s="21"/>
      <c r="E1093" s="21"/>
      <c r="F1093" s="7" t="s">
        <v>2271</v>
      </c>
      <c r="G1093" s="6" t="s">
        <v>43</v>
      </c>
      <c r="H1093" s="4" t="s">
        <v>2248</v>
      </c>
      <c r="I1093" s="6" t="s">
        <v>45</v>
      </c>
      <c r="J1093" s="4" t="e">
        <f>VLOOKUP(F1093,STATISTIK!$A:$D,5,FALSE)</f>
        <v>#REF!</v>
      </c>
      <c r="K1093" s="49" t="s">
        <v>46</v>
      </c>
      <c r="L1093" s="4" t="e">
        <f>VLOOKUP(F1093,STATISTIK!$A:$D,7,FALSE)</f>
        <v>#REF!</v>
      </c>
      <c r="M1093" s="61" t="s">
        <v>47</v>
      </c>
      <c r="N1093" s="4" t="e">
        <f>VLOOKUP(F1093,STATISTIK!$A:$D,9,FALSE)</f>
        <v>#REF!</v>
      </c>
      <c r="O1093" s="4" t="e">
        <f>VLOOKUP(F1093,STATISTIK!$A:$D,10,FALSE)</f>
        <v>#REF!</v>
      </c>
      <c r="P1093" s="5"/>
      <c r="Q1093" s="4" t="e">
        <f>VLOOKUP(F1093,STATISTIK!$A:$D,12,FALSE)</f>
        <v>#REF!</v>
      </c>
      <c r="R1093" s="57" t="e">
        <f>VLOOKUP(F1093,STATISTIK!$A:$D,13,FALSE)</f>
        <v>#REF!</v>
      </c>
      <c r="S1093" s="62"/>
      <c r="T1093" s="56"/>
      <c r="U1093" s="56"/>
    </row>
    <row r="1094" ht="12.75" hidden="1" customHeight="1" spans="1:21">
      <c r="A1094" s="6">
        <v>1060</v>
      </c>
      <c r="B1094" s="21" t="s">
        <v>2272</v>
      </c>
      <c r="C1094" s="21"/>
      <c r="D1094" s="21"/>
      <c r="E1094" s="21"/>
      <c r="F1094" s="7" t="s">
        <v>2273</v>
      </c>
      <c r="G1094" s="6" t="s">
        <v>43</v>
      </c>
      <c r="H1094" s="4" t="s">
        <v>2248</v>
      </c>
      <c r="I1094" s="6" t="s">
        <v>45</v>
      </c>
      <c r="J1094" s="4" t="e">
        <f>VLOOKUP(F1094,STATISTIK!$A:$D,5,FALSE)</f>
        <v>#REF!</v>
      </c>
      <c r="K1094" s="49" t="s">
        <v>1301</v>
      </c>
      <c r="L1094" s="4" t="e">
        <f>VLOOKUP(F1094,STATISTIK!$A:$D,7,FALSE)</f>
        <v>#REF!</v>
      </c>
      <c r="M1094" s="61" t="s">
        <v>47</v>
      </c>
      <c r="N1094" s="4" t="e">
        <f>VLOOKUP(F1094,STATISTIK!$A:$D,9,FALSE)</f>
        <v>#REF!</v>
      </c>
      <c r="O1094" s="4" t="e">
        <f>VLOOKUP(F1094,STATISTIK!$A:$D,10,FALSE)</f>
        <v>#REF!</v>
      </c>
      <c r="P1094" s="5"/>
      <c r="Q1094" s="4" t="e">
        <f>VLOOKUP(F1094,STATISTIK!$A:$D,12,FALSE)</f>
        <v>#REF!</v>
      </c>
      <c r="R1094" s="57" t="e">
        <f>VLOOKUP(F1094,STATISTIK!$A:$D,13,FALSE)</f>
        <v>#REF!</v>
      </c>
      <c r="S1094" s="62"/>
      <c r="T1094" s="56"/>
      <c r="U1094" s="56"/>
    </row>
    <row r="1095" ht="12.75" hidden="1" customHeight="1" spans="1:21">
      <c r="A1095" s="6">
        <v>1061</v>
      </c>
      <c r="B1095" s="21" t="s">
        <v>2274</v>
      </c>
      <c r="C1095" s="21"/>
      <c r="D1095" s="21"/>
      <c r="E1095" s="21"/>
      <c r="F1095" s="7" t="s">
        <v>2275</v>
      </c>
      <c r="G1095" s="6" t="s">
        <v>43</v>
      </c>
      <c r="H1095" s="4" t="s">
        <v>2248</v>
      </c>
      <c r="I1095" s="6" t="s">
        <v>45</v>
      </c>
      <c r="J1095" s="4" t="e">
        <f>VLOOKUP(F1095,STATISTIK!$A:$D,5,FALSE)</f>
        <v>#REF!</v>
      </c>
      <c r="K1095" s="49" t="s">
        <v>1301</v>
      </c>
      <c r="L1095" s="4" t="e">
        <f>VLOOKUP(F1095,STATISTIK!$A:$D,7,FALSE)</f>
        <v>#REF!</v>
      </c>
      <c r="M1095" s="61" t="s">
        <v>47</v>
      </c>
      <c r="N1095" s="4" t="e">
        <f>VLOOKUP(F1095,STATISTIK!$A:$D,9,FALSE)</f>
        <v>#REF!</v>
      </c>
      <c r="O1095" s="4" t="e">
        <f>VLOOKUP(F1095,STATISTIK!$A:$D,10,FALSE)</f>
        <v>#REF!</v>
      </c>
      <c r="P1095" s="5"/>
      <c r="Q1095" s="4" t="e">
        <f>VLOOKUP(F1095,STATISTIK!$A:$D,12,FALSE)</f>
        <v>#REF!</v>
      </c>
      <c r="R1095" s="57" t="e">
        <f>VLOOKUP(F1095,STATISTIK!$A:$D,13,FALSE)</f>
        <v>#REF!</v>
      </c>
      <c r="S1095" s="62"/>
      <c r="T1095" s="56"/>
      <c r="U1095" s="56"/>
    </row>
    <row r="1096" ht="12.75" hidden="1" customHeight="1" spans="1:21">
      <c r="A1096" s="6">
        <v>1062</v>
      </c>
      <c r="B1096" s="21" t="s">
        <v>2276</v>
      </c>
      <c r="C1096" s="21"/>
      <c r="D1096" s="21"/>
      <c r="E1096" s="21"/>
      <c r="F1096" s="7" t="s">
        <v>2277</v>
      </c>
      <c r="G1096" s="6" t="s">
        <v>43</v>
      </c>
      <c r="H1096" s="4" t="s">
        <v>2248</v>
      </c>
      <c r="I1096" s="6" t="s">
        <v>45</v>
      </c>
      <c r="J1096" s="4" t="e">
        <f>VLOOKUP(F1096,STATISTIK!$A:$D,5,FALSE)</f>
        <v>#REF!</v>
      </c>
      <c r="K1096" s="49" t="s">
        <v>46</v>
      </c>
      <c r="L1096" s="4" t="e">
        <f>VLOOKUP(F1096,STATISTIK!$A:$D,7,FALSE)</f>
        <v>#REF!</v>
      </c>
      <c r="M1096" s="61" t="s">
        <v>47</v>
      </c>
      <c r="N1096" s="4" t="e">
        <f>VLOOKUP(F1096,STATISTIK!$A:$D,9,FALSE)</f>
        <v>#REF!</v>
      </c>
      <c r="O1096" s="4" t="e">
        <f>VLOOKUP(F1096,STATISTIK!$A:$D,10,FALSE)</f>
        <v>#REF!</v>
      </c>
      <c r="P1096" s="5"/>
      <c r="Q1096" s="4" t="e">
        <f>VLOOKUP(F1096,STATISTIK!$A:$D,12,FALSE)</f>
        <v>#REF!</v>
      </c>
      <c r="R1096" s="57" t="e">
        <f>VLOOKUP(F1096,STATISTIK!$A:$D,13,FALSE)</f>
        <v>#REF!</v>
      </c>
      <c r="S1096" s="62"/>
      <c r="T1096" s="56"/>
      <c r="U1096" s="56"/>
    </row>
    <row r="1097" ht="12.75" hidden="1" customHeight="1" spans="1:21">
      <c r="A1097" s="6">
        <v>1063</v>
      </c>
      <c r="B1097" s="21" t="s">
        <v>2278</v>
      </c>
      <c r="C1097" s="21"/>
      <c r="D1097" s="21"/>
      <c r="E1097" s="21"/>
      <c r="F1097" s="7" t="s">
        <v>2279</v>
      </c>
      <c r="G1097" s="6" t="s">
        <v>43</v>
      </c>
      <c r="H1097" s="4" t="s">
        <v>2248</v>
      </c>
      <c r="I1097" s="6" t="s">
        <v>45</v>
      </c>
      <c r="J1097" s="4" t="e">
        <f>VLOOKUP(F1097,STATISTIK!$A:$D,5,FALSE)</f>
        <v>#REF!</v>
      </c>
      <c r="K1097" s="49" t="s">
        <v>1301</v>
      </c>
      <c r="L1097" s="4" t="e">
        <f>VLOOKUP(F1097,STATISTIK!$A:$D,7,FALSE)</f>
        <v>#REF!</v>
      </c>
      <c r="M1097" s="61" t="s">
        <v>47</v>
      </c>
      <c r="N1097" s="4" t="e">
        <f>VLOOKUP(F1097,STATISTIK!$A:$D,9,FALSE)</f>
        <v>#REF!</v>
      </c>
      <c r="O1097" s="4" t="e">
        <f>VLOOKUP(F1097,STATISTIK!$A:$D,10,FALSE)</f>
        <v>#REF!</v>
      </c>
      <c r="P1097" s="5"/>
      <c r="Q1097" s="4" t="e">
        <f>VLOOKUP(F1097,STATISTIK!$A:$D,12,FALSE)</f>
        <v>#REF!</v>
      </c>
      <c r="R1097" s="57" t="e">
        <f>VLOOKUP(F1097,STATISTIK!$A:$D,13,FALSE)</f>
        <v>#REF!</v>
      </c>
      <c r="S1097" s="62"/>
      <c r="T1097" s="56"/>
      <c r="U1097" s="56"/>
    </row>
    <row r="1098" ht="12.75" hidden="1" customHeight="1" spans="1:21">
      <c r="A1098" s="6">
        <v>1064</v>
      </c>
      <c r="B1098" s="21" t="s">
        <v>2280</v>
      </c>
      <c r="C1098" s="21"/>
      <c r="D1098" s="21"/>
      <c r="E1098" s="21"/>
      <c r="F1098" s="7" t="s">
        <v>2281</v>
      </c>
      <c r="G1098" s="6" t="s">
        <v>43</v>
      </c>
      <c r="H1098" s="4" t="s">
        <v>2248</v>
      </c>
      <c r="I1098" s="6" t="s">
        <v>45</v>
      </c>
      <c r="J1098" s="4" t="e">
        <f>VLOOKUP(F1098,STATISTIK!$A:$D,5,FALSE)</f>
        <v>#REF!</v>
      </c>
      <c r="K1098" s="49" t="s">
        <v>1301</v>
      </c>
      <c r="L1098" s="4" t="e">
        <f>VLOOKUP(F1098,STATISTIK!$A:$D,7,FALSE)</f>
        <v>#REF!</v>
      </c>
      <c r="M1098" s="61" t="s">
        <v>47</v>
      </c>
      <c r="N1098" s="4" t="e">
        <f>VLOOKUP(F1098,STATISTIK!$A:$D,9,FALSE)</f>
        <v>#REF!</v>
      </c>
      <c r="O1098" s="4" t="e">
        <f>VLOOKUP(F1098,STATISTIK!$A:$D,10,FALSE)</f>
        <v>#REF!</v>
      </c>
      <c r="P1098" s="5"/>
      <c r="Q1098" s="4" t="e">
        <f>VLOOKUP(F1098,STATISTIK!$A:$D,12,FALSE)</f>
        <v>#REF!</v>
      </c>
      <c r="R1098" s="57" t="e">
        <f>VLOOKUP(F1098,STATISTIK!$A:$D,13,FALSE)</f>
        <v>#REF!</v>
      </c>
      <c r="S1098" s="62"/>
      <c r="T1098" s="56"/>
      <c r="U1098" s="56"/>
    </row>
    <row r="1099" ht="12.75" hidden="1" customHeight="1" spans="1:21">
      <c r="A1099" s="6">
        <v>1065</v>
      </c>
      <c r="B1099" s="21" t="s">
        <v>2282</v>
      </c>
      <c r="C1099" s="21"/>
      <c r="D1099" s="21"/>
      <c r="E1099" s="21"/>
      <c r="F1099" s="7" t="s">
        <v>2283</v>
      </c>
      <c r="G1099" s="6" t="s">
        <v>43</v>
      </c>
      <c r="H1099" s="4" t="s">
        <v>2248</v>
      </c>
      <c r="I1099" s="6" t="s">
        <v>45</v>
      </c>
      <c r="J1099" s="4" t="e">
        <f>VLOOKUP(F1099,STATISTIK!$A:$D,5,FALSE)</f>
        <v>#REF!</v>
      </c>
      <c r="K1099" s="49" t="s">
        <v>65</v>
      </c>
      <c r="L1099" s="4" t="e">
        <f>VLOOKUP(F1099,STATISTIK!$A:$D,7,FALSE)</f>
        <v>#REF!</v>
      </c>
      <c r="M1099" s="61" t="s">
        <v>47</v>
      </c>
      <c r="N1099" s="4" t="e">
        <f>VLOOKUP(F1099,STATISTIK!$A:$D,9,FALSE)</f>
        <v>#REF!</v>
      </c>
      <c r="O1099" s="4" t="e">
        <f>VLOOKUP(F1099,STATISTIK!$A:$D,10,FALSE)</f>
        <v>#REF!</v>
      </c>
      <c r="P1099" s="5"/>
      <c r="Q1099" s="4" t="e">
        <f>VLOOKUP(F1099,STATISTIK!$A:$D,12,FALSE)</f>
        <v>#REF!</v>
      </c>
      <c r="R1099" s="57" t="e">
        <f>VLOOKUP(F1099,STATISTIK!$A:$D,13,FALSE)</f>
        <v>#REF!</v>
      </c>
      <c r="S1099" s="62"/>
      <c r="T1099" s="56"/>
      <c r="U1099" s="56"/>
    </row>
    <row r="1100" ht="12.75" hidden="1" customHeight="1" spans="1:21">
      <c r="A1100" s="6">
        <v>1066</v>
      </c>
      <c r="B1100" s="21" t="s">
        <v>2284</v>
      </c>
      <c r="C1100" s="21"/>
      <c r="D1100" s="21"/>
      <c r="E1100" s="21"/>
      <c r="F1100" s="7" t="s">
        <v>2285</v>
      </c>
      <c r="G1100" s="6" t="s">
        <v>43</v>
      </c>
      <c r="H1100" s="4" t="s">
        <v>2248</v>
      </c>
      <c r="I1100" s="6" t="s">
        <v>45</v>
      </c>
      <c r="J1100" s="4" t="e">
        <f>VLOOKUP(F1100,STATISTIK!$A:$D,5,FALSE)</f>
        <v>#N/A</v>
      </c>
      <c r="K1100" s="49" t="s">
        <v>1583</v>
      </c>
      <c r="L1100" s="4" t="e">
        <f>VLOOKUP(F1100,STATISTIK!$A:$D,7,FALSE)</f>
        <v>#N/A</v>
      </c>
      <c r="M1100" s="61" t="s">
        <v>47</v>
      </c>
      <c r="N1100" s="4" t="e">
        <f>VLOOKUP(F1100,STATISTIK!$A:$D,9,FALSE)</f>
        <v>#N/A</v>
      </c>
      <c r="O1100" s="4" t="e">
        <f>VLOOKUP(F1100,STATISTIK!$A:$D,10,FALSE)</f>
        <v>#N/A</v>
      </c>
      <c r="P1100" s="5"/>
      <c r="Q1100" s="4" t="e">
        <f>VLOOKUP(F1100,STATISTIK!$A:$D,12,FALSE)</f>
        <v>#N/A</v>
      </c>
      <c r="R1100" s="4" t="e">
        <f>VLOOKUP(F1100,STATISTIK!$A:$D,13,FALSE)</f>
        <v>#N/A</v>
      </c>
      <c r="S1100" s="62"/>
      <c r="T1100" s="56"/>
      <c r="U1100" s="56"/>
    </row>
    <row r="1101" ht="12.75" hidden="1" customHeight="1" spans="1:21">
      <c r="A1101" s="6">
        <v>1067</v>
      </c>
      <c r="B1101" s="21" t="s">
        <v>2286</v>
      </c>
      <c r="C1101" s="21"/>
      <c r="D1101" s="21"/>
      <c r="E1101" s="21"/>
      <c r="F1101" s="7" t="s">
        <v>2287</v>
      </c>
      <c r="G1101" s="6" t="s">
        <v>43</v>
      </c>
      <c r="H1101" s="4" t="s">
        <v>2248</v>
      </c>
      <c r="I1101" s="6" t="s">
        <v>45</v>
      </c>
      <c r="J1101" s="4" t="e">
        <f>VLOOKUP(F1101,STATISTIK!$A:$D,5,FALSE)</f>
        <v>#REF!</v>
      </c>
      <c r="K1101" s="49" t="s">
        <v>1583</v>
      </c>
      <c r="L1101" s="4" t="e">
        <f>VLOOKUP(F1101,STATISTIK!$A:$D,7,FALSE)</f>
        <v>#REF!</v>
      </c>
      <c r="M1101" s="61" t="s">
        <v>47</v>
      </c>
      <c r="N1101" s="4" t="e">
        <f>VLOOKUP(F1101,STATISTIK!$A:$D,9,FALSE)</f>
        <v>#REF!</v>
      </c>
      <c r="O1101" s="4" t="e">
        <f>VLOOKUP(F1101,STATISTIK!$A:$D,10,FALSE)</f>
        <v>#REF!</v>
      </c>
      <c r="P1101" s="5"/>
      <c r="Q1101" s="4" t="e">
        <f>VLOOKUP(F1101,STATISTIK!$A:$D,12,FALSE)</f>
        <v>#REF!</v>
      </c>
      <c r="R1101" s="57" t="e">
        <f>VLOOKUP(F1101,STATISTIK!$A:$D,13,FALSE)</f>
        <v>#REF!</v>
      </c>
      <c r="S1101" s="62"/>
      <c r="T1101" s="56"/>
      <c r="U1101" s="56"/>
    </row>
    <row r="1102" ht="12.75" hidden="1" customHeight="1" spans="1:21">
      <c r="A1102" s="6">
        <v>1068</v>
      </c>
      <c r="B1102" s="21" t="s">
        <v>2288</v>
      </c>
      <c r="C1102" s="21"/>
      <c r="D1102" s="21"/>
      <c r="E1102" s="21"/>
      <c r="F1102" s="7" t="s">
        <v>2289</v>
      </c>
      <c r="G1102" s="6" t="s">
        <v>43</v>
      </c>
      <c r="H1102" s="4" t="s">
        <v>2248</v>
      </c>
      <c r="I1102" s="6" t="s">
        <v>45</v>
      </c>
      <c r="J1102" s="4" t="e">
        <f>VLOOKUP(F1102,STATISTIK!$A:$D,5,FALSE)</f>
        <v>#REF!</v>
      </c>
      <c r="K1102" s="49" t="s">
        <v>65</v>
      </c>
      <c r="L1102" s="4" t="e">
        <f>VLOOKUP(F1102,STATISTIK!$A:$D,7,FALSE)</f>
        <v>#REF!</v>
      </c>
      <c r="M1102" s="61" t="s">
        <v>47</v>
      </c>
      <c r="N1102" s="4" t="e">
        <f>VLOOKUP(F1102,STATISTIK!$A:$D,9,FALSE)</f>
        <v>#REF!</v>
      </c>
      <c r="O1102" s="4" t="e">
        <f>VLOOKUP(F1102,STATISTIK!$A:$D,10,FALSE)</f>
        <v>#REF!</v>
      </c>
      <c r="P1102" s="5"/>
      <c r="Q1102" s="4" t="e">
        <f>VLOOKUP(F1102,STATISTIK!$A:$D,12,FALSE)</f>
        <v>#REF!</v>
      </c>
      <c r="R1102" s="57" t="e">
        <f>VLOOKUP(F1102,STATISTIK!$A:$D,13,FALSE)</f>
        <v>#REF!</v>
      </c>
      <c r="S1102" s="62"/>
      <c r="T1102" s="56"/>
      <c r="U1102" s="56"/>
    </row>
    <row r="1103" ht="12.75" hidden="1" customHeight="1" spans="1:21">
      <c r="A1103" s="6">
        <v>1069</v>
      </c>
      <c r="B1103" s="21" t="s">
        <v>2290</v>
      </c>
      <c r="C1103" s="21"/>
      <c r="D1103" s="21"/>
      <c r="E1103" s="21"/>
      <c r="F1103" s="7" t="s">
        <v>2291</v>
      </c>
      <c r="G1103" s="6" t="s">
        <v>43</v>
      </c>
      <c r="H1103" s="4" t="s">
        <v>2248</v>
      </c>
      <c r="I1103" s="6" t="s">
        <v>45</v>
      </c>
      <c r="J1103" s="4" t="e">
        <f>VLOOKUP(F1103,STATISTIK!$A:$D,5,FALSE)</f>
        <v>#N/A</v>
      </c>
      <c r="K1103" s="49" t="s">
        <v>1583</v>
      </c>
      <c r="L1103" s="4" t="e">
        <f>VLOOKUP(F1103,STATISTIK!$A:$D,7,FALSE)</f>
        <v>#N/A</v>
      </c>
      <c r="M1103" s="61" t="s">
        <v>47</v>
      </c>
      <c r="N1103" s="4" t="e">
        <f>VLOOKUP(F1103,STATISTIK!$A:$D,9,FALSE)</f>
        <v>#N/A</v>
      </c>
      <c r="O1103" s="4" t="e">
        <f>VLOOKUP(F1103,STATISTIK!$A:$D,10,FALSE)</f>
        <v>#N/A</v>
      </c>
      <c r="P1103" s="5"/>
      <c r="Q1103" s="4" t="e">
        <f>VLOOKUP(F1103,STATISTIK!$A:$D,12,FALSE)</f>
        <v>#N/A</v>
      </c>
      <c r="R1103" s="4" t="e">
        <f>VLOOKUP(F1103,STATISTIK!$A:$D,13,FALSE)</f>
        <v>#N/A</v>
      </c>
      <c r="S1103" s="62"/>
      <c r="T1103" s="56"/>
      <c r="U1103" s="56"/>
    </row>
    <row r="1104" ht="12.75" hidden="1" customHeight="1" spans="1:21">
      <c r="A1104" s="6">
        <v>1070</v>
      </c>
      <c r="B1104" s="21" t="s">
        <v>2292</v>
      </c>
      <c r="C1104" s="21"/>
      <c r="D1104" s="21"/>
      <c r="E1104" s="21"/>
      <c r="F1104" s="7" t="s">
        <v>2293</v>
      </c>
      <c r="G1104" s="6" t="s">
        <v>43</v>
      </c>
      <c r="H1104" s="4" t="s">
        <v>2248</v>
      </c>
      <c r="I1104" s="6" t="s">
        <v>45</v>
      </c>
      <c r="J1104" s="4" t="e">
        <f>VLOOKUP(F1104,STATISTIK!$A:$D,5,FALSE)</f>
        <v>#N/A</v>
      </c>
      <c r="K1104" s="49" t="s">
        <v>1583</v>
      </c>
      <c r="L1104" s="4" t="e">
        <f>VLOOKUP(F1104,STATISTIK!$A:$D,7,FALSE)</f>
        <v>#N/A</v>
      </c>
      <c r="M1104" s="61" t="s">
        <v>47</v>
      </c>
      <c r="N1104" s="4" t="e">
        <f>VLOOKUP(F1104,STATISTIK!$A:$D,9,FALSE)</f>
        <v>#N/A</v>
      </c>
      <c r="O1104" s="4" t="e">
        <f>VLOOKUP(F1104,STATISTIK!$A:$D,10,FALSE)</f>
        <v>#N/A</v>
      </c>
      <c r="P1104" s="5"/>
      <c r="Q1104" s="4" t="e">
        <f>VLOOKUP(F1104,STATISTIK!$A:$D,12,FALSE)</f>
        <v>#N/A</v>
      </c>
      <c r="R1104" s="4" t="e">
        <f>VLOOKUP(F1104,STATISTIK!$A:$D,13,FALSE)</f>
        <v>#N/A</v>
      </c>
      <c r="S1104" s="62"/>
      <c r="T1104" s="56"/>
      <c r="U1104" s="56"/>
    </row>
    <row r="1105" ht="12.75" hidden="1" customHeight="1" spans="1:21">
      <c r="A1105" s="6">
        <v>1071</v>
      </c>
      <c r="B1105" s="21" t="s">
        <v>2294</v>
      </c>
      <c r="C1105" s="21"/>
      <c r="D1105" s="21"/>
      <c r="E1105" s="21"/>
      <c r="F1105" s="7" t="s">
        <v>2295</v>
      </c>
      <c r="G1105" s="6" t="s">
        <v>43</v>
      </c>
      <c r="H1105" s="4" t="s">
        <v>2248</v>
      </c>
      <c r="I1105" s="6" t="s">
        <v>45</v>
      </c>
      <c r="J1105" s="4" t="e">
        <f>VLOOKUP(F1105,STATISTIK!$A:$D,5,FALSE)</f>
        <v>#REF!</v>
      </c>
      <c r="K1105" s="49" t="s">
        <v>46</v>
      </c>
      <c r="L1105" s="4" t="e">
        <f>VLOOKUP(F1105,STATISTIK!$A:$D,7,FALSE)</f>
        <v>#REF!</v>
      </c>
      <c r="M1105" s="61" t="s">
        <v>47</v>
      </c>
      <c r="N1105" s="4" t="e">
        <f>VLOOKUP(F1105,STATISTIK!$A:$D,9,FALSE)</f>
        <v>#REF!</v>
      </c>
      <c r="O1105" s="4" t="e">
        <f>VLOOKUP(F1105,STATISTIK!$A:$D,10,FALSE)</f>
        <v>#REF!</v>
      </c>
      <c r="P1105" s="5"/>
      <c r="Q1105" s="4" t="e">
        <f>VLOOKUP(F1105,STATISTIK!$A:$D,12,FALSE)</f>
        <v>#REF!</v>
      </c>
      <c r="R1105" s="57" t="e">
        <f>VLOOKUP(F1105,STATISTIK!$A:$D,13,FALSE)</f>
        <v>#REF!</v>
      </c>
      <c r="S1105" s="62"/>
      <c r="T1105" s="56"/>
      <c r="U1105" s="56"/>
    </row>
    <row r="1106" ht="12.75" hidden="1" customHeight="1" spans="1:21">
      <c r="A1106" s="6">
        <v>1072</v>
      </c>
      <c r="B1106" s="21" t="s">
        <v>2296</v>
      </c>
      <c r="C1106" s="21"/>
      <c r="D1106" s="21"/>
      <c r="E1106" s="21"/>
      <c r="F1106" s="7" t="s">
        <v>2297</v>
      </c>
      <c r="G1106" s="6" t="s">
        <v>43</v>
      </c>
      <c r="H1106" s="4" t="s">
        <v>2248</v>
      </c>
      <c r="I1106" s="6" t="s">
        <v>45</v>
      </c>
      <c r="J1106" s="4" t="e">
        <f>VLOOKUP(F1106,STATISTIK!$A:$D,5,FALSE)</f>
        <v>#N/A</v>
      </c>
      <c r="K1106" s="49" t="s">
        <v>1583</v>
      </c>
      <c r="L1106" s="4" t="e">
        <f>VLOOKUP(F1106,STATISTIK!$A:$D,7,FALSE)</f>
        <v>#N/A</v>
      </c>
      <c r="M1106" s="61" t="s">
        <v>47</v>
      </c>
      <c r="N1106" s="4" t="e">
        <f>VLOOKUP(F1106,STATISTIK!$A:$D,9,FALSE)</f>
        <v>#N/A</v>
      </c>
      <c r="O1106" s="4" t="e">
        <f>VLOOKUP(F1106,STATISTIK!$A:$D,10,FALSE)</f>
        <v>#N/A</v>
      </c>
      <c r="P1106" s="5"/>
      <c r="Q1106" s="4" t="e">
        <f>VLOOKUP(F1106,STATISTIK!$A:$D,12,FALSE)</f>
        <v>#N/A</v>
      </c>
      <c r="R1106" s="4" t="e">
        <f>VLOOKUP(F1106,STATISTIK!$A:$D,13,FALSE)</f>
        <v>#N/A</v>
      </c>
      <c r="S1106" s="62"/>
      <c r="T1106" s="56"/>
      <c r="U1106" s="56"/>
    </row>
    <row r="1107" ht="12.75" hidden="1" customHeight="1" spans="1:21">
      <c r="A1107" s="6">
        <v>1073</v>
      </c>
      <c r="B1107" s="21" t="s">
        <v>2298</v>
      </c>
      <c r="C1107" s="21"/>
      <c r="D1107" s="21"/>
      <c r="E1107" s="21"/>
      <c r="F1107" s="7" t="s">
        <v>2299</v>
      </c>
      <c r="G1107" s="6" t="s">
        <v>43</v>
      </c>
      <c r="H1107" s="4" t="s">
        <v>2248</v>
      </c>
      <c r="I1107" s="6" t="s">
        <v>45</v>
      </c>
      <c r="J1107" s="4" t="e">
        <f>VLOOKUP(F1107,STATISTIK!$A:$D,5,FALSE)</f>
        <v>#REF!</v>
      </c>
      <c r="K1107" s="49" t="s">
        <v>1583</v>
      </c>
      <c r="L1107" s="4" t="e">
        <f>VLOOKUP(F1107,STATISTIK!$A:$D,7,FALSE)</f>
        <v>#REF!</v>
      </c>
      <c r="M1107" s="61" t="s">
        <v>47</v>
      </c>
      <c r="N1107" s="4" t="e">
        <f>VLOOKUP(F1107,STATISTIK!$A:$D,9,FALSE)</f>
        <v>#REF!</v>
      </c>
      <c r="O1107" s="4" t="e">
        <f>VLOOKUP(F1107,STATISTIK!$A:$D,10,FALSE)</f>
        <v>#REF!</v>
      </c>
      <c r="P1107" s="5"/>
      <c r="Q1107" s="4" t="e">
        <f>VLOOKUP(F1107,STATISTIK!$A:$D,12,FALSE)</f>
        <v>#REF!</v>
      </c>
      <c r="R1107" s="57" t="e">
        <f>VLOOKUP(F1107,STATISTIK!$A:$D,13,FALSE)</f>
        <v>#REF!</v>
      </c>
      <c r="S1107" s="62"/>
      <c r="T1107" s="56"/>
      <c r="U1107" s="56"/>
    </row>
    <row r="1108" ht="12.75" hidden="1" customHeight="1" spans="1:21">
      <c r="A1108" s="6">
        <v>1074</v>
      </c>
      <c r="B1108" s="21" t="s">
        <v>2300</v>
      </c>
      <c r="C1108" s="21"/>
      <c r="D1108" s="21"/>
      <c r="E1108" s="21"/>
      <c r="F1108" s="7" t="s">
        <v>2301</v>
      </c>
      <c r="G1108" s="6" t="s">
        <v>43</v>
      </c>
      <c r="H1108" s="4" t="s">
        <v>2248</v>
      </c>
      <c r="I1108" s="6" t="s">
        <v>45</v>
      </c>
      <c r="J1108" s="4" t="e">
        <f>VLOOKUP(F1108,STATISTIK!$A:$D,5,FALSE)</f>
        <v>#REF!</v>
      </c>
      <c r="K1108" s="49" t="s">
        <v>65</v>
      </c>
      <c r="L1108" s="4" t="e">
        <f>VLOOKUP(F1108,STATISTIK!$A:$D,7,FALSE)</f>
        <v>#REF!</v>
      </c>
      <c r="M1108" s="61" t="s">
        <v>47</v>
      </c>
      <c r="N1108" s="4" t="e">
        <f>VLOOKUP(F1108,STATISTIK!$A:$D,9,FALSE)</f>
        <v>#REF!</v>
      </c>
      <c r="O1108" s="4" t="e">
        <f>VLOOKUP(F1108,STATISTIK!$A:$D,10,FALSE)</f>
        <v>#REF!</v>
      </c>
      <c r="P1108" s="5"/>
      <c r="Q1108" s="4" t="e">
        <f>VLOOKUP(F1108,STATISTIK!$A:$D,12,FALSE)</f>
        <v>#REF!</v>
      </c>
      <c r="R1108" s="57" t="e">
        <f>VLOOKUP(F1108,STATISTIK!$A:$D,13,FALSE)</f>
        <v>#REF!</v>
      </c>
      <c r="S1108" s="62"/>
      <c r="T1108" s="56"/>
      <c r="U1108" s="56"/>
    </row>
    <row r="1109" ht="12.75" hidden="1" customHeight="1" spans="1:21">
      <c r="A1109" s="6">
        <v>1075</v>
      </c>
      <c r="B1109" s="21" t="s">
        <v>2302</v>
      </c>
      <c r="C1109" s="21"/>
      <c r="D1109" s="21"/>
      <c r="E1109" s="21"/>
      <c r="F1109" s="7" t="s">
        <v>2303</v>
      </c>
      <c r="G1109" s="6" t="s">
        <v>43</v>
      </c>
      <c r="H1109" s="4" t="s">
        <v>2248</v>
      </c>
      <c r="I1109" s="6" t="s">
        <v>45</v>
      </c>
      <c r="J1109" s="4" t="e">
        <f>VLOOKUP(F1109,STATISTIK!$A:$D,5,FALSE)</f>
        <v>#N/A</v>
      </c>
      <c r="K1109" s="49" t="s">
        <v>1583</v>
      </c>
      <c r="L1109" s="4" t="e">
        <f>VLOOKUP(F1109,STATISTIK!$A:$D,7,FALSE)</f>
        <v>#N/A</v>
      </c>
      <c r="M1109" s="61" t="s">
        <v>47</v>
      </c>
      <c r="N1109" s="4" t="e">
        <f>VLOOKUP(F1109,STATISTIK!$A:$D,9,FALSE)</f>
        <v>#N/A</v>
      </c>
      <c r="O1109" s="4" t="e">
        <f>VLOOKUP(F1109,STATISTIK!$A:$D,10,FALSE)</f>
        <v>#N/A</v>
      </c>
      <c r="P1109" s="5"/>
      <c r="Q1109" s="4" t="e">
        <f>VLOOKUP(F1109,STATISTIK!$A:$D,12,FALSE)</f>
        <v>#N/A</v>
      </c>
      <c r="R1109" s="4" t="e">
        <f>VLOOKUP(F1109,STATISTIK!$A:$D,13,FALSE)</f>
        <v>#N/A</v>
      </c>
      <c r="S1109" s="62"/>
      <c r="T1109" s="56"/>
      <c r="U1109" s="56"/>
    </row>
    <row r="1110" ht="12.75" hidden="1" customHeight="1" spans="1:21">
      <c r="A1110" s="6">
        <v>1076</v>
      </c>
      <c r="B1110" s="21" t="s">
        <v>2304</v>
      </c>
      <c r="C1110" s="21"/>
      <c r="D1110" s="21"/>
      <c r="E1110" s="21"/>
      <c r="F1110" s="7" t="s">
        <v>2305</v>
      </c>
      <c r="G1110" s="6" t="s">
        <v>43</v>
      </c>
      <c r="H1110" s="4" t="s">
        <v>2248</v>
      </c>
      <c r="I1110" s="6" t="s">
        <v>45</v>
      </c>
      <c r="J1110" s="4" t="e">
        <f>VLOOKUP(F1110,STATISTIK!$A:$D,5,FALSE)</f>
        <v>#REF!</v>
      </c>
      <c r="K1110" s="49" t="s">
        <v>1583</v>
      </c>
      <c r="L1110" s="4" t="e">
        <f>VLOOKUP(F1110,STATISTIK!$A:$D,7,FALSE)</f>
        <v>#REF!</v>
      </c>
      <c r="M1110" s="61" t="s">
        <v>47</v>
      </c>
      <c r="N1110" s="4" t="e">
        <f>VLOOKUP(F1110,STATISTIK!$A:$D,9,FALSE)</f>
        <v>#REF!</v>
      </c>
      <c r="O1110" s="4" t="e">
        <f>VLOOKUP(F1110,STATISTIK!$A:$D,10,FALSE)</f>
        <v>#REF!</v>
      </c>
      <c r="P1110" s="5"/>
      <c r="Q1110" s="4" t="e">
        <f>VLOOKUP(F1110,STATISTIK!$A:$D,12,FALSE)</f>
        <v>#REF!</v>
      </c>
      <c r="R1110" s="57" t="e">
        <f>VLOOKUP(F1110,STATISTIK!$A:$D,13,FALSE)</f>
        <v>#REF!</v>
      </c>
      <c r="S1110" s="62"/>
      <c r="T1110" s="56"/>
      <c r="U1110" s="56"/>
    </row>
    <row r="1111" ht="12.75" hidden="1" customHeight="1" spans="1:21">
      <c r="A1111" s="6">
        <v>1077</v>
      </c>
      <c r="B1111" s="21" t="s">
        <v>2306</v>
      </c>
      <c r="C1111" s="21"/>
      <c r="D1111" s="21"/>
      <c r="E1111" s="21"/>
      <c r="F1111" s="7" t="s">
        <v>2307</v>
      </c>
      <c r="G1111" s="6" t="s">
        <v>43</v>
      </c>
      <c r="H1111" s="4" t="s">
        <v>2248</v>
      </c>
      <c r="I1111" s="6" t="s">
        <v>45</v>
      </c>
      <c r="J1111" s="4" t="e">
        <f>VLOOKUP(F1111,STATISTIK!$A:$D,5,FALSE)</f>
        <v>#REF!</v>
      </c>
      <c r="K1111" s="49" t="s">
        <v>65</v>
      </c>
      <c r="L1111" s="4" t="e">
        <f>VLOOKUP(F1111,STATISTIK!$A:$D,7,FALSE)</f>
        <v>#REF!</v>
      </c>
      <c r="M1111" s="61" t="s">
        <v>47</v>
      </c>
      <c r="N1111" s="4" t="e">
        <f>VLOOKUP(F1111,STATISTIK!$A:$D,9,FALSE)</f>
        <v>#REF!</v>
      </c>
      <c r="O1111" s="4" t="e">
        <f>VLOOKUP(F1111,STATISTIK!$A:$D,10,FALSE)</f>
        <v>#REF!</v>
      </c>
      <c r="P1111" s="5"/>
      <c r="Q1111" s="4" t="e">
        <f>VLOOKUP(F1111,STATISTIK!$A:$D,12,FALSE)</f>
        <v>#REF!</v>
      </c>
      <c r="R1111" s="57" t="e">
        <f>VLOOKUP(F1111,STATISTIK!$A:$D,13,FALSE)</f>
        <v>#REF!</v>
      </c>
      <c r="S1111" s="62"/>
      <c r="T1111" s="56"/>
      <c r="U1111" s="56"/>
    </row>
    <row r="1112" ht="12.75" hidden="1" customHeight="1" spans="1:21">
      <c r="A1112" s="6"/>
      <c r="B1112" s="69" t="s">
        <v>2308</v>
      </c>
      <c r="C1112" s="42"/>
      <c r="D1112" s="42"/>
      <c r="E1112" s="42"/>
      <c r="F1112" s="3" t="s">
        <v>2309</v>
      </c>
      <c r="G1112" s="6" t="s">
        <v>43</v>
      </c>
      <c r="H1112" s="4"/>
      <c r="I1112" s="6" t="s">
        <v>45</v>
      </c>
      <c r="J1112" s="4" t="e">
        <f>VLOOKUP(F1112,STATISTIK!$A:$D,5,FALSE)</f>
        <v>#REF!</v>
      </c>
      <c r="K1112" s="49"/>
      <c r="L1112" s="4" t="e">
        <f>VLOOKUP(F1112,STATISTIK!$A:$D,7,FALSE)</f>
        <v>#REF!</v>
      </c>
      <c r="M1112" s="61"/>
      <c r="N1112" s="4" t="e">
        <f>VLOOKUP(F1112,STATISTIK!$A:$D,9,FALSE)</f>
        <v>#REF!</v>
      </c>
      <c r="O1112" s="4" t="e">
        <f>VLOOKUP(F1112,STATISTIK!$A:$D,10,FALSE)</f>
        <v>#REF!</v>
      </c>
      <c r="P1112" s="5"/>
      <c r="Q1112" s="4" t="e">
        <f>VLOOKUP(F1112,STATISTIK!$A:$D,12,FALSE)</f>
        <v>#REF!</v>
      </c>
      <c r="R1112" s="4" t="e">
        <f>VLOOKUP(F1112,STATISTIK!$A:$D,13,FALSE)</f>
        <v>#REF!</v>
      </c>
      <c r="S1112" s="52"/>
      <c r="T1112" s="56"/>
      <c r="U1112" s="56"/>
    </row>
    <row r="1113" ht="12.75" hidden="1" customHeight="1" spans="1:21">
      <c r="A1113" s="6">
        <v>1078</v>
      </c>
      <c r="B1113" s="21" t="s">
        <v>2310</v>
      </c>
      <c r="C1113" s="21"/>
      <c r="D1113" s="21"/>
      <c r="E1113" s="21"/>
      <c r="F1113" s="7" t="s">
        <v>2311</v>
      </c>
      <c r="G1113" s="6" t="s">
        <v>43</v>
      </c>
      <c r="H1113" s="4" t="s">
        <v>2312</v>
      </c>
      <c r="I1113" s="6" t="s">
        <v>45</v>
      </c>
      <c r="J1113" s="4" t="e">
        <f>VLOOKUP(F1113,STATISTIK!$A:$D,5,FALSE)</f>
        <v>#REF!</v>
      </c>
      <c r="K1113" s="6" t="s">
        <v>46</v>
      </c>
      <c r="L1113" s="4" t="e">
        <f>VLOOKUP(F1113,STATISTIK!$A:$D,7,FALSE)</f>
        <v>#REF!</v>
      </c>
      <c r="M1113" s="63" t="s">
        <v>47</v>
      </c>
      <c r="N1113" s="4" t="e">
        <f>VLOOKUP(F1113,STATISTIK!$A:$D,9,FALSE)</f>
        <v>#REF!</v>
      </c>
      <c r="O1113" s="4" t="e">
        <f>VLOOKUP(F1113,STATISTIK!$A:$D,10,FALSE)</f>
        <v>#REF!</v>
      </c>
      <c r="P1113" s="5"/>
      <c r="Q1113" s="4" t="e">
        <f>VLOOKUP(F1113,STATISTIK!$A:$D,12,FALSE)</f>
        <v>#REF!</v>
      </c>
      <c r="R1113" s="57" t="e">
        <f>VLOOKUP(F1113,STATISTIK!$A:$D,13,FALSE)</f>
        <v>#REF!</v>
      </c>
      <c r="S1113" s="51"/>
      <c r="T1113" s="56"/>
      <c r="U1113" s="56"/>
    </row>
    <row r="1114" ht="12.75" hidden="1" customHeight="1" spans="1:21">
      <c r="A1114" s="6">
        <v>1079</v>
      </c>
      <c r="B1114" s="21" t="s">
        <v>2313</v>
      </c>
      <c r="C1114" s="21"/>
      <c r="D1114" s="21"/>
      <c r="E1114" s="21"/>
      <c r="F1114" s="7" t="s">
        <v>2314</v>
      </c>
      <c r="G1114" s="6" t="s">
        <v>43</v>
      </c>
      <c r="H1114" s="4" t="s">
        <v>2312</v>
      </c>
      <c r="I1114" s="6" t="s">
        <v>45</v>
      </c>
      <c r="J1114" s="4" t="e">
        <f>VLOOKUP(F1114,STATISTIK!$A:$D,5,FALSE)</f>
        <v>#N/A</v>
      </c>
      <c r="K1114" s="49" t="s">
        <v>203</v>
      </c>
      <c r="L1114" s="4" t="e">
        <f>VLOOKUP(F1114,STATISTIK!$A:$D,7,FALSE)</f>
        <v>#N/A</v>
      </c>
      <c r="M1114" s="61" t="s">
        <v>47</v>
      </c>
      <c r="N1114" s="4" t="e">
        <f>VLOOKUP(F1114,STATISTIK!$A:$D,9,FALSE)</f>
        <v>#N/A</v>
      </c>
      <c r="O1114" s="4" t="e">
        <f>VLOOKUP(F1114,STATISTIK!$A:$D,10,FALSE)</f>
        <v>#N/A</v>
      </c>
      <c r="P1114" s="5"/>
      <c r="Q1114" s="4" t="e">
        <f>VLOOKUP(F1114,STATISTIK!$A:$D,12,FALSE)</f>
        <v>#N/A</v>
      </c>
      <c r="R1114" s="4" t="e">
        <f>VLOOKUP(F1114,STATISTIK!$A:$D,13,FALSE)</f>
        <v>#N/A</v>
      </c>
      <c r="S1114" s="62"/>
      <c r="T1114" s="56"/>
      <c r="U1114" s="56"/>
    </row>
    <row r="1115" ht="12.75" hidden="1" customHeight="1" spans="1:21">
      <c r="A1115" s="6">
        <v>1080</v>
      </c>
      <c r="B1115" s="21" t="s">
        <v>2315</v>
      </c>
      <c r="C1115" s="21"/>
      <c r="D1115" s="21"/>
      <c r="E1115" s="21"/>
      <c r="F1115" s="7" t="s">
        <v>2316</v>
      </c>
      <c r="G1115" s="6" t="s">
        <v>43</v>
      </c>
      <c r="H1115" s="4" t="s">
        <v>2312</v>
      </c>
      <c r="I1115" s="6" t="s">
        <v>45</v>
      </c>
      <c r="J1115" s="4" t="e">
        <f>VLOOKUP(F1115,STATISTIK!$A:$D,5,FALSE)</f>
        <v>#REF!</v>
      </c>
      <c r="K1115" s="49" t="s">
        <v>203</v>
      </c>
      <c r="L1115" s="4" t="e">
        <f>VLOOKUP(F1115,STATISTIK!$A:$D,7,FALSE)</f>
        <v>#REF!</v>
      </c>
      <c r="M1115" s="61" t="s">
        <v>47</v>
      </c>
      <c r="N1115" s="4" t="e">
        <f>VLOOKUP(F1115,STATISTIK!$A:$D,9,FALSE)</f>
        <v>#REF!</v>
      </c>
      <c r="O1115" s="4" t="e">
        <f>VLOOKUP(F1115,STATISTIK!$A:$D,10,FALSE)</f>
        <v>#REF!</v>
      </c>
      <c r="P1115" s="5"/>
      <c r="Q1115" s="4" t="e">
        <f>VLOOKUP(F1115,STATISTIK!$A:$D,12,FALSE)</f>
        <v>#REF!</v>
      </c>
      <c r="R1115" s="57" t="e">
        <f>VLOOKUP(F1115,STATISTIK!$A:$D,13,FALSE)</f>
        <v>#REF!</v>
      </c>
      <c r="S1115" s="62"/>
      <c r="T1115" s="56"/>
      <c r="U1115" s="56"/>
    </row>
    <row r="1116" ht="12.75" hidden="1" customHeight="1" spans="1:21">
      <c r="A1116" s="6">
        <v>1081</v>
      </c>
      <c r="B1116" s="21" t="s">
        <v>2317</v>
      </c>
      <c r="C1116" s="21"/>
      <c r="D1116" s="21"/>
      <c r="E1116" s="21"/>
      <c r="F1116" s="7" t="s">
        <v>2318</v>
      </c>
      <c r="G1116" s="6" t="s">
        <v>43</v>
      </c>
      <c r="H1116" s="4" t="s">
        <v>2312</v>
      </c>
      <c r="I1116" s="6" t="s">
        <v>45</v>
      </c>
      <c r="J1116" s="4" t="e">
        <f>VLOOKUP(F1116,STATISTIK!$A:$D,5,FALSE)</f>
        <v>#REF!</v>
      </c>
      <c r="K1116" s="49" t="s">
        <v>46</v>
      </c>
      <c r="L1116" s="4" t="e">
        <f>VLOOKUP(F1116,STATISTIK!$A:$D,7,FALSE)</f>
        <v>#REF!</v>
      </c>
      <c r="M1116" s="61" t="s">
        <v>47</v>
      </c>
      <c r="N1116" s="4" t="e">
        <f>VLOOKUP(F1116,STATISTIK!$A:$D,9,FALSE)</f>
        <v>#REF!</v>
      </c>
      <c r="O1116" s="4" t="e">
        <f>VLOOKUP(F1116,STATISTIK!$A:$D,10,FALSE)</f>
        <v>#REF!</v>
      </c>
      <c r="P1116" s="5"/>
      <c r="Q1116" s="4" t="e">
        <f>VLOOKUP(F1116,STATISTIK!$A:$D,12,FALSE)</f>
        <v>#REF!</v>
      </c>
      <c r="R1116" s="57" t="e">
        <f>VLOOKUP(F1116,STATISTIK!$A:$D,13,FALSE)</f>
        <v>#REF!</v>
      </c>
      <c r="S1116" s="62"/>
      <c r="T1116" s="56"/>
      <c r="U1116" s="56"/>
    </row>
    <row r="1117" ht="12.75" hidden="1" customHeight="1" spans="1:21">
      <c r="A1117" s="6">
        <v>1082</v>
      </c>
      <c r="B1117" s="21" t="s">
        <v>2319</v>
      </c>
      <c r="C1117" s="21"/>
      <c r="D1117" s="21"/>
      <c r="E1117" s="21"/>
      <c r="F1117" s="7" t="s">
        <v>2320</v>
      </c>
      <c r="G1117" s="6" t="s">
        <v>43</v>
      </c>
      <c r="H1117" s="4" t="s">
        <v>2312</v>
      </c>
      <c r="I1117" s="6" t="s">
        <v>45</v>
      </c>
      <c r="J1117" s="4" t="e">
        <f>VLOOKUP(F1117,STATISTIK!$A:$D,5,FALSE)</f>
        <v>#N/A</v>
      </c>
      <c r="K1117" s="49" t="s">
        <v>62</v>
      </c>
      <c r="L1117" s="4" t="e">
        <f>VLOOKUP(F1117,STATISTIK!$A:$D,7,FALSE)</f>
        <v>#N/A</v>
      </c>
      <c r="M1117" s="61" t="s">
        <v>47</v>
      </c>
      <c r="N1117" s="4" t="e">
        <f>VLOOKUP(F1117,STATISTIK!$A:$D,9,FALSE)</f>
        <v>#N/A</v>
      </c>
      <c r="O1117" s="4" t="e">
        <f>VLOOKUP(F1117,STATISTIK!$A:$D,10,FALSE)</f>
        <v>#N/A</v>
      </c>
      <c r="P1117" s="5"/>
      <c r="Q1117" s="4" t="e">
        <f>VLOOKUP(F1117,STATISTIK!$A:$D,12,FALSE)</f>
        <v>#N/A</v>
      </c>
      <c r="R1117" s="4" t="e">
        <f>VLOOKUP(F1117,STATISTIK!$A:$D,13,FALSE)</f>
        <v>#N/A</v>
      </c>
      <c r="S1117" s="62"/>
      <c r="T1117" s="56"/>
      <c r="U1117" s="56"/>
    </row>
    <row r="1118" ht="12.75" hidden="1" customHeight="1" spans="1:21">
      <c r="A1118" s="6">
        <v>1083</v>
      </c>
      <c r="B1118" s="21" t="s">
        <v>2321</v>
      </c>
      <c r="C1118" s="21"/>
      <c r="D1118" s="21"/>
      <c r="E1118" s="21"/>
      <c r="F1118" s="7" t="s">
        <v>2322</v>
      </c>
      <c r="G1118" s="6" t="s">
        <v>43</v>
      </c>
      <c r="H1118" s="4" t="s">
        <v>2312</v>
      </c>
      <c r="I1118" s="6" t="s">
        <v>45</v>
      </c>
      <c r="J1118" s="4" t="e">
        <f>VLOOKUP(F1118,STATISTIK!$A:$D,5,FALSE)</f>
        <v>#N/A</v>
      </c>
      <c r="K1118" s="49" t="s">
        <v>62</v>
      </c>
      <c r="L1118" s="4" t="e">
        <f>VLOOKUP(F1118,STATISTIK!$A:$D,7,FALSE)</f>
        <v>#N/A</v>
      </c>
      <c r="M1118" s="61" t="s">
        <v>47</v>
      </c>
      <c r="N1118" s="4" t="e">
        <f>VLOOKUP(F1118,STATISTIK!$A:$D,9,FALSE)</f>
        <v>#N/A</v>
      </c>
      <c r="O1118" s="4" t="e">
        <f>VLOOKUP(F1118,STATISTIK!$A:$D,10,FALSE)</f>
        <v>#N/A</v>
      </c>
      <c r="P1118" s="5"/>
      <c r="Q1118" s="4" t="e">
        <f>VLOOKUP(F1118,STATISTIK!$A:$D,12,FALSE)</f>
        <v>#N/A</v>
      </c>
      <c r="R1118" s="4" t="e">
        <f>VLOOKUP(F1118,STATISTIK!$A:$D,13,FALSE)</f>
        <v>#N/A</v>
      </c>
      <c r="S1118" s="62"/>
      <c r="T1118" s="56"/>
      <c r="U1118" s="56"/>
    </row>
    <row r="1119" ht="12.75" hidden="1" customHeight="1" spans="1:21">
      <c r="A1119" s="6">
        <v>1084</v>
      </c>
      <c r="B1119" s="21" t="s">
        <v>2323</v>
      </c>
      <c r="C1119" s="21"/>
      <c r="D1119" s="21"/>
      <c r="E1119" s="21"/>
      <c r="F1119" s="7" t="s">
        <v>2324</v>
      </c>
      <c r="G1119" s="6" t="s">
        <v>43</v>
      </c>
      <c r="H1119" s="4" t="s">
        <v>2312</v>
      </c>
      <c r="I1119" s="6" t="s">
        <v>45</v>
      </c>
      <c r="J1119" s="4" t="e">
        <f>VLOOKUP(F1119,STATISTIK!$A:$D,5,FALSE)</f>
        <v>#REF!</v>
      </c>
      <c r="K1119" s="49" t="s">
        <v>46</v>
      </c>
      <c r="L1119" s="4" t="e">
        <f>VLOOKUP(F1119,STATISTIK!$A:$D,7,FALSE)</f>
        <v>#REF!</v>
      </c>
      <c r="M1119" s="61" t="s">
        <v>47</v>
      </c>
      <c r="N1119" s="4" t="e">
        <f>VLOOKUP(F1119,STATISTIK!$A:$D,9,FALSE)</f>
        <v>#REF!</v>
      </c>
      <c r="O1119" s="4" t="e">
        <f>VLOOKUP(F1119,STATISTIK!$A:$D,10,FALSE)</f>
        <v>#REF!</v>
      </c>
      <c r="P1119" s="5"/>
      <c r="Q1119" s="4" t="e">
        <f>VLOOKUP(F1119,STATISTIK!$A:$D,12,FALSE)</f>
        <v>#REF!</v>
      </c>
      <c r="R1119" s="57" t="e">
        <f>VLOOKUP(F1119,STATISTIK!$A:$D,13,FALSE)</f>
        <v>#REF!</v>
      </c>
      <c r="S1119" s="62"/>
      <c r="T1119" s="56"/>
      <c r="U1119" s="56"/>
    </row>
    <row r="1120" ht="12.75" hidden="1" customHeight="1" spans="1:21">
      <c r="A1120" s="6">
        <v>1085</v>
      </c>
      <c r="B1120" s="21" t="s">
        <v>2325</v>
      </c>
      <c r="C1120" s="21"/>
      <c r="D1120" s="21"/>
      <c r="E1120" s="21"/>
      <c r="F1120" s="7" t="s">
        <v>2326</v>
      </c>
      <c r="G1120" s="6" t="s">
        <v>43</v>
      </c>
      <c r="H1120" s="4" t="s">
        <v>2312</v>
      </c>
      <c r="I1120" s="6" t="s">
        <v>45</v>
      </c>
      <c r="J1120" s="4" t="e">
        <f>VLOOKUP(F1120,STATISTIK!$A:$D,5,FALSE)</f>
        <v>#REF!</v>
      </c>
      <c r="K1120" s="49" t="s">
        <v>776</v>
      </c>
      <c r="L1120" s="4" t="e">
        <f>VLOOKUP(F1120,STATISTIK!$A:$D,7,FALSE)</f>
        <v>#REF!</v>
      </c>
      <c r="M1120" s="61" t="s">
        <v>47</v>
      </c>
      <c r="N1120" s="4" t="e">
        <f>VLOOKUP(F1120,STATISTIK!$A:$D,9,FALSE)</f>
        <v>#REF!</v>
      </c>
      <c r="O1120" s="4" t="e">
        <f>VLOOKUP(F1120,STATISTIK!$A:$D,10,FALSE)</f>
        <v>#REF!</v>
      </c>
      <c r="P1120" s="5"/>
      <c r="Q1120" s="4" t="e">
        <f>VLOOKUP(F1120,STATISTIK!$A:$D,12,FALSE)</f>
        <v>#REF!</v>
      </c>
      <c r="R1120" s="57" t="e">
        <f>VLOOKUP(F1120,STATISTIK!$A:$D,13,FALSE)</f>
        <v>#REF!</v>
      </c>
      <c r="S1120" s="62"/>
      <c r="T1120" s="56"/>
      <c r="U1120" s="56"/>
    </row>
    <row r="1121" ht="12.75" hidden="1" customHeight="1" spans="1:21">
      <c r="A1121" s="6">
        <v>1086</v>
      </c>
      <c r="B1121" s="21" t="s">
        <v>2327</v>
      </c>
      <c r="C1121" s="21"/>
      <c r="D1121" s="21"/>
      <c r="E1121" s="21"/>
      <c r="F1121" s="7" t="s">
        <v>2328</v>
      </c>
      <c r="G1121" s="6" t="s">
        <v>43</v>
      </c>
      <c r="H1121" s="4" t="s">
        <v>2312</v>
      </c>
      <c r="I1121" s="6" t="s">
        <v>45</v>
      </c>
      <c r="J1121" s="4" t="e">
        <f>VLOOKUP(F1121,STATISTIK!$A:$D,5,FALSE)</f>
        <v>#REF!</v>
      </c>
      <c r="K1121" s="49" t="s">
        <v>776</v>
      </c>
      <c r="L1121" s="4" t="e">
        <f>VLOOKUP(F1121,STATISTIK!$A:$D,7,FALSE)</f>
        <v>#REF!</v>
      </c>
      <c r="M1121" s="61" t="s">
        <v>47</v>
      </c>
      <c r="N1121" s="4" t="e">
        <f>VLOOKUP(F1121,STATISTIK!$A:$D,9,FALSE)</f>
        <v>#REF!</v>
      </c>
      <c r="O1121" s="4" t="e">
        <f>VLOOKUP(F1121,STATISTIK!$A:$D,10,FALSE)</f>
        <v>#REF!</v>
      </c>
      <c r="P1121" s="5"/>
      <c r="Q1121" s="4" t="e">
        <f>VLOOKUP(F1121,STATISTIK!$A:$D,12,FALSE)</f>
        <v>#REF!</v>
      </c>
      <c r="R1121" s="57" t="e">
        <f>VLOOKUP(F1121,STATISTIK!$A:$D,13,FALSE)</f>
        <v>#REF!</v>
      </c>
      <c r="S1121" s="62"/>
      <c r="T1121" s="56"/>
      <c r="U1121" s="56"/>
    </row>
    <row r="1122" ht="12.75" hidden="1" customHeight="1" spans="1:21">
      <c r="A1122" s="6">
        <v>1087</v>
      </c>
      <c r="B1122" s="21" t="s">
        <v>2329</v>
      </c>
      <c r="C1122" s="21"/>
      <c r="D1122" s="21"/>
      <c r="E1122" s="21"/>
      <c r="F1122" s="7" t="s">
        <v>2330</v>
      </c>
      <c r="G1122" s="6" t="s">
        <v>43</v>
      </c>
      <c r="H1122" s="4" t="s">
        <v>2312</v>
      </c>
      <c r="I1122" s="6" t="s">
        <v>45</v>
      </c>
      <c r="J1122" s="4" t="e">
        <f>VLOOKUP(F1122,STATISTIK!$A:$D,5,FALSE)</f>
        <v>#REF!</v>
      </c>
      <c r="K1122" s="49" t="s">
        <v>46</v>
      </c>
      <c r="L1122" s="4" t="e">
        <f>VLOOKUP(F1122,STATISTIK!$A:$D,7,FALSE)</f>
        <v>#REF!</v>
      </c>
      <c r="M1122" s="61" t="s">
        <v>47</v>
      </c>
      <c r="N1122" s="4" t="e">
        <f>VLOOKUP(F1122,STATISTIK!$A:$D,9,FALSE)</f>
        <v>#REF!</v>
      </c>
      <c r="O1122" s="4" t="e">
        <f>VLOOKUP(F1122,STATISTIK!$A:$D,10,FALSE)</f>
        <v>#REF!</v>
      </c>
      <c r="P1122" s="5"/>
      <c r="Q1122" s="4" t="e">
        <f>VLOOKUP(F1122,STATISTIK!$A:$D,12,FALSE)</f>
        <v>#REF!</v>
      </c>
      <c r="R1122" s="57" t="e">
        <f>VLOOKUP(F1122,STATISTIK!$A:$D,13,FALSE)</f>
        <v>#REF!</v>
      </c>
      <c r="S1122" s="62"/>
      <c r="T1122" s="56"/>
      <c r="U1122" s="56"/>
    </row>
    <row r="1123" ht="12.75" hidden="1" customHeight="1" spans="1:21">
      <c r="A1123" s="6">
        <v>1088</v>
      </c>
      <c r="B1123" s="21" t="s">
        <v>2331</v>
      </c>
      <c r="C1123" s="21"/>
      <c r="D1123" s="21"/>
      <c r="E1123" s="21"/>
      <c r="F1123" s="7" t="s">
        <v>2332</v>
      </c>
      <c r="G1123" s="6" t="s">
        <v>43</v>
      </c>
      <c r="H1123" s="4" t="s">
        <v>2312</v>
      </c>
      <c r="I1123" s="6" t="s">
        <v>45</v>
      </c>
      <c r="J1123" s="4" t="e">
        <f>VLOOKUP(F1123,STATISTIK!$A:$D,5,FALSE)</f>
        <v>#REF!</v>
      </c>
      <c r="K1123" s="49" t="s">
        <v>2333</v>
      </c>
      <c r="L1123" s="4" t="e">
        <f>VLOOKUP(F1123,STATISTIK!$A:$D,7,FALSE)</f>
        <v>#REF!</v>
      </c>
      <c r="M1123" s="61" t="s">
        <v>47</v>
      </c>
      <c r="N1123" s="4" t="e">
        <f>VLOOKUP(F1123,STATISTIK!$A:$D,9,FALSE)</f>
        <v>#REF!</v>
      </c>
      <c r="O1123" s="4" t="e">
        <f>VLOOKUP(F1123,STATISTIK!$A:$D,10,FALSE)</f>
        <v>#REF!</v>
      </c>
      <c r="P1123" s="5"/>
      <c r="Q1123" s="4" t="e">
        <f>VLOOKUP(F1123,STATISTIK!$A:$D,12,FALSE)</f>
        <v>#REF!</v>
      </c>
      <c r="R1123" s="57" t="e">
        <f>VLOOKUP(F1123,STATISTIK!$A:$D,13,FALSE)</f>
        <v>#REF!</v>
      </c>
      <c r="S1123" s="62"/>
      <c r="T1123" s="56"/>
      <c r="U1123" s="56"/>
    </row>
    <row r="1124" ht="12.75" hidden="1" customHeight="1" spans="1:21">
      <c r="A1124" s="6">
        <v>1089</v>
      </c>
      <c r="B1124" s="21" t="s">
        <v>2334</v>
      </c>
      <c r="C1124" s="21"/>
      <c r="D1124" s="21"/>
      <c r="E1124" s="21"/>
      <c r="F1124" s="7" t="s">
        <v>2335</v>
      </c>
      <c r="G1124" s="6" t="s">
        <v>43</v>
      </c>
      <c r="H1124" s="4" t="s">
        <v>2312</v>
      </c>
      <c r="I1124" s="6" t="s">
        <v>45</v>
      </c>
      <c r="J1124" s="4" t="e">
        <f>VLOOKUP(F1124,STATISTIK!$A:$D,5,FALSE)</f>
        <v>#REF!</v>
      </c>
      <c r="K1124" s="49" t="s">
        <v>2333</v>
      </c>
      <c r="L1124" s="4" t="e">
        <f>VLOOKUP(F1124,STATISTIK!$A:$D,7,FALSE)</f>
        <v>#REF!</v>
      </c>
      <c r="M1124" s="61" t="s">
        <v>47</v>
      </c>
      <c r="N1124" s="4" t="e">
        <f>VLOOKUP(F1124,STATISTIK!$A:$D,9,FALSE)</f>
        <v>#REF!</v>
      </c>
      <c r="O1124" s="4" t="e">
        <f>VLOOKUP(F1124,STATISTIK!$A:$D,10,FALSE)</f>
        <v>#REF!</v>
      </c>
      <c r="P1124" s="5"/>
      <c r="Q1124" s="4" t="e">
        <f>VLOOKUP(F1124,STATISTIK!$A:$D,12,FALSE)</f>
        <v>#REF!</v>
      </c>
      <c r="R1124" s="57" t="e">
        <f>VLOOKUP(F1124,STATISTIK!$A:$D,13,FALSE)</f>
        <v>#REF!</v>
      </c>
      <c r="S1124" s="62"/>
      <c r="T1124" s="56"/>
      <c r="U1124" s="56"/>
    </row>
    <row r="1125" ht="12.75" hidden="1" customHeight="1" spans="1:21">
      <c r="A1125" s="6">
        <v>1090</v>
      </c>
      <c r="B1125" s="21" t="s">
        <v>2336</v>
      </c>
      <c r="C1125" s="21"/>
      <c r="D1125" s="21"/>
      <c r="E1125" s="21"/>
      <c r="F1125" s="7" t="s">
        <v>2337</v>
      </c>
      <c r="G1125" s="6" t="s">
        <v>43</v>
      </c>
      <c r="H1125" s="4" t="s">
        <v>2312</v>
      </c>
      <c r="I1125" s="6" t="s">
        <v>45</v>
      </c>
      <c r="J1125" s="4" t="e">
        <f>VLOOKUP(F1125,STATISTIK!$A:$D,5,FALSE)</f>
        <v>#REF!</v>
      </c>
      <c r="K1125" s="49" t="s">
        <v>2333</v>
      </c>
      <c r="L1125" s="4" t="e">
        <f>VLOOKUP(F1125,STATISTIK!$A:$D,7,FALSE)</f>
        <v>#REF!</v>
      </c>
      <c r="M1125" s="61" t="s">
        <v>47</v>
      </c>
      <c r="N1125" s="4" t="e">
        <f>VLOOKUP(F1125,STATISTIK!$A:$D,9,FALSE)</f>
        <v>#REF!</v>
      </c>
      <c r="O1125" s="4" t="e">
        <f>VLOOKUP(F1125,STATISTIK!$A:$D,10,FALSE)</f>
        <v>#REF!</v>
      </c>
      <c r="P1125" s="5"/>
      <c r="Q1125" s="4" t="e">
        <f>VLOOKUP(F1125,STATISTIK!$A:$D,12,FALSE)</f>
        <v>#REF!</v>
      </c>
      <c r="R1125" s="57" t="e">
        <f>VLOOKUP(F1125,STATISTIK!$A:$D,13,FALSE)</f>
        <v>#REF!</v>
      </c>
      <c r="S1125" s="62"/>
      <c r="T1125" s="56"/>
      <c r="U1125" s="56"/>
    </row>
    <row r="1126" ht="12.75" hidden="1" customHeight="1" spans="1:21">
      <c r="A1126" s="6">
        <v>1091</v>
      </c>
      <c r="B1126" s="21" t="s">
        <v>2338</v>
      </c>
      <c r="C1126" s="21"/>
      <c r="D1126" s="21"/>
      <c r="E1126" s="21"/>
      <c r="F1126" s="7" t="s">
        <v>2339</v>
      </c>
      <c r="G1126" s="6" t="s">
        <v>43</v>
      </c>
      <c r="H1126" s="4" t="s">
        <v>2312</v>
      </c>
      <c r="I1126" s="6" t="s">
        <v>45</v>
      </c>
      <c r="J1126" s="4" t="e">
        <f>VLOOKUP(F1126,STATISTIK!$A:$D,5,FALSE)</f>
        <v>#REF!</v>
      </c>
      <c r="K1126" s="49" t="s">
        <v>46</v>
      </c>
      <c r="L1126" s="4" t="e">
        <f>VLOOKUP(F1126,STATISTIK!$A:$D,7,FALSE)</f>
        <v>#REF!</v>
      </c>
      <c r="M1126" s="61" t="s">
        <v>47</v>
      </c>
      <c r="N1126" s="4" t="e">
        <f>VLOOKUP(F1126,STATISTIK!$A:$D,9,FALSE)</f>
        <v>#REF!</v>
      </c>
      <c r="O1126" s="4" t="e">
        <f>VLOOKUP(F1126,STATISTIK!$A:$D,10,FALSE)</f>
        <v>#REF!</v>
      </c>
      <c r="P1126" s="5"/>
      <c r="Q1126" s="4" t="e">
        <f>VLOOKUP(F1126,STATISTIK!$A:$D,12,FALSE)</f>
        <v>#REF!</v>
      </c>
      <c r="R1126" s="57" t="e">
        <f>VLOOKUP(F1126,STATISTIK!$A:$D,13,FALSE)</f>
        <v>#REF!</v>
      </c>
      <c r="S1126" s="62"/>
      <c r="T1126" s="56"/>
      <c r="U1126" s="56"/>
    </row>
    <row r="1127" ht="12.75" hidden="1" customHeight="1" spans="1:21">
      <c r="A1127" s="6">
        <v>1092</v>
      </c>
      <c r="B1127" s="21" t="s">
        <v>2340</v>
      </c>
      <c r="C1127" s="21"/>
      <c r="D1127" s="21"/>
      <c r="E1127" s="21"/>
      <c r="F1127" s="7" t="s">
        <v>2341</v>
      </c>
      <c r="G1127" s="6" t="s">
        <v>43</v>
      </c>
      <c r="H1127" s="4" t="s">
        <v>2312</v>
      </c>
      <c r="I1127" s="6" t="s">
        <v>45</v>
      </c>
      <c r="J1127" s="4" t="e">
        <f>VLOOKUP(F1127,STATISTIK!$A:$D,5,FALSE)</f>
        <v>#REF!</v>
      </c>
      <c r="K1127" s="49" t="s">
        <v>203</v>
      </c>
      <c r="L1127" s="4" t="e">
        <f>VLOOKUP(F1127,STATISTIK!$A:$D,7,FALSE)</f>
        <v>#REF!</v>
      </c>
      <c r="M1127" s="61" t="s">
        <v>47</v>
      </c>
      <c r="N1127" s="4" t="e">
        <f>VLOOKUP(F1127,STATISTIK!$A:$D,9,FALSE)</f>
        <v>#REF!</v>
      </c>
      <c r="O1127" s="4" t="e">
        <f>VLOOKUP(F1127,STATISTIK!$A:$D,10,FALSE)</f>
        <v>#REF!</v>
      </c>
      <c r="P1127" s="5"/>
      <c r="Q1127" s="4" t="e">
        <f>VLOOKUP(F1127,STATISTIK!$A:$D,12,FALSE)</f>
        <v>#REF!</v>
      </c>
      <c r="R1127" s="57" t="e">
        <f>VLOOKUP(F1127,STATISTIK!$A:$D,13,FALSE)</f>
        <v>#REF!</v>
      </c>
      <c r="S1127" s="62"/>
      <c r="T1127" s="56"/>
      <c r="U1127" s="56"/>
    </row>
    <row r="1128" ht="12.75" hidden="1" customHeight="1" spans="1:21">
      <c r="A1128" s="6">
        <v>1093</v>
      </c>
      <c r="B1128" s="21" t="s">
        <v>2342</v>
      </c>
      <c r="C1128" s="21"/>
      <c r="D1128" s="21"/>
      <c r="E1128" s="21"/>
      <c r="F1128" s="7" t="s">
        <v>2343</v>
      </c>
      <c r="G1128" s="6" t="s">
        <v>43</v>
      </c>
      <c r="H1128" s="4" t="s">
        <v>2312</v>
      </c>
      <c r="I1128" s="6" t="s">
        <v>45</v>
      </c>
      <c r="J1128" s="4" t="e">
        <f>VLOOKUP(F1128,STATISTIK!$A:$D,5,FALSE)</f>
        <v>#N/A</v>
      </c>
      <c r="K1128" s="49" t="s">
        <v>203</v>
      </c>
      <c r="L1128" s="4" t="e">
        <f>VLOOKUP(F1128,STATISTIK!$A:$D,7,FALSE)</f>
        <v>#N/A</v>
      </c>
      <c r="M1128" s="61" t="s">
        <v>47</v>
      </c>
      <c r="N1128" s="4" t="e">
        <f>VLOOKUP(F1128,STATISTIK!$A:$D,9,FALSE)</f>
        <v>#N/A</v>
      </c>
      <c r="O1128" s="4" t="e">
        <f>VLOOKUP(F1128,STATISTIK!$A:$D,10,FALSE)</f>
        <v>#N/A</v>
      </c>
      <c r="P1128" s="5"/>
      <c r="Q1128" s="4" t="e">
        <f>VLOOKUP(F1128,STATISTIK!$A:$D,12,FALSE)</f>
        <v>#N/A</v>
      </c>
      <c r="R1128" s="4" t="e">
        <f>VLOOKUP(F1128,STATISTIK!$A:$D,13,FALSE)</f>
        <v>#N/A</v>
      </c>
      <c r="S1128" s="62"/>
      <c r="T1128" s="56"/>
      <c r="U1128" s="56"/>
    </row>
    <row r="1129" ht="12.75" hidden="1" customHeight="1" spans="1:21">
      <c r="A1129" s="6">
        <v>1094</v>
      </c>
      <c r="B1129" s="71" t="s">
        <v>2344</v>
      </c>
      <c r="C1129" s="21"/>
      <c r="D1129" s="21"/>
      <c r="E1129" s="21"/>
      <c r="F1129" s="7" t="s">
        <v>2345</v>
      </c>
      <c r="G1129" s="6" t="s">
        <v>43</v>
      </c>
      <c r="H1129" s="4" t="s">
        <v>2312</v>
      </c>
      <c r="I1129" s="6" t="s">
        <v>45</v>
      </c>
      <c r="J1129" s="4" t="e">
        <f>VLOOKUP(F1129,STATISTIK!$A:$D,5,FALSE)</f>
        <v>#REF!</v>
      </c>
      <c r="K1129" s="49" t="s">
        <v>65</v>
      </c>
      <c r="L1129" s="4" t="e">
        <f>VLOOKUP(F1129,STATISTIK!$A:$D,7,FALSE)</f>
        <v>#REF!</v>
      </c>
      <c r="M1129" s="61" t="s">
        <v>47</v>
      </c>
      <c r="N1129" s="4" t="e">
        <f>VLOOKUP(F1129,STATISTIK!$A:$D,9,FALSE)</f>
        <v>#REF!</v>
      </c>
      <c r="O1129" s="4" t="e">
        <f>VLOOKUP(F1129,STATISTIK!$A:$D,10,FALSE)</f>
        <v>#REF!</v>
      </c>
      <c r="P1129" s="5"/>
      <c r="Q1129" s="4" t="e">
        <f>VLOOKUP(F1129,STATISTIK!$A:$D,12,FALSE)</f>
        <v>#REF!</v>
      </c>
      <c r="R1129" s="57" t="e">
        <f>VLOOKUP(F1129,STATISTIK!$A:$D,13,FALSE)</f>
        <v>#REF!</v>
      </c>
      <c r="S1129" s="62"/>
      <c r="T1129" s="56"/>
      <c r="U1129" s="56"/>
    </row>
    <row r="1130" ht="12.75" hidden="1" customHeight="1" spans="1:21">
      <c r="A1130" s="6">
        <v>1095</v>
      </c>
      <c r="B1130" s="21" t="s">
        <v>2346</v>
      </c>
      <c r="C1130" s="21"/>
      <c r="D1130" s="21"/>
      <c r="E1130" s="21"/>
      <c r="F1130" s="7" t="s">
        <v>64</v>
      </c>
      <c r="G1130" s="6" t="s">
        <v>43</v>
      </c>
      <c r="H1130" s="4" t="s">
        <v>2312</v>
      </c>
      <c r="I1130" s="6" t="s">
        <v>45</v>
      </c>
      <c r="J1130" s="4" t="e">
        <f>VLOOKUP(F1130,STATISTIK!$A:$D,5,FALSE)</f>
        <v>#REF!</v>
      </c>
      <c r="K1130" s="49" t="s">
        <v>574</v>
      </c>
      <c r="L1130" s="4" t="e">
        <f>VLOOKUP(F1130,STATISTIK!$A:$D,7,FALSE)</f>
        <v>#REF!</v>
      </c>
      <c r="M1130" s="61" t="s">
        <v>47</v>
      </c>
      <c r="N1130" s="4" t="e">
        <f>VLOOKUP(F1130,STATISTIK!$A:$D,9,FALSE)</f>
        <v>#REF!</v>
      </c>
      <c r="O1130" s="4" t="e">
        <f>VLOOKUP(F1130,STATISTIK!$A:$D,10,FALSE)</f>
        <v>#REF!</v>
      </c>
      <c r="P1130" s="5"/>
      <c r="Q1130" s="4" t="e">
        <f>VLOOKUP(F1130,STATISTIK!$A:$D,12,FALSE)</f>
        <v>#REF!</v>
      </c>
      <c r="R1130" s="57" t="e">
        <f>VLOOKUP(F1130,STATISTIK!$A:$D,13,FALSE)</f>
        <v>#REF!</v>
      </c>
      <c r="S1130" s="62"/>
      <c r="T1130" s="56"/>
      <c r="U1130" s="56"/>
    </row>
    <row r="1131" ht="12.75" hidden="1" customHeight="1" spans="1:21">
      <c r="A1131" s="6">
        <v>1096</v>
      </c>
      <c r="B1131" s="21" t="s">
        <v>2347</v>
      </c>
      <c r="C1131" s="21"/>
      <c r="D1131" s="21"/>
      <c r="E1131" s="21"/>
      <c r="F1131" s="7" t="s">
        <v>576</v>
      </c>
      <c r="G1131" s="6" t="s">
        <v>43</v>
      </c>
      <c r="H1131" s="4" t="s">
        <v>2312</v>
      </c>
      <c r="I1131" s="6" t="s">
        <v>45</v>
      </c>
      <c r="J1131" s="4" t="e">
        <f>VLOOKUP(F1131,STATISTIK!$A:$D,5,FALSE)</f>
        <v>#REF!</v>
      </c>
      <c r="K1131" s="49" t="s">
        <v>46</v>
      </c>
      <c r="L1131" s="4" t="e">
        <f>VLOOKUP(F1131,STATISTIK!$A:$D,7,FALSE)</f>
        <v>#REF!</v>
      </c>
      <c r="M1131" s="61" t="s">
        <v>47</v>
      </c>
      <c r="N1131" s="4" t="e">
        <f>VLOOKUP(F1131,STATISTIK!$A:$D,9,FALSE)</f>
        <v>#REF!</v>
      </c>
      <c r="O1131" s="4" t="e">
        <f>VLOOKUP(F1131,STATISTIK!$A:$D,10,FALSE)</f>
        <v>#REF!</v>
      </c>
      <c r="P1131" s="5"/>
      <c r="Q1131" s="4" t="e">
        <f>VLOOKUP(F1131,STATISTIK!$A:$D,12,FALSE)</f>
        <v>#REF!</v>
      </c>
      <c r="R1131" s="57" t="e">
        <f>VLOOKUP(F1131,STATISTIK!$A:$D,13,FALSE)</f>
        <v>#REF!</v>
      </c>
      <c r="S1131" s="62"/>
      <c r="T1131" s="56"/>
      <c r="U1131" s="56"/>
    </row>
  </sheetData>
  <autoFilter xmlns:etc="http://www.wps.cn/officeDocument/2017/etCustomData" ref="A1:T1131" etc:filterBottomFollowUsedRange="0">
    <filterColumn colId="7">
      <customFilters>
        <customFilter operator="equal" val="Dinas Sosial Tenaga Kerja dan Transmigrasi"/>
      </customFilters>
    </filterColumn>
    <extLst/>
  </autoFilter>
  <pageMargins left="0.708661417322835" right="0.708661417322835" top="0.748031496062992" bottom="0.748031496062992" header="0" footer="0"/>
  <pageSetup paperSize="14"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4633"/>
  <sheetViews>
    <sheetView tabSelected="1" workbookViewId="0">
      <pane xSplit="1" topLeftCell="B1" activePane="topRight" state="frozen"/>
      <selection/>
      <selection pane="topRight" activeCell="B16" sqref="B16"/>
    </sheetView>
  </sheetViews>
  <sheetFormatPr defaultColWidth="12.6285714285714" defaultRowHeight="15" customHeight="1" outlineLevelCol="4"/>
  <cols>
    <col min="1" max="1" width="20.752380952381" customWidth="1"/>
    <col min="2" max="2" width="28.247619047619" customWidth="1"/>
    <col min="3" max="3" width="31" customWidth="1"/>
    <col min="4" max="4" width="18.6285714285714" customWidth="1"/>
    <col min="5" max="5" width="23.6285714285714" customWidth="1"/>
  </cols>
  <sheetData>
    <row r="1" ht="12.75" customHeight="1" spans="1:5">
      <c r="A1" s="1" t="s">
        <v>5</v>
      </c>
      <c r="B1" s="1" t="s">
        <v>7</v>
      </c>
      <c r="C1" s="1" t="s">
        <v>9</v>
      </c>
      <c r="D1" s="1" t="s">
        <v>10</v>
      </c>
      <c r="E1" s="2" t="s">
        <v>2348</v>
      </c>
    </row>
    <row r="2" ht="12.75" customHeight="1" spans="1:5">
      <c r="A2" s="3" t="s">
        <v>40</v>
      </c>
      <c r="B2" s="4"/>
      <c r="C2" s="5"/>
      <c r="D2" s="6"/>
      <c r="E2" s="5"/>
    </row>
    <row r="3" ht="12.75" customHeight="1" spans="1:5">
      <c r="A3" s="3" t="s">
        <v>2349</v>
      </c>
      <c r="B3" s="4"/>
      <c r="C3" s="6"/>
      <c r="D3" s="6"/>
      <c r="E3" s="6"/>
    </row>
    <row r="4" ht="12.75" customHeight="1" spans="1:5">
      <c r="A4" s="7" t="s">
        <v>2350</v>
      </c>
      <c r="B4" s="4" t="s">
        <v>44</v>
      </c>
      <c r="C4" s="7" t="s">
        <v>2351</v>
      </c>
      <c r="D4" s="6" t="s">
        <v>426</v>
      </c>
      <c r="E4" s="6">
        <v>15.77</v>
      </c>
    </row>
    <row r="5" ht="12.75" customHeight="1" spans="1:5">
      <c r="A5" s="7" t="s">
        <v>2352</v>
      </c>
      <c r="B5" s="4" t="s">
        <v>44</v>
      </c>
      <c r="C5" s="7" t="s">
        <v>2353</v>
      </c>
      <c r="D5" s="6" t="s">
        <v>426</v>
      </c>
      <c r="E5" s="6">
        <v>14.28</v>
      </c>
    </row>
    <row r="6" ht="12.75" customHeight="1" spans="1:5">
      <c r="A6" s="7" t="s">
        <v>2354</v>
      </c>
      <c r="B6" s="4" t="s">
        <v>44</v>
      </c>
      <c r="C6" s="7" t="s">
        <v>2351</v>
      </c>
      <c r="D6" s="6" t="s">
        <v>426</v>
      </c>
      <c r="E6" s="6">
        <v>633.5</v>
      </c>
    </row>
    <row r="7" ht="12.75" customHeight="1" spans="1:5">
      <c r="A7" s="7" t="s">
        <v>2355</v>
      </c>
      <c r="B7" s="4" t="s">
        <v>44</v>
      </c>
      <c r="C7" s="7" t="s">
        <v>2353</v>
      </c>
      <c r="D7" s="6" t="s">
        <v>426</v>
      </c>
      <c r="E7" s="8">
        <v>681.37</v>
      </c>
    </row>
    <row r="8" ht="12.75" customHeight="1" spans="1:5">
      <c r="A8" s="7" t="s">
        <v>2356</v>
      </c>
      <c r="B8" s="4" t="s">
        <v>44</v>
      </c>
      <c r="C8" s="7" t="s">
        <v>2357</v>
      </c>
      <c r="D8" s="6" t="s">
        <v>426</v>
      </c>
      <c r="E8" s="6">
        <v>41.09</v>
      </c>
    </row>
    <row r="9" ht="12.75" customHeight="1" spans="1:5">
      <c r="A9" s="3" t="s">
        <v>2358</v>
      </c>
      <c r="B9" s="4"/>
      <c r="C9" s="6"/>
      <c r="D9" s="6"/>
      <c r="E9" s="6"/>
    </row>
    <row r="10" ht="12.75" customHeight="1" spans="1:5">
      <c r="A10" s="7" t="s">
        <v>2359</v>
      </c>
      <c r="B10" s="4" t="s">
        <v>44</v>
      </c>
      <c r="C10" s="7" t="s">
        <v>2360</v>
      </c>
      <c r="D10" s="6" t="s">
        <v>46</v>
      </c>
      <c r="E10" s="9" t="s">
        <v>2361</v>
      </c>
    </row>
    <row r="11" ht="12.75" customHeight="1" spans="1:5">
      <c r="A11" s="7" t="s">
        <v>2362</v>
      </c>
      <c r="B11" s="4" t="s">
        <v>44</v>
      </c>
      <c r="C11" s="7" t="s">
        <v>2363</v>
      </c>
      <c r="D11" s="6" t="s">
        <v>46</v>
      </c>
      <c r="E11" s="9" t="s">
        <v>2364</v>
      </c>
    </row>
    <row r="12" ht="12.75" customHeight="1" spans="1:5">
      <c r="A12" s="3" t="s">
        <v>2365</v>
      </c>
      <c r="B12" s="4"/>
      <c r="C12" s="6"/>
      <c r="D12" s="6"/>
      <c r="E12" s="6"/>
    </row>
    <row r="13" ht="12.75" customHeight="1" spans="1:5">
      <c r="A13" s="7" t="s">
        <v>2366</v>
      </c>
      <c r="B13" s="4" t="s">
        <v>44</v>
      </c>
      <c r="C13" s="7" t="s">
        <v>2367</v>
      </c>
      <c r="D13" s="6" t="s">
        <v>46</v>
      </c>
      <c r="E13" s="9" t="s">
        <v>2368</v>
      </c>
    </row>
    <row r="14" ht="12.75" customHeight="1" spans="1:5">
      <c r="A14" s="7" t="s">
        <v>42</v>
      </c>
      <c r="B14" s="4" t="s">
        <v>44</v>
      </c>
      <c r="C14" s="7" t="s">
        <v>2369</v>
      </c>
      <c r="D14" s="6" t="s">
        <v>46</v>
      </c>
      <c r="E14" s="9" t="s">
        <v>2370</v>
      </c>
    </row>
    <row r="15" ht="12.75" customHeight="1" spans="1:5">
      <c r="A15" s="7" t="s">
        <v>49</v>
      </c>
      <c r="B15" s="4" t="s">
        <v>44</v>
      </c>
      <c r="C15" s="7" t="s">
        <v>2371</v>
      </c>
      <c r="D15" s="6" t="s">
        <v>46</v>
      </c>
      <c r="E15" s="9" t="s">
        <v>2372</v>
      </c>
    </row>
    <row r="16" ht="12.75" customHeight="1" spans="1:5">
      <c r="A16" s="3" t="s">
        <v>2373</v>
      </c>
      <c r="B16" s="4"/>
      <c r="C16" s="6"/>
      <c r="D16" s="6"/>
      <c r="E16" s="6"/>
    </row>
    <row r="17" ht="12.75" customHeight="1" spans="1:5">
      <c r="A17" s="7" t="s">
        <v>51</v>
      </c>
      <c r="B17" s="4" t="s">
        <v>44</v>
      </c>
      <c r="C17" s="7" t="s">
        <v>2374</v>
      </c>
      <c r="D17" s="6" t="s">
        <v>46</v>
      </c>
      <c r="E17" s="9" t="s">
        <v>2375</v>
      </c>
    </row>
    <row r="18" ht="12.75" customHeight="1" spans="1:5">
      <c r="A18" s="7" t="s">
        <v>53</v>
      </c>
      <c r="B18" s="4" t="s">
        <v>44</v>
      </c>
      <c r="C18" s="7" t="s">
        <v>2376</v>
      </c>
      <c r="D18" s="6" t="s">
        <v>46</v>
      </c>
      <c r="E18" s="9" t="s">
        <v>2377</v>
      </c>
    </row>
    <row r="19" ht="12.75" customHeight="1" spans="1:5">
      <c r="A19" s="3" t="s">
        <v>2378</v>
      </c>
      <c r="B19" s="4"/>
      <c r="C19" s="6"/>
      <c r="D19" s="6"/>
      <c r="E19" s="6"/>
    </row>
    <row r="20" ht="12.75" customHeight="1" spans="1:5">
      <c r="A20" s="7" t="s">
        <v>2379</v>
      </c>
      <c r="B20" s="4" t="s">
        <v>44</v>
      </c>
      <c r="C20" s="7" t="s">
        <v>2380</v>
      </c>
      <c r="D20" s="6" t="s">
        <v>46</v>
      </c>
      <c r="E20" s="9" t="s">
        <v>2381</v>
      </c>
    </row>
    <row r="21" ht="12.75" customHeight="1" spans="1:5">
      <c r="A21" s="7" t="s">
        <v>2382</v>
      </c>
      <c r="B21" s="4" t="s">
        <v>44</v>
      </c>
      <c r="C21" s="7" t="s">
        <v>2383</v>
      </c>
      <c r="D21" s="6" t="s">
        <v>62</v>
      </c>
      <c r="E21" s="6">
        <v>1</v>
      </c>
    </row>
    <row r="22" ht="12.75" customHeight="1" spans="1:5">
      <c r="A22" s="7" t="s">
        <v>2384</v>
      </c>
      <c r="B22" s="4" t="s">
        <v>44</v>
      </c>
      <c r="C22" s="7" t="s">
        <v>2385</v>
      </c>
      <c r="D22" s="6" t="s">
        <v>46</v>
      </c>
      <c r="E22" s="9" t="s">
        <v>2386</v>
      </c>
    </row>
    <row r="23" ht="12.75" customHeight="1" spans="1:5">
      <c r="A23" s="7" t="s">
        <v>2387</v>
      </c>
      <c r="B23" s="4" t="s">
        <v>44</v>
      </c>
      <c r="C23" s="7" t="s">
        <v>2385</v>
      </c>
      <c r="D23" s="6" t="s">
        <v>62</v>
      </c>
      <c r="E23" s="6">
        <v>5</v>
      </c>
    </row>
    <row r="24" ht="12.75" customHeight="1" spans="1:5">
      <c r="A24" s="3" t="s">
        <v>2388</v>
      </c>
      <c r="B24" s="4"/>
      <c r="C24" s="6"/>
      <c r="D24" s="6"/>
      <c r="E24" s="6"/>
    </row>
    <row r="25" ht="12.75" customHeight="1" spans="1:5">
      <c r="A25" s="7" t="s">
        <v>2389</v>
      </c>
      <c r="B25" s="4" t="s">
        <v>44</v>
      </c>
      <c r="C25" s="7" t="s">
        <v>2390</v>
      </c>
      <c r="D25" s="6" t="s">
        <v>46</v>
      </c>
      <c r="E25" s="9" t="s">
        <v>2391</v>
      </c>
    </row>
    <row r="26" ht="12.75" customHeight="1" spans="1:5">
      <c r="A26" s="7" t="s">
        <v>2392</v>
      </c>
      <c r="B26" s="4" t="s">
        <v>44</v>
      </c>
      <c r="C26" s="7" t="s">
        <v>2390</v>
      </c>
      <c r="D26" s="6" t="s">
        <v>62</v>
      </c>
      <c r="E26" s="6">
        <v>6855</v>
      </c>
    </row>
    <row r="27" ht="12.75" customHeight="1" spans="1:5">
      <c r="A27" s="7" t="s">
        <v>2393</v>
      </c>
      <c r="B27" s="4" t="s">
        <v>44</v>
      </c>
      <c r="C27" s="7" t="s">
        <v>2394</v>
      </c>
      <c r="D27" s="6" t="s">
        <v>62</v>
      </c>
      <c r="E27" s="6">
        <v>6640</v>
      </c>
    </row>
    <row r="28" ht="12.75" customHeight="1" spans="1:5">
      <c r="A28" s="7" t="s">
        <v>2395</v>
      </c>
      <c r="B28" s="4" t="s">
        <v>44</v>
      </c>
      <c r="C28" s="7" t="s">
        <v>2396</v>
      </c>
      <c r="D28" s="6" t="s">
        <v>46</v>
      </c>
      <c r="E28" s="9" t="s">
        <v>2397</v>
      </c>
    </row>
    <row r="29" ht="12.75" customHeight="1" spans="1:5">
      <c r="A29" s="7" t="s">
        <v>2398</v>
      </c>
      <c r="B29" s="4" t="s">
        <v>44</v>
      </c>
      <c r="C29" s="7" t="s">
        <v>2399</v>
      </c>
      <c r="D29" s="6" t="s">
        <v>46</v>
      </c>
      <c r="E29" s="9" t="s">
        <v>2400</v>
      </c>
    </row>
    <row r="30" ht="12.75" customHeight="1" spans="1:5">
      <c r="A30" s="7" t="s">
        <v>2401</v>
      </c>
      <c r="B30" s="4" t="s">
        <v>44</v>
      </c>
      <c r="C30" s="7" t="s">
        <v>2402</v>
      </c>
      <c r="D30" s="6" t="s">
        <v>46</v>
      </c>
      <c r="E30" s="9" t="s">
        <v>2391</v>
      </c>
    </row>
    <row r="31" ht="12.75" customHeight="1" spans="1:5">
      <c r="A31" s="7" t="s">
        <v>2403</v>
      </c>
      <c r="B31" s="4" t="s">
        <v>44</v>
      </c>
      <c r="C31" s="7" t="s">
        <v>2404</v>
      </c>
      <c r="D31" s="6" t="s">
        <v>62</v>
      </c>
      <c r="E31" s="6">
        <v>6776</v>
      </c>
    </row>
    <row r="32" ht="12.75" customHeight="1" spans="1:5">
      <c r="A32" s="7" t="s">
        <v>2405</v>
      </c>
      <c r="B32" s="4" t="s">
        <v>44</v>
      </c>
      <c r="C32" s="7" t="s">
        <v>2404</v>
      </c>
      <c r="D32" s="6" t="s">
        <v>62</v>
      </c>
      <c r="E32" s="6">
        <v>6665</v>
      </c>
    </row>
    <row r="33" ht="12.75" customHeight="1" spans="1:5">
      <c r="A33" s="7" t="s">
        <v>2406</v>
      </c>
      <c r="B33" s="4" t="s">
        <v>44</v>
      </c>
      <c r="C33" s="7" t="s">
        <v>2396</v>
      </c>
      <c r="D33" s="6" t="s">
        <v>46</v>
      </c>
      <c r="E33" s="9" t="s">
        <v>2397</v>
      </c>
    </row>
    <row r="34" ht="12.75" customHeight="1" spans="1:5">
      <c r="A34" s="3" t="s">
        <v>2407</v>
      </c>
      <c r="B34" s="4"/>
      <c r="C34" s="6"/>
      <c r="D34" s="6"/>
      <c r="E34" s="6"/>
    </row>
    <row r="35" ht="12.75" customHeight="1" spans="1:5">
      <c r="A35" s="7" t="s">
        <v>2408</v>
      </c>
      <c r="B35" s="4" t="s">
        <v>44</v>
      </c>
      <c r="C35" s="7" t="s">
        <v>2409</v>
      </c>
      <c r="D35" s="6" t="s">
        <v>46</v>
      </c>
      <c r="E35" s="9" t="s">
        <v>2410</v>
      </c>
    </row>
    <row r="36" ht="12.75" customHeight="1" spans="1:5">
      <c r="A36" s="7" t="s">
        <v>2411</v>
      </c>
      <c r="B36" s="4" t="s">
        <v>44</v>
      </c>
      <c r="C36" s="7" t="s">
        <v>2412</v>
      </c>
      <c r="D36" s="6" t="s">
        <v>62</v>
      </c>
      <c r="E36" s="6">
        <v>7065</v>
      </c>
    </row>
    <row r="37" ht="12.75" customHeight="1" spans="1:5">
      <c r="A37" s="7" t="s">
        <v>2413</v>
      </c>
      <c r="B37" s="4" t="s">
        <v>44</v>
      </c>
      <c r="C37" s="7" t="s">
        <v>2394</v>
      </c>
      <c r="D37" s="6" t="s">
        <v>62</v>
      </c>
      <c r="E37" s="6">
        <v>7033</v>
      </c>
    </row>
    <row r="38" ht="12.75" customHeight="1" spans="1:5">
      <c r="A38" s="7" t="s">
        <v>2414</v>
      </c>
      <c r="B38" s="4" t="s">
        <v>44</v>
      </c>
      <c r="C38" s="7" t="s">
        <v>2415</v>
      </c>
      <c r="D38" s="6" t="s">
        <v>46</v>
      </c>
      <c r="E38" s="9" t="s">
        <v>2416</v>
      </c>
    </row>
    <row r="39" ht="12.75" customHeight="1" spans="1:5">
      <c r="A39" s="7" t="s">
        <v>2417</v>
      </c>
      <c r="B39" s="4" t="s">
        <v>44</v>
      </c>
      <c r="C39" s="7" t="s">
        <v>2418</v>
      </c>
      <c r="D39" s="6" t="s">
        <v>62</v>
      </c>
      <c r="E39" s="6">
        <v>12854</v>
      </c>
    </row>
    <row r="40" ht="12.75" customHeight="1" spans="1:5">
      <c r="A40" s="7" t="s">
        <v>2419</v>
      </c>
      <c r="B40" s="4" t="s">
        <v>44</v>
      </c>
      <c r="C40" s="7" t="s">
        <v>2404</v>
      </c>
      <c r="D40" s="6" t="s">
        <v>62</v>
      </c>
      <c r="E40" s="6">
        <v>7805</v>
      </c>
    </row>
    <row r="41" ht="12.75" customHeight="1" spans="1:5">
      <c r="A41" s="3" t="s">
        <v>2420</v>
      </c>
      <c r="B41" s="4"/>
      <c r="C41" s="6"/>
      <c r="D41" s="6"/>
      <c r="E41" s="6"/>
    </row>
    <row r="42" ht="12.75" customHeight="1" spans="1:5">
      <c r="A42" s="7" t="s">
        <v>2421</v>
      </c>
      <c r="B42" s="4" t="s">
        <v>44</v>
      </c>
      <c r="C42" s="7" t="s">
        <v>2422</v>
      </c>
      <c r="D42" s="6" t="s">
        <v>119</v>
      </c>
      <c r="E42" s="6">
        <v>13646</v>
      </c>
    </row>
    <row r="43" ht="12.75" customHeight="1" spans="1:5">
      <c r="A43" s="7" t="s">
        <v>2423</v>
      </c>
      <c r="B43" s="4" t="s">
        <v>44</v>
      </c>
      <c r="C43" s="7" t="s">
        <v>2422</v>
      </c>
      <c r="D43" s="6" t="s">
        <v>119</v>
      </c>
      <c r="E43" s="6">
        <v>11</v>
      </c>
    </row>
    <row r="44" ht="12.75" customHeight="1" spans="1:5">
      <c r="A44" s="7" t="s">
        <v>2424</v>
      </c>
      <c r="B44" s="4" t="s">
        <v>44</v>
      </c>
      <c r="C44" s="7" t="s">
        <v>2422</v>
      </c>
      <c r="D44" s="6" t="s">
        <v>119</v>
      </c>
      <c r="E44" s="6">
        <v>11</v>
      </c>
    </row>
    <row r="45" ht="12.75" customHeight="1" spans="1:5">
      <c r="A45" s="7" t="s">
        <v>2425</v>
      </c>
      <c r="B45" s="4" t="s">
        <v>44</v>
      </c>
      <c r="C45" s="7" t="s">
        <v>2422</v>
      </c>
      <c r="D45" s="6" t="s">
        <v>119</v>
      </c>
      <c r="E45" s="6">
        <v>0</v>
      </c>
    </row>
    <row r="46" ht="12.75" customHeight="1" spans="1:5">
      <c r="A46" s="7" t="s">
        <v>2426</v>
      </c>
      <c r="B46" s="4" t="s">
        <v>44</v>
      </c>
      <c r="C46" s="7" t="s">
        <v>2422</v>
      </c>
      <c r="D46" s="6" t="s">
        <v>119</v>
      </c>
      <c r="E46" s="6">
        <v>206</v>
      </c>
    </row>
    <row r="47" ht="12.75" customHeight="1" spans="1:5">
      <c r="A47" s="7" t="s">
        <v>2427</v>
      </c>
      <c r="B47" s="4" t="s">
        <v>44</v>
      </c>
      <c r="C47" s="7" t="s">
        <v>2422</v>
      </c>
      <c r="D47" s="6" t="s">
        <v>119</v>
      </c>
      <c r="E47" s="6">
        <v>206</v>
      </c>
    </row>
    <row r="48" ht="12.75" customHeight="1" spans="1:5">
      <c r="A48" s="7" t="s">
        <v>2428</v>
      </c>
      <c r="B48" s="4" t="s">
        <v>44</v>
      </c>
      <c r="C48" s="7" t="s">
        <v>2422</v>
      </c>
      <c r="D48" s="6" t="s">
        <v>119</v>
      </c>
      <c r="E48" s="6">
        <v>0</v>
      </c>
    </row>
    <row r="49" ht="12.75" customHeight="1" spans="1:5">
      <c r="A49" s="7" t="s">
        <v>2429</v>
      </c>
      <c r="B49" s="4" t="s">
        <v>44</v>
      </c>
      <c r="C49" s="7" t="s">
        <v>2430</v>
      </c>
      <c r="D49" s="6" t="s">
        <v>119</v>
      </c>
      <c r="E49" s="6">
        <v>162</v>
      </c>
    </row>
    <row r="50" ht="12.75" customHeight="1" spans="1:5">
      <c r="A50" s="7" t="s">
        <v>2431</v>
      </c>
      <c r="B50" s="4" t="s">
        <v>44</v>
      </c>
      <c r="C50" s="7" t="s">
        <v>2430</v>
      </c>
      <c r="D50" s="6" t="s">
        <v>119</v>
      </c>
      <c r="E50" s="6">
        <v>87</v>
      </c>
    </row>
    <row r="51" ht="12.75" customHeight="1" spans="1:5">
      <c r="A51" s="7" t="s">
        <v>2432</v>
      </c>
      <c r="B51" s="4" t="s">
        <v>44</v>
      </c>
      <c r="C51" s="7" t="s">
        <v>2430</v>
      </c>
      <c r="D51" s="6" t="s">
        <v>119</v>
      </c>
      <c r="E51" s="6">
        <v>87</v>
      </c>
    </row>
    <row r="52" ht="12.75" customHeight="1" spans="1:5">
      <c r="A52" s="7" t="s">
        <v>2433</v>
      </c>
      <c r="B52" s="4" t="s">
        <v>44</v>
      </c>
      <c r="C52" s="7" t="s">
        <v>2430</v>
      </c>
      <c r="D52" s="6" t="s">
        <v>119</v>
      </c>
      <c r="E52" s="6">
        <v>0</v>
      </c>
    </row>
    <row r="53" ht="12.75" customHeight="1" spans="1:5">
      <c r="A53" s="7" t="s">
        <v>2434</v>
      </c>
      <c r="B53" s="4" t="s">
        <v>44</v>
      </c>
      <c r="C53" s="7" t="s">
        <v>2435</v>
      </c>
      <c r="D53" s="6" t="s">
        <v>119</v>
      </c>
      <c r="E53" s="6">
        <v>75</v>
      </c>
    </row>
    <row r="54" ht="12.75" customHeight="1" spans="1:5">
      <c r="A54" s="7" t="s">
        <v>2436</v>
      </c>
      <c r="B54" s="4" t="s">
        <v>44</v>
      </c>
      <c r="C54" s="7" t="s">
        <v>2435</v>
      </c>
      <c r="D54" s="6" t="s">
        <v>119</v>
      </c>
      <c r="E54" s="6">
        <v>75</v>
      </c>
    </row>
    <row r="55" ht="12.75" customHeight="1" spans="1:5">
      <c r="A55" s="7" t="s">
        <v>2437</v>
      </c>
      <c r="B55" s="4" t="s">
        <v>44</v>
      </c>
      <c r="C55" s="7" t="s">
        <v>2435</v>
      </c>
      <c r="D55" s="6" t="s">
        <v>119</v>
      </c>
      <c r="E55" s="6">
        <v>0</v>
      </c>
    </row>
    <row r="56" ht="12.75" customHeight="1" spans="1:5">
      <c r="A56" s="7" t="s">
        <v>2438</v>
      </c>
      <c r="B56" s="4" t="s">
        <v>44</v>
      </c>
      <c r="C56" s="7" t="s">
        <v>2439</v>
      </c>
      <c r="D56" s="6" t="s">
        <v>119</v>
      </c>
      <c r="E56" s="6">
        <v>58</v>
      </c>
    </row>
    <row r="57" ht="12.75" customHeight="1" spans="1:5">
      <c r="A57" s="7" t="s">
        <v>2440</v>
      </c>
      <c r="B57" s="4" t="s">
        <v>44</v>
      </c>
      <c r="C57" s="7" t="s">
        <v>2441</v>
      </c>
      <c r="D57" s="6" t="s">
        <v>119</v>
      </c>
      <c r="E57" s="6">
        <v>16</v>
      </c>
    </row>
    <row r="58" ht="12.75" customHeight="1" spans="1:5">
      <c r="A58" s="7" t="s">
        <v>2442</v>
      </c>
      <c r="B58" s="4" t="s">
        <v>44</v>
      </c>
      <c r="C58" s="7" t="s">
        <v>2441</v>
      </c>
      <c r="D58" s="6" t="s">
        <v>119</v>
      </c>
      <c r="E58" s="6">
        <v>16</v>
      </c>
    </row>
    <row r="59" ht="12.75" customHeight="1" spans="1:5">
      <c r="A59" s="7" t="s">
        <v>2443</v>
      </c>
      <c r="B59" s="4" t="s">
        <v>44</v>
      </c>
      <c r="C59" s="7" t="s">
        <v>2441</v>
      </c>
      <c r="D59" s="6" t="s">
        <v>119</v>
      </c>
      <c r="E59" s="6">
        <v>0</v>
      </c>
    </row>
    <row r="60" ht="12.75" customHeight="1" spans="1:5">
      <c r="A60" s="7" t="s">
        <v>2444</v>
      </c>
      <c r="B60" s="4" t="s">
        <v>44</v>
      </c>
      <c r="C60" s="7" t="s">
        <v>2445</v>
      </c>
      <c r="D60" s="6" t="s">
        <v>119</v>
      </c>
      <c r="E60" s="6">
        <v>42</v>
      </c>
    </row>
    <row r="61" ht="12.75" customHeight="1" spans="1:5">
      <c r="A61" s="7" t="s">
        <v>2446</v>
      </c>
      <c r="B61" s="4" t="s">
        <v>44</v>
      </c>
      <c r="C61" s="7" t="s">
        <v>2445</v>
      </c>
      <c r="D61" s="6" t="s">
        <v>119</v>
      </c>
      <c r="E61" s="6">
        <v>42</v>
      </c>
    </row>
    <row r="62" ht="12.75" customHeight="1" spans="1:5">
      <c r="A62" s="7" t="s">
        <v>2447</v>
      </c>
      <c r="B62" s="4" t="s">
        <v>44</v>
      </c>
      <c r="C62" s="7" t="s">
        <v>2445</v>
      </c>
      <c r="D62" s="6" t="s">
        <v>119</v>
      </c>
      <c r="E62" s="6">
        <v>0</v>
      </c>
    </row>
    <row r="63" ht="12.75" customHeight="1" spans="1:5">
      <c r="A63" s="7" t="s">
        <v>2448</v>
      </c>
      <c r="B63" s="4" t="s">
        <v>44</v>
      </c>
      <c r="C63" s="7" t="s">
        <v>2449</v>
      </c>
      <c r="D63" s="6" t="s">
        <v>119</v>
      </c>
      <c r="E63" s="6">
        <v>434</v>
      </c>
    </row>
    <row r="64" ht="12.75" customHeight="1" spans="1:5">
      <c r="A64" s="7" t="s">
        <v>2450</v>
      </c>
      <c r="B64" s="4" t="s">
        <v>44</v>
      </c>
      <c r="C64" s="7" t="s">
        <v>2449</v>
      </c>
      <c r="D64" s="6" t="s">
        <v>119</v>
      </c>
      <c r="E64" s="6">
        <v>162</v>
      </c>
    </row>
    <row r="65" ht="12.75" customHeight="1" spans="1:5">
      <c r="A65" s="7" t="s">
        <v>2451</v>
      </c>
      <c r="B65" s="4" t="s">
        <v>44</v>
      </c>
      <c r="C65" s="7" t="s">
        <v>2449</v>
      </c>
      <c r="D65" s="6" t="s">
        <v>119</v>
      </c>
      <c r="E65" s="6">
        <f>E63-162</f>
        <v>272</v>
      </c>
    </row>
    <row r="66" ht="12.75" customHeight="1" spans="1:5">
      <c r="A66" s="7" t="s">
        <v>55</v>
      </c>
      <c r="B66" s="4" t="s">
        <v>44</v>
      </c>
      <c r="C66" s="7" t="s">
        <v>2452</v>
      </c>
      <c r="D66" s="6" t="s">
        <v>46</v>
      </c>
      <c r="E66" s="9" t="s">
        <v>2391</v>
      </c>
    </row>
    <row r="67" ht="12.75" customHeight="1" spans="1:5">
      <c r="A67" s="7" t="s">
        <v>57</v>
      </c>
      <c r="B67" s="4" t="s">
        <v>44</v>
      </c>
      <c r="C67" s="7" t="s">
        <v>2453</v>
      </c>
      <c r="D67" s="6" t="s">
        <v>46</v>
      </c>
      <c r="E67" s="9" t="s">
        <v>2391</v>
      </c>
    </row>
    <row r="68" ht="12.75" customHeight="1" spans="1:5">
      <c r="A68" s="7" t="s">
        <v>2454</v>
      </c>
      <c r="B68" s="4" t="s">
        <v>44</v>
      </c>
      <c r="C68" s="7" t="s">
        <v>2452</v>
      </c>
      <c r="D68" s="6" t="s">
        <v>46</v>
      </c>
      <c r="E68" s="9" t="s">
        <v>2391</v>
      </c>
    </row>
    <row r="69" ht="12.75" customHeight="1" spans="1:5">
      <c r="A69" s="7" t="s">
        <v>2455</v>
      </c>
      <c r="B69" s="4" t="s">
        <v>44</v>
      </c>
      <c r="C69" s="7" t="s">
        <v>2453</v>
      </c>
      <c r="D69" s="6" t="s">
        <v>46</v>
      </c>
      <c r="E69" s="9" t="s">
        <v>2456</v>
      </c>
    </row>
    <row r="70" ht="12.75" customHeight="1" spans="1:5">
      <c r="A70" s="3" t="s">
        <v>2457</v>
      </c>
      <c r="B70" s="4"/>
      <c r="C70" s="6"/>
      <c r="D70" s="6"/>
      <c r="E70" s="6"/>
    </row>
    <row r="71" ht="12.75" customHeight="1" spans="1:5">
      <c r="A71" s="7" t="s">
        <v>2458</v>
      </c>
      <c r="B71" s="4" t="s">
        <v>44</v>
      </c>
      <c r="C71" s="7" t="s">
        <v>2459</v>
      </c>
      <c r="D71" s="6" t="s">
        <v>62</v>
      </c>
      <c r="E71" s="6">
        <v>9028</v>
      </c>
    </row>
    <row r="72" ht="12.75" customHeight="1" spans="1:5">
      <c r="A72" s="7" t="s">
        <v>2460</v>
      </c>
      <c r="B72" s="4" t="s">
        <v>44</v>
      </c>
      <c r="C72" s="7" t="s">
        <v>2459</v>
      </c>
      <c r="D72" s="6" t="s">
        <v>62</v>
      </c>
      <c r="E72" s="6">
        <v>685</v>
      </c>
    </row>
    <row r="73" ht="12.75" customHeight="1" spans="1:5">
      <c r="A73" s="7" t="s">
        <v>2461</v>
      </c>
      <c r="B73" s="4" t="s">
        <v>44</v>
      </c>
      <c r="C73" s="7" t="s">
        <v>2459</v>
      </c>
      <c r="D73" s="6" t="s">
        <v>62</v>
      </c>
      <c r="E73" s="6">
        <v>8343</v>
      </c>
    </row>
    <row r="74" ht="12.75" customHeight="1" spans="1:5">
      <c r="A74" s="7" t="s">
        <v>2462</v>
      </c>
      <c r="B74" s="4" t="s">
        <v>44</v>
      </c>
      <c r="C74" s="7" t="s">
        <v>2463</v>
      </c>
      <c r="D74" s="6" t="s">
        <v>62</v>
      </c>
      <c r="E74" s="6">
        <v>37301</v>
      </c>
    </row>
    <row r="75" ht="12.75" customHeight="1" spans="1:5">
      <c r="A75" s="7" t="s">
        <v>2464</v>
      </c>
      <c r="B75" s="4" t="s">
        <v>44</v>
      </c>
      <c r="C75" s="7" t="s">
        <v>2463</v>
      </c>
      <c r="D75" s="6" t="s">
        <v>62</v>
      </c>
      <c r="E75" s="6">
        <v>18272</v>
      </c>
    </row>
    <row r="76" ht="12.75" customHeight="1" spans="1:5">
      <c r="A76" s="7" t="s">
        <v>2465</v>
      </c>
      <c r="B76" s="4" t="s">
        <v>44</v>
      </c>
      <c r="C76" s="7" t="s">
        <v>2463</v>
      </c>
      <c r="D76" s="6" t="s">
        <v>62</v>
      </c>
      <c r="E76" s="6">
        <v>19029</v>
      </c>
    </row>
    <row r="77" ht="12.75" customHeight="1" spans="1:5">
      <c r="A77" s="7" t="s">
        <v>2466</v>
      </c>
      <c r="B77" s="4" t="s">
        <v>44</v>
      </c>
      <c r="C77" s="7" t="s">
        <v>2467</v>
      </c>
      <c r="D77" s="6" t="s">
        <v>62</v>
      </c>
      <c r="E77" s="6">
        <v>20400</v>
      </c>
    </row>
    <row r="78" ht="12.75" customHeight="1" spans="1:5">
      <c r="A78" s="7" t="s">
        <v>2468</v>
      </c>
      <c r="B78" s="4" t="s">
        <v>44</v>
      </c>
      <c r="C78" s="7" t="s">
        <v>2469</v>
      </c>
      <c r="D78" s="6" t="s">
        <v>62</v>
      </c>
      <c r="E78" s="6">
        <v>10545</v>
      </c>
    </row>
    <row r="79" ht="12.75" customHeight="1" spans="1:5">
      <c r="A79" s="7" t="s">
        <v>2470</v>
      </c>
      <c r="B79" s="4" t="s">
        <v>44</v>
      </c>
      <c r="C79" s="7" t="s">
        <v>2445</v>
      </c>
      <c r="D79" s="6" t="s">
        <v>62</v>
      </c>
      <c r="E79" s="6">
        <v>9855</v>
      </c>
    </row>
    <row r="80" ht="12.75" customHeight="1" spans="1:5">
      <c r="A80" s="3" t="s">
        <v>2471</v>
      </c>
      <c r="B80" s="4"/>
      <c r="C80" s="6"/>
      <c r="D80" s="6"/>
      <c r="E80" s="6"/>
    </row>
    <row r="81" ht="12.75" customHeight="1" spans="1:5">
      <c r="A81" s="7" t="s">
        <v>2472</v>
      </c>
      <c r="B81" s="4" t="s">
        <v>44</v>
      </c>
      <c r="C81" s="7" t="s">
        <v>2473</v>
      </c>
      <c r="D81" s="6" t="s">
        <v>62</v>
      </c>
      <c r="E81" s="6">
        <v>8797</v>
      </c>
    </row>
    <row r="82" ht="12.75" customHeight="1" spans="1:5">
      <c r="A82" s="7" t="s">
        <v>2474</v>
      </c>
      <c r="B82" s="4" t="s">
        <v>44</v>
      </c>
      <c r="C82" s="7" t="s">
        <v>2475</v>
      </c>
      <c r="D82" s="6" t="s">
        <v>62</v>
      </c>
      <c r="E82" s="6">
        <v>4950</v>
      </c>
    </row>
    <row r="83" ht="12.75" customHeight="1" spans="1:5">
      <c r="A83" s="3" t="s">
        <v>2476</v>
      </c>
      <c r="B83" s="4"/>
      <c r="C83" s="6"/>
      <c r="D83" s="6"/>
      <c r="E83" s="6"/>
    </row>
    <row r="84" ht="12.75" customHeight="1" spans="1:5">
      <c r="A84" s="7" t="s">
        <v>2477</v>
      </c>
      <c r="B84" s="4" t="s">
        <v>44</v>
      </c>
      <c r="C84" s="7" t="s">
        <v>2478</v>
      </c>
      <c r="D84" s="6" t="s">
        <v>62</v>
      </c>
      <c r="E84" s="6">
        <v>681</v>
      </c>
    </row>
    <row r="85" ht="12.75" customHeight="1" spans="1:5">
      <c r="A85" s="7" t="s">
        <v>2479</v>
      </c>
      <c r="B85" s="4" t="s">
        <v>44</v>
      </c>
      <c r="C85" s="7" t="s">
        <v>2478</v>
      </c>
      <c r="D85" s="6" t="s">
        <v>62</v>
      </c>
      <c r="E85" s="6">
        <v>47</v>
      </c>
    </row>
    <row r="86" ht="12.75" customHeight="1" spans="1:5">
      <c r="A86" s="7" t="s">
        <v>2480</v>
      </c>
      <c r="B86" s="4" t="s">
        <v>44</v>
      </c>
      <c r="C86" s="7" t="s">
        <v>2478</v>
      </c>
      <c r="D86" s="6" t="s">
        <v>62</v>
      </c>
      <c r="E86" s="6">
        <v>634</v>
      </c>
    </row>
    <row r="87" ht="12.75" customHeight="1" spans="1:5">
      <c r="A87" s="7" t="s">
        <v>2481</v>
      </c>
      <c r="B87" s="4" t="s">
        <v>44</v>
      </c>
      <c r="C87" s="7" t="s">
        <v>2482</v>
      </c>
      <c r="D87" s="6" t="s">
        <v>62</v>
      </c>
      <c r="E87" s="6">
        <v>2427</v>
      </c>
    </row>
    <row r="88" ht="12.75" customHeight="1" spans="1:5">
      <c r="A88" s="7" t="s">
        <v>2483</v>
      </c>
      <c r="B88" s="4" t="s">
        <v>44</v>
      </c>
      <c r="C88" s="7" t="s">
        <v>2482</v>
      </c>
      <c r="D88" s="6" t="s">
        <v>62</v>
      </c>
      <c r="E88" s="6">
        <v>2363</v>
      </c>
    </row>
    <row r="89" ht="12.75" customHeight="1" spans="1:5">
      <c r="A89" s="7" t="s">
        <v>2484</v>
      </c>
      <c r="B89" s="4" t="s">
        <v>44</v>
      </c>
      <c r="C89" s="7" t="s">
        <v>2482</v>
      </c>
      <c r="D89" s="6" t="s">
        <v>62</v>
      </c>
      <c r="E89" s="6">
        <v>1186</v>
      </c>
    </row>
    <row r="90" ht="12.75" customHeight="1" spans="1:5">
      <c r="A90" s="7" t="s">
        <v>2485</v>
      </c>
      <c r="B90" s="4" t="s">
        <v>44</v>
      </c>
      <c r="C90" s="7" t="s">
        <v>2486</v>
      </c>
      <c r="D90" s="6" t="s">
        <v>46</v>
      </c>
      <c r="E90" s="9" t="s">
        <v>2487</v>
      </c>
    </row>
    <row r="91" ht="12.75" customHeight="1" spans="1:5">
      <c r="A91" s="7" t="s">
        <v>2488</v>
      </c>
      <c r="B91" s="4" t="s">
        <v>44</v>
      </c>
      <c r="C91" s="7" t="s">
        <v>2486</v>
      </c>
      <c r="D91" s="6" t="s">
        <v>46</v>
      </c>
      <c r="E91" s="9" t="s">
        <v>2489</v>
      </c>
    </row>
    <row r="92" ht="12.75" customHeight="1" spans="1:5">
      <c r="A92" s="7" t="s">
        <v>2490</v>
      </c>
      <c r="B92" s="4" t="s">
        <v>44</v>
      </c>
      <c r="C92" s="7" t="s">
        <v>2486</v>
      </c>
      <c r="D92" s="6" t="s">
        <v>62</v>
      </c>
      <c r="E92" s="6">
        <v>1390</v>
      </c>
    </row>
    <row r="93" ht="12.75" customHeight="1" spans="1:5">
      <c r="A93" s="7" t="s">
        <v>2491</v>
      </c>
      <c r="B93" s="4" t="s">
        <v>44</v>
      </c>
      <c r="C93" s="7" t="s">
        <v>2492</v>
      </c>
      <c r="D93" s="6" t="s">
        <v>62</v>
      </c>
      <c r="E93" s="6">
        <v>1650</v>
      </c>
    </row>
    <row r="94" ht="12.75" customHeight="1" spans="1:5">
      <c r="A94" s="7" t="s">
        <v>2493</v>
      </c>
      <c r="B94" s="4" t="s">
        <v>44</v>
      </c>
      <c r="C94" s="7" t="s">
        <v>2492</v>
      </c>
      <c r="D94" s="6" t="s">
        <v>62</v>
      </c>
      <c r="E94" s="6">
        <v>653</v>
      </c>
    </row>
    <row r="95" ht="12.75" customHeight="1" spans="1:5">
      <c r="A95" s="7" t="s">
        <v>2494</v>
      </c>
      <c r="B95" s="4" t="s">
        <v>44</v>
      </c>
      <c r="C95" s="7" t="s">
        <v>2492</v>
      </c>
      <c r="D95" s="6" t="s">
        <v>62</v>
      </c>
      <c r="E95" s="6">
        <v>737</v>
      </c>
    </row>
    <row r="96" ht="12.75" customHeight="1" spans="1:5">
      <c r="A96" s="7" t="s">
        <v>2495</v>
      </c>
      <c r="B96" s="4" t="s">
        <v>44</v>
      </c>
      <c r="C96" s="7" t="s">
        <v>2492</v>
      </c>
      <c r="D96" s="6" t="s">
        <v>46</v>
      </c>
      <c r="E96" s="9" t="s">
        <v>2397</v>
      </c>
    </row>
    <row r="97" ht="12.75" customHeight="1" spans="1:5">
      <c r="A97" s="7" t="s">
        <v>2496</v>
      </c>
      <c r="B97" s="4" t="s">
        <v>44</v>
      </c>
      <c r="C97" s="7" t="s">
        <v>2492</v>
      </c>
      <c r="D97" s="6" t="s">
        <v>46</v>
      </c>
      <c r="E97" s="9" t="s">
        <v>2497</v>
      </c>
    </row>
    <row r="98" ht="12.75" customHeight="1" spans="1:5">
      <c r="A98" s="7" t="s">
        <v>2498</v>
      </c>
      <c r="B98" s="4" t="s">
        <v>44</v>
      </c>
      <c r="C98" s="7" t="s">
        <v>2492</v>
      </c>
      <c r="D98" s="6" t="s">
        <v>62</v>
      </c>
      <c r="E98" s="6">
        <v>737</v>
      </c>
    </row>
    <row r="99" ht="12.75" customHeight="1" spans="1:5">
      <c r="A99" s="7" t="s">
        <v>59</v>
      </c>
      <c r="B99" s="4" t="s">
        <v>44</v>
      </c>
      <c r="C99" s="7" t="s">
        <v>2492</v>
      </c>
      <c r="D99" s="6" t="s">
        <v>46</v>
      </c>
      <c r="E99" s="9" t="s">
        <v>2397</v>
      </c>
    </row>
    <row r="100" ht="12.75" customHeight="1" spans="1:5">
      <c r="A100" s="7" t="s">
        <v>61</v>
      </c>
      <c r="B100" s="4" t="s">
        <v>44</v>
      </c>
      <c r="C100" s="7" t="s">
        <v>2492</v>
      </c>
      <c r="D100" s="6" t="s">
        <v>62</v>
      </c>
      <c r="E100" s="10">
        <v>0.9374</v>
      </c>
    </row>
    <row r="101" ht="12.75" customHeight="1" spans="1:5">
      <c r="A101" s="7" t="s">
        <v>2499</v>
      </c>
      <c r="B101" s="4" t="s">
        <v>44</v>
      </c>
      <c r="C101" s="7" t="s">
        <v>2492</v>
      </c>
      <c r="D101" s="6" t="s">
        <v>62</v>
      </c>
      <c r="E101" s="6">
        <v>210</v>
      </c>
    </row>
    <row r="102" ht="12.75" customHeight="1" spans="1:5">
      <c r="A102" s="3" t="s">
        <v>2500</v>
      </c>
      <c r="B102" s="4"/>
      <c r="C102" s="6"/>
      <c r="D102" s="6"/>
      <c r="E102" s="6"/>
    </row>
    <row r="103" ht="12.75" customHeight="1" spans="1:5">
      <c r="A103" s="7" t="s">
        <v>2501</v>
      </c>
      <c r="B103" s="4" t="s">
        <v>44</v>
      </c>
      <c r="C103" s="7" t="s">
        <v>2492</v>
      </c>
      <c r="D103" s="6" t="s">
        <v>1210</v>
      </c>
      <c r="E103" s="6">
        <v>3303</v>
      </c>
    </row>
    <row r="104" ht="12.75" customHeight="1" spans="1:5">
      <c r="A104" s="7" t="s">
        <v>2502</v>
      </c>
      <c r="B104" s="4" t="s">
        <v>44</v>
      </c>
      <c r="C104" s="7" t="s">
        <v>2503</v>
      </c>
      <c r="D104" s="6" t="s">
        <v>1210</v>
      </c>
      <c r="E104" s="11">
        <v>1</v>
      </c>
    </row>
    <row r="105" ht="12.75" customHeight="1" spans="1:5">
      <c r="A105" s="7" t="s">
        <v>2504</v>
      </c>
      <c r="B105" s="4" t="s">
        <v>44</v>
      </c>
      <c r="C105" s="7" t="s">
        <v>2505</v>
      </c>
      <c r="D105" s="6" t="s">
        <v>1210</v>
      </c>
      <c r="E105" s="6">
        <v>1792</v>
      </c>
    </row>
    <row r="106" ht="12.75" customHeight="1" spans="1:5">
      <c r="A106" s="7" t="s">
        <v>2506</v>
      </c>
      <c r="B106" s="4" t="s">
        <v>44</v>
      </c>
      <c r="C106" s="7" t="s">
        <v>2507</v>
      </c>
      <c r="D106" s="6" t="s">
        <v>1210</v>
      </c>
      <c r="E106" s="6">
        <v>1792</v>
      </c>
    </row>
    <row r="107" ht="12.75" customHeight="1" spans="1:5">
      <c r="A107" s="7" t="s">
        <v>2508</v>
      </c>
      <c r="B107" s="4" t="s">
        <v>44</v>
      </c>
      <c r="C107" s="7" t="s">
        <v>2509</v>
      </c>
      <c r="D107" s="6" t="s">
        <v>46</v>
      </c>
      <c r="E107" s="9" t="s">
        <v>2391</v>
      </c>
    </row>
    <row r="108" ht="12.75" customHeight="1" spans="1:5">
      <c r="A108" s="7" t="s">
        <v>2510</v>
      </c>
      <c r="B108" s="4" t="s">
        <v>44</v>
      </c>
      <c r="C108" s="7" t="s">
        <v>2511</v>
      </c>
      <c r="D108" s="6" t="s">
        <v>1210</v>
      </c>
      <c r="E108" s="6">
        <v>912</v>
      </c>
    </row>
    <row r="109" ht="12.75" customHeight="1" spans="1:5">
      <c r="A109" s="7" t="s">
        <v>2512</v>
      </c>
      <c r="B109" s="4" t="s">
        <v>44</v>
      </c>
      <c r="C109" s="7" t="s">
        <v>2513</v>
      </c>
      <c r="D109" s="6" t="s">
        <v>1210</v>
      </c>
      <c r="E109" s="6">
        <v>912</v>
      </c>
    </row>
    <row r="110" ht="12.75" customHeight="1" spans="1:5">
      <c r="A110" s="3" t="s">
        <v>2514</v>
      </c>
      <c r="B110" s="4"/>
      <c r="C110" s="6"/>
      <c r="D110" s="6"/>
      <c r="E110" s="6"/>
    </row>
    <row r="111" ht="12.75" customHeight="1" spans="1:5">
      <c r="A111" s="7" t="s">
        <v>2515</v>
      </c>
      <c r="B111" s="4" t="s">
        <v>44</v>
      </c>
      <c r="C111" s="7" t="s">
        <v>2486</v>
      </c>
      <c r="D111" s="6" t="s">
        <v>62</v>
      </c>
      <c r="E111" s="6">
        <v>94.77</v>
      </c>
    </row>
    <row r="112" ht="12.75" customHeight="1" spans="1:5">
      <c r="A112" s="7" t="s">
        <v>2516</v>
      </c>
      <c r="B112" s="4" t="s">
        <v>44</v>
      </c>
      <c r="C112" s="7" t="s">
        <v>2517</v>
      </c>
      <c r="D112" s="6" t="s">
        <v>62</v>
      </c>
      <c r="E112" s="6">
        <v>2300</v>
      </c>
    </row>
    <row r="113" ht="12.75" customHeight="1" spans="1:5">
      <c r="A113" s="7" t="s">
        <v>2518</v>
      </c>
      <c r="B113" s="4" t="s">
        <v>44</v>
      </c>
      <c r="C113" s="7" t="s">
        <v>2519</v>
      </c>
      <c r="D113" s="6" t="s">
        <v>62</v>
      </c>
      <c r="E113" s="6">
        <v>94.73</v>
      </c>
    </row>
    <row r="114" ht="12.75" customHeight="1" spans="1:5">
      <c r="A114" s="7" t="s">
        <v>2520</v>
      </c>
      <c r="B114" s="4" t="s">
        <v>44</v>
      </c>
      <c r="C114" s="7" t="s">
        <v>2521</v>
      </c>
      <c r="D114" s="6" t="s">
        <v>62</v>
      </c>
      <c r="E114" s="6">
        <v>1563</v>
      </c>
    </row>
    <row r="115" ht="12.75" customHeight="1" spans="1:5">
      <c r="A115" s="3" t="s">
        <v>2522</v>
      </c>
      <c r="B115" s="3"/>
      <c r="C115" s="3"/>
      <c r="D115" s="3"/>
      <c r="E115" s="3"/>
    </row>
    <row r="116" ht="12.75" customHeight="1" spans="1:5">
      <c r="A116" s="7" t="s">
        <v>2523</v>
      </c>
      <c r="B116" s="4" t="s">
        <v>44</v>
      </c>
      <c r="C116" s="7" t="s">
        <v>2524</v>
      </c>
      <c r="D116" s="6" t="s">
        <v>119</v>
      </c>
      <c r="E116" s="6">
        <v>193</v>
      </c>
    </row>
    <row r="117" ht="12.75" customHeight="1" spans="1:5">
      <c r="A117" s="7" t="s">
        <v>2525</v>
      </c>
      <c r="B117" s="4" t="s">
        <v>44</v>
      </c>
      <c r="C117" s="7" t="s">
        <v>2526</v>
      </c>
      <c r="D117" s="6" t="s">
        <v>119</v>
      </c>
      <c r="E117" s="6">
        <v>193</v>
      </c>
    </row>
    <row r="118" ht="12.75" customHeight="1" spans="1:5">
      <c r="A118" s="3" t="s">
        <v>2527</v>
      </c>
      <c r="B118" s="4"/>
      <c r="C118" s="6"/>
      <c r="D118" s="6"/>
      <c r="E118" s="6"/>
    </row>
    <row r="119" ht="12.75" customHeight="1" spans="1:5">
      <c r="A119" s="7" t="s">
        <v>2528</v>
      </c>
      <c r="B119" s="4" t="s">
        <v>44</v>
      </c>
      <c r="C119" s="7" t="s">
        <v>2529</v>
      </c>
      <c r="D119" s="6" t="s">
        <v>46</v>
      </c>
      <c r="E119" s="9" t="s">
        <v>2391</v>
      </c>
    </row>
    <row r="120" ht="12.75" customHeight="1" spans="1:5">
      <c r="A120" s="7" t="s">
        <v>2530</v>
      </c>
      <c r="B120" s="4" t="s">
        <v>44</v>
      </c>
      <c r="C120" s="7" t="s">
        <v>2531</v>
      </c>
      <c r="D120" s="6" t="s">
        <v>46</v>
      </c>
      <c r="E120" s="9" t="s">
        <v>2391</v>
      </c>
    </row>
    <row r="121" ht="12.75" customHeight="1" spans="1:5">
      <c r="A121" s="3" t="s">
        <v>2532</v>
      </c>
      <c r="B121" s="3"/>
      <c r="C121" s="3"/>
      <c r="D121" s="3"/>
      <c r="E121" s="3"/>
    </row>
    <row r="122" ht="12.75" customHeight="1" spans="1:5">
      <c r="A122" s="7" t="s">
        <v>2533</v>
      </c>
      <c r="B122" s="4" t="s">
        <v>44</v>
      </c>
      <c r="C122" s="7" t="s">
        <v>2396</v>
      </c>
      <c r="D122" s="6" t="s">
        <v>46</v>
      </c>
      <c r="E122" s="9" t="s">
        <v>2391</v>
      </c>
    </row>
    <row r="123" ht="12.75" customHeight="1" spans="1:5">
      <c r="A123" s="3" t="s">
        <v>2534</v>
      </c>
      <c r="B123" s="4"/>
      <c r="C123" s="6"/>
      <c r="D123" s="6"/>
      <c r="E123" s="6"/>
    </row>
    <row r="124" ht="12.75" customHeight="1" spans="1:5">
      <c r="A124" s="7" t="s">
        <v>2535</v>
      </c>
      <c r="B124" s="4" t="s">
        <v>44</v>
      </c>
      <c r="C124" s="7" t="s">
        <v>2536</v>
      </c>
      <c r="D124" s="6" t="s">
        <v>62</v>
      </c>
      <c r="E124" s="6">
        <v>340</v>
      </c>
    </row>
    <row r="125" ht="12.75" customHeight="1" spans="1:5">
      <c r="A125" s="7" t="s">
        <v>2537</v>
      </c>
      <c r="B125" s="4" t="s">
        <v>44</v>
      </c>
      <c r="C125" s="7" t="s">
        <v>2538</v>
      </c>
      <c r="D125" s="6" t="s">
        <v>62</v>
      </c>
      <c r="E125" s="6">
        <v>568</v>
      </c>
    </row>
    <row r="126" ht="12.75" customHeight="1" spans="1:5">
      <c r="A126" s="7" t="s">
        <v>2539</v>
      </c>
      <c r="B126" s="4" t="s">
        <v>44</v>
      </c>
      <c r="C126" s="7" t="s">
        <v>2540</v>
      </c>
      <c r="D126" s="6" t="s">
        <v>62</v>
      </c>
      <c r="E126" s="6">
        <v>640</v>
      </c>
    </row>
    <row r="127" ht="12.75" customHeight="1" spans="1:5">
      <c r="A127" s="3" t="s">
        <v>2541</v>
      </c>
      <c r="B127" s="4"/>
      <c r="C127" s="6"/>
      <c r="D127" s="6"/>
      <c r="E127" s="6"/>
    </row>
    <row r="128" ht="12.75" customHeight="1" spans="1:5">
      <c r="A128" s="7" t="s">
        <v>2542</v>
      </c>
      <c r="B128" s="4" t="s">
        <v>44</v>
      </c>
      <c r="C128" s="7" t="s">
        <v>2543</v>
      </c>
      <c r="D128" s="6" t="s">
        <v>46</v>
      </c>
      <c r="E128" s="9" t="s">
        <v>2397</v>
      </c>
    </row>
    <row r="129" ht="12.75" customHeight="1" spans="1:5">
      <c r="A129" s="7" t="s">
        <v>2544</v>
      </c>
      <c r="B129" s="4" t="s">
        <v>44</v>
      </c>
      <c r="C129" s="7" t="s">
        <v>2545</v>
      </c>
      <c r="D129" s="6" t="s">
        <v>46</v>
      </c>
      <c r="E129" s="9" t="s">
        <v>2397</v>
      </c>
    </row>
    <row r="130" ht="12.75" customHeight="1" spans="1:5">
      <c r="A130" s="3" t="s">
        <v>2546</v>
      </c>
      <c r="B130" s="4"/>
      <c r="C130" s="6"/>
      <c r="D130" s="6"/>
      <c r="E130" s="6"/>
    </row>
    <row r="131" ht="12.75" customHeight="1" spans="1:5">
      <c r="A131" s="7" t="s">
        <v>2547</v>
      </c>
      <c r="B131" s="4" t="s">
        <v>44</v>
      </c>
      <c r="C131" s="7" t="s">
        <v>2548</v>
      </c>
      <c r="D131" s="6" t="s">
        <v>46</v>
      </c>
      <c r="E131" s="9" t="s">
        <v>2549</v>
      </c>
    </row>
    <row r="132" ht="12.75" customHeight="1" spans="1:5">
      <c r="A132" s="7" t="s">
        <v>2550</v>
      </c>
      <c r="B132" s="4" t="s">
        <v>44</v>
      </c>
      <c r="C132" s="7" t="s">
        <v>2551</v>
      </c>
      <c r="D132" s="6" t="s">
        <v>46</v>
      </c>
      <c r="E132" s="9" t="s">
        <v>2552</v>
      </c>
    </row>
    <row r="133" ht="12.75" customHeight="1" spans="1:5">
      <c r="A133" s="3" t="s">
        <v>2553</v>
      </c>
      <c r="B133" s="3"/>
      <c r="C133" s="3"/>
      <c r="D133" s="3"/>
      <c r="E133" s="3"/>
    </row>
    <row r="134" ht="12.75" customHeight="1" spans="1:5">
      <c r="A134" s="7" t="s">
        <v>2554</v>
      </c>
      <c r="B134" s="4" t="s">
        <v>44</v>
      </c>
      <c r="C134" s="7" t="s">
        <v>2555</v>
      </c>
      <c r="D134" s="6" t="s">
        <v>46</v>
      </c>
      <c r="E134" s="9" t="s">
        <v>2556</v>
      </c>
    </row>
    <row r="135" ht="12.75" customHeight="1" spans="1:5">
      <c r="A135" s="3" t="s">
        <v>2557</v>
      </c>
      <c r="B135" s="3"/>
      <c r="C135" s="3"/>
      <c r="D135" s="3"/>
      <c r="E135" s="3"/>
    </row>
    <row r="136" ht="12.75" customHeight="1" spans="1:5">
      <c r="A136" s="7" t="s">
        <v>2558</v>
      </c>
      <c r="B136" s="4" t="s">
        <v>44</v>
      </c>
      <c r="C136" s="7" t="s">
        <v>2559</v>
      </c>
      <c r="D136" s="6" t="s">
        <v>46</v>
      </c>
      <c r="E136" s="9" t="s">
        <v>2391</v>
      </c>
    </row>
    <row r="137" ht="12.75" customHeight="1" spans="1:5">
      <c r="A137" s="7" t="s">
        <v>2560</v>
      </c>
      <c r="B137" s="4" t="s">
        <v>44</v>
      </c>
      <c r="C137" s="7" t="s">
        <v>2561</v>
      </c>
      <c r="D137" s="6" t="s">
        <v>46</v>
      </c>
      <c r="E137" s="9" t="s">
        <v>2391</v>
      </c>
    </row>
    <row r="138" ht="12.75" customHeight="1" spans="1:5">
      <c r="A138" s="7" t="s">
        <v>2562</v>
      </c>
      <c r="B138" s="4" t="s">
        <v>44</v>
      </c>
      <c r="C138" s="7" t="s">
        <v>2563</v>
      </c>
      <c r="D138" s="6" t="s">
        <v>46</v>
      </c>
      <c r="E138" s="9" t="s">
        <v>2391</v>
      </c>
    </row>
    <row r="139" ht="12.75" customHeight="1" spans="1:5">
      <c r="A139" s="7" t="s">
        <v>2564</v>
      </c>
      <c r="B139" s="4" t="s">
        <v>44</v>
      </c>
      <c r="C139" s="7" t="s">
        <v>2565</v>
      </c>
      <c r="D139" s="6" t="s">
        <v>65</v>
      </c>
      <c r="E139" s="6" t="s">
        <v>2397</v>
      </c>
    </row>
    <row r="140" ht="12.75" customHeight="1" spans="1:5">
      <c r="A140" s="7" t="s">
        <v>67</v>
      </c>
      <c r="B140" s="4" t="s">
        <v>44</v>
      </c>
      <c r="C140" s="7" t="s">
        <v>2566</v>
      </c>
      <c r="D140" s="6" t="s">
        <v>65</v>
      </c>
      <c r="E140" s="6" t="s">
        <v>2397</v>
      </c>
    </row>
    <row r="141" ht="12.75" customHeight="1" spans="1:5">
      <c r="A141" s="3" t="s">
        <v>2567</v>
      </c>
      <c r="B141" s="4"/>
      <c r="C141" s="6"/>
      <c r="D141" s="6"/>
      <c r="E141" s="6"/>
    </row>
    <row r="142" ht="12.75" customHeight="1" spans="1:5">
      <c r="A142" s="7" t="s">
        <v>69</v>
      </c>
      <c r="B142" s="4" t="s">
        <v>44</v>
      </c>
      <c r="C142" s="7" t="s">
        <v>2568</v>
      </c>
      <c r="D142" s="6" t="s">
        <v>65</v>
      </c>
      <c r="E142" s="6" t="s">
        <v>2569</v>
      </c>
    </row>
    <row r="143" ht="12.75" customHeight="1" spans="1:5">
      <c r="A143" s="7" t="s">
        <v>70</v>
      </c>
      <c r="B143" s="4" t="s">
        <v>44</v>
      </c>
      <c r="C143" s="7" t="s">
        <v>2570</v>
      </c>
      <c r="D143" s="6" t="s">
        <v>65</v>
      </c>
      <c r="E143" s="6" t="s">
        <v>2571</v>
      </c>
    </row>
    <row r="144" ht="12.75" customHeight="1" spans="1:5">
      <c r="A144" s="7" t="s">
        <v>71</v>
      </c>
      <c r="B144" s="4" t="s">
        <v>44</v>
      </c>
      <c r="C144" s="7" t="s">
        <v>2572</v>
      </c>
      <c r="D144" s="6" t="s">
        <v>65</v>
      </c>
      <c r="E144" s="6" t="s">
        <v>2573</v>
      </c>
    </row>
    <row r="145" ht="12.75" customHeight="1" spans="1:5">
      <c r="A145" s="7" t="s">
        <v>73</v>
      </c>
      <c r="B145" s="4" t="s">
        <v>44</v>
      </c>
      <c r="C145" s="7" t="s">
        <v>2574</v>
      </c>
      <c r="D145" s="6" t="s">
        <v>65</v>
      </c>
      <c r="E145" s="6" t="s">
        <v>2575</v>
      </c>
    </row>
    <row r="146" ht="12.75" customHeight="1" spans="1:5">
      <c r="A146" s="3" t="s">
        <v>2576</v>
      </c>
      <c r="B146" s="4"/>
      <c r="C146" s="6"/>
      <c r="D146" s="6"/>
      <c r="E146" s="6"/>
    </row>
    <row r="147" ht="12.75" customHeight="1" spans="1:5">
      <c r="A147" s="7" t="s">
        <v>75</v>
      </c>
      <c r="B147" s="4" t="s">
        <v>44</v>
      </c>
      <c r="C147" s="7" t="s">
        <v>2577</v>
      </c>
      <c r="D147" s="6" t="s">
        <v>46</v>
      </c>
      <c r="E147" s="9" t="s">
        <v>2368</v>
      </c>
    </row>
    <row r="148" ht="12.75" customHeight="1" spans="1:5">
      <c r="A148" s="7" t="s">
        <v>77</v>
      </c>
      <c r="B148" s="4" t="s">
        <v>44</v>
      </c>
      <c r="C148" s="7" t="s">
        <v>2578</v>
      </c>
      <c r="D148" s="6" t="s">
        <v>78</v>
      </c>
      <c r="E148" s="6" t="s">
        <v>2579</v>
      </c>
    </row>
    <row r="149" ht="12.75" customHeight="1" spans="1:5">
      <c r="A149" s="7" t="s">
        <v>80</v>
      </c>
      <c r="B149" s="4" t="s">
        <v>44</v>
      </c>
      <c r="C149" s="7" t="s">
        <v>2367</v>
      </c>
      <c r="D149" s="6" t="s">
        <v>46</v>
      </c>
      <c r="E149" s="9" t="s">
        <v>2580</v>
      </c>
    </row>
    <row r="150" ht="12.75" customHeight="1" spans="1:5">
      <c r="A150" s="7" t="s">
        <v>82</v>
      </c>
      <c r="B150" s="4" t="s">
        <v>44</v>
      </c>
      <c r="C150" s="7" t="s">
        <v>2581</v>
      </c>
      <c r="D150" s="6" t="s">
        <v>83</v>
      </c>
      <c r="E150" s="6">
        <v>213</v>
      </c>
    </row>
    <row r="151" ht="12.75" customHeight="1" spans="1:5">
      <c r="A151" s="7" t="s">
        <v>85</v>
      </c>
      <c r="B151" s="4" t="s">
        <v>44</v>
      </c>
      <c r="C151" s="7" t="s">
        <v>2582</v>
      </c>
      <c r="D151" s="6" t="s">
        <v>83</v>
      </c>
      <c r="E151" s="6">
        <v>217</v>
      </c>
    </row>
    <row r="152" ht="12.75" customHeight="1" spans="1:5">
      <c r="A152" s="7" t="s">
        <v>87</v>
      </c>
      <c r="B152" s="4" t="s">
        <v>44</v>
      </c>
      <c r="C152" s="7" t="s">
        <v>2374</v>
      </c>
      <c r="D152" s="6" t="s">
        <v>46</v>
      </c>
      <c r="E152" s="9" t="s">
        <v>2375</v>
      </c>
    </row>
    <row r="153" ht="12.75" customHeight="1" spans="1:5">
      <c r="A153" s="7" t="s">
        <v>89</v>
      </c>
      <c r="B153" s="4" t="s">
        <v>44</v>
      </c>
      <c r="C153" s="7" t="s">
        <v>2582</v>
      </c>
      <c r="D153" s="6" t="s">
        <v>62</v>
      </c>
      <c r="E153" s="6">
        <v>34510</v>
      </c>
    </row>
    <row r="154" ht="12.75" customHeight="1" spans="1:5">
      <c r="A154" s="7" t="s">
        <v>91</v>
      </c>
      <c r="B154" s="4" t="s">
        <v>44</v>
      </c>
      <c r="C154" s="7" t="s">
        <v>2582</v>
      </c>
      <c r="D154" s="6" t="s">
        <v>62</v>
      </c>
      <c r="E154" s="6">
        <v>34510</v>
      </c>
    </row>
    <row r="155" ht="12.75" customHeight="1" spans="1:5">
      <c r="A155" s="7" t="s">
        <v>93</v>
      </c>
      <c r="B155" s="4" t="s">
        <v>44</v>
      </c>
      <c r="C155" s="7" t="s">
        <v>2376</v>
      </c>
      <c r="D155" s="6" t="s">
        <v>46</v>
      </c>
      <c r="E155" s="9" t="s">
        <v>2391</v>
      </c>
    </row>
    <row r="156" ht="12.75" customHeight="1" spans="1:5">
      <c r="A156" s="7" t="s">
        <v>95</v>
      </c>
      <c r="B156" s="4" t="s">
        <v>44</v>
      </c>
      <c r="C156" s="7" t="s">
        <v>2582</v>
      </c>
      <c r="D156" s="6" t="s">
        <v>62</v>
      </c>
      <c r="E156" s="6">
        <v>19036</v>
      </c>
    </row>
    <row r="157" ht="12.75" customHeight="1" spans="1:5">
      <c r="A157" s="7" t="s">
        <v>97</v>
      </c>
      <c r="B157" s="4" t="s">
        <v>44</v>
      </c>
      <c r="C157" s="7" t="s">
        <v>2582</v>
      </c>
      <c r="D157" s="6" t="s">
        <v>62</v>
      </c>
      <c r="E157" s="6">
        <v>19036</v>
      </c>
    </row>
    <row r="158" ht="12.75" customHeight="1" spans="1:5">
      <c r="A158" s="7" t="s">
        <v>99</v>
      </c>
      <c r="B158" s="4" t="s">
        <v>44</v>
      </c>
      <c r="C158" s="7" t="s">
        <v>2583</v>
      </c>
      <c r="D158" s="6" t="s">
        <v>46</v>
      </c>
      <c r="E158" s="9" t="s">
        <v>2584</v>
      </c>
    </row>
    <row r="159" ht="12.75" customHeight="1" spans="1:5">
      <c r="A159" s="7" t="s">
        <v>101</v>
      </c>
      <c r="B159" s="4" t="s">
        <v>44</v>
      </c>
      <c r="C159" s="7" t="s">
        <v>2585</v>
      </c>
      <c r="D159" s="6" t="s">
        <v>78</v>
      </c>
      <c r="E159" s="12">
        <v>9863</v>
      </c>
    </row>
    <row r="160" ht="12.75" customHeight="1" spans="1:5">
      <c r="A160" s="7" t="s">
        <v>103</v>
      </c>
      <c r="B160" s="4" t="s">
        <v>44</v>
      </c>
      <c r="C160" s="7" t="s">
        <v>2586</v>
      </c>
      <c r="D160" s="6" t="s">
        <v>46</v>
      </c>
      <c r="E160" s="9" t="s">
        <v>2584</v>
      </c>
    </row>
    <row r="161" ht="12.75" customHeight="1" spans="1:5">
      <c r="A161" s="7" t="s">
        <v>105</v>
      </c>
      <c r="B161" s="4" t="s">
        <v>44</v>
      </c>
      <c r="C161" s="7" t="s">
        <v>2587</v>
      </c>
      <c r="D161" s="6" t="s">
        <v>78</v>
      </c>
      <c r="E161" s="6">
        <v>1481</v>
      </c>
    </row>
    <row r="162" ht="12.75" customHeight="1" spans="1:5">
      <c r="A162" s="7" t="s">
        <v>107</v>
      </c>
      <c r="B162" s="4" t="s">
        <v>44</v>
      </c>
      <c r="C162" s="7" t="s">
        <v>2588</v>
      </c>
      <c r="D162" s="6" t="s">
        <v>46</v>
      </c>
      <c r="E162" s="9" t="s">
        <v>2391</v>
      </c>
    </row>
    <row r="163" ht="12.75" customHeight="1" spans="1:5">
      <c r="A163" s="7" t="s">
        <v>109</v>
      </c>
      <c r="B163" s="4" t="s">
        <v>44</v>
      </c>
      <c r="C163" s="7" t="s">
        <v>109</v>
      </c>
      <c r="D163" s="6" t="s">
        <v>62</v>
      </c>
      <c r="E163" s="6">
        <v>1481</v>
      </c>
    </row>
    <row r="164" ht="12.75" customHeight="1" spans="1:5">
      <c r="A164" s="7" t="s">
        <v>111</v>
      </c>
      <c r="B164" s="4" t="s">
        <v>44</v>
      </c>
      <c r="C164" s="7" t="s">
        <v>111</v>
      </c>
      <c r="D164" s="6" t="s">
        <v>62</v>
      </c>
      <c r="E164" s="6">
        <v>1481</v>
      </c>
    </row>
    <row r="165" ht="12.75" customHeight="1" spans="1:5">
      <c r="A165" s="3" t="s">
        <v>113</v>
      </c>
      <c r="B165" s="4"/>
      <c r="C165" s="5"/>
      <c r="D165" s="6"/>
      <c r="E165" s="5"/>
    </row>
    <row r="166" ht="12.75" customHeight="1" spans="1:5">
      <c r="A166" s="3" t="s">
        <v>2589</v>
      </c>
      <c r="B166" s="4"/>
      <c r="C166" s="6"/>
      <c r="D166" s="6"/>
      <c r="E166" s="6"/>
    </row>
    <row r="167" ht="12.75" customHeight="1" spans="1:5">
      <c r="A167" s="7" t="s">
        <v>2590</v>
      </c>
      <c r="B167" s="4" t="s">
        <v>116</v>
      </c>
      <c r="C167" s="7" t="s">
        <v>2591</v>
      </c>
      <c r="D167" s="6" t="s">
        <v>119</v>
      </c>
      <c r="E167" s="6">
        <v>622</v>
      </c>
    </row>
    <row r="168" ht="12.75" customHeight="1" spans="1:5">
      <c r="A168" s="7" t="s">
        <v>2592</v>
      </c>
      <c r="B168" s="4" t="s">
        <v>116</v>
      </c>
      <c r="C168" s="7" t="s">
        <v>2593</v>
      </c>
      <c r="D168" s="6" t="s">
        <v>119</v>
      </c>
      <c r="E168" s="6">
        <v>26</v>
      </c>
    </row>
    <row r="169" ht="12.75" customHeight="1" spans="1:5">
      <c r="A169" s="7" t="s">
        <v>2594</v>
      </c>
      <c r="B169" s="4" t="s">
        <v>116</v>
      </c>
      <c r="C169" s="7" t="s">
        <v>2595</v>
      </c>
      <c r="D169" s="6" t="s">
        <v>119</v>
      </c>
      <c r="E169" s="6">
        <v>18</v>
      </c>
    </row>
    <row r="170" ht="12.75" customHeight="1" spans="1:5">
      <c r="A170" s="7" t="s">
        <v>2596</v>
      </c>
      <c r="B170" s="4" t="s">
        <v>116</v>
      </c>
      <c r="C170" s="7" t="s">
        <v>2597</v>
      </c>
      <c r="D170" s="6" t="s">
        <v>119</v>
      </c>
      <c r="E170" s="6">
        <v>8</v>
      </c>
    </row>
    <row r="171" ht="12.75" customHeight="1" spans="1:5">
      <c r="A171" s="7" t="s">
        <v>2598</v>
      </c>
      <c r="B171" s="4" t="s">
        <v>116</v>
      </c>
      <c r="C171" s="7" t="s">
        <v>2599</v>
      </c>
      <c r="D171" s="6" t="s">
        <v>119</v>
      </c>
      <c r="E171" s="6">
        <v>0</v>
      </c>
    </row>
    <row r="172" ht="12.75" customHeight="1" spans="1:5">
      <c r="A172" s="7" t="s">
        <v>2600</v>
      </c>
      <c r="B172" s="4" t="s">
        <v>116</v>
      </c>
      <c r="C172" s="7" t="s">
        <v>2601</v>
      </c>
      <c r="D172" s="6" t="s">
        <v>119</v>
      </c>
      <c r="E172" s="6">
        <v>129</v>
      </c>
    </row>
    <row r="173" ht="135" customHeight="1" spans="1:5">
      <c r="A173" s="7" t="s">
        <v>2602</v>
      </c>
      <c r="B173" s="4" t="s">
        <v>116</v>
      </c>
      <c r="C173" s="7" t="s">
        <v>2603</v>
      </c>
      <c r="D173" s="6" t="s">
        <v>119</v>
      </c>
      <c r="E173" s="6">
        <v>1</v>
      </c>
    </row>
    <row r="174" ht="12.75" customHeight="1" spans="1:5">
      <c r="A174" s="7" t="s">
        <v>2604</v>
      </c>
      <c r="B174" s="4" t="s">
        <v>116</v>
      </c>
      <c r="C174" s="7" t="s">
        <v>2605</v>
      </c>
      <c r="D174" s="6" t="s">
        <v>119</v>
      </c>
      <c r="E174" s="6">
        <v>0</v>
      </c>
    </row>
    <row r="175" ht="12.75" customHeight="1" spans="1:5">
      <c r="A175" s="7" t="s">
        <v>2606</v>
      </c>
      <c r="B175" s="4" t="s">
        <v>116</v>
      </c>
      <c r="C175" s="7" t="s">
        <v>2607</v>
      </c>
      <c r="D175" s="6" t="s">
        <v>119</v>
      </c>
      <c r="E175" s="6">
        <v>1</v>
      </c>
    </row>
    <row r="176" ht="12.75" customHeight="1" spans="1:5">
      <c r="A176" s="7" t="s">
        <v>2608</v>
      </c>
      <c r="B176" s="4" t="s">
        <v>116</v>
      </c>
      <c r="C176" s="7" t="s">
        <v>2609</v>
      </c>
      <c r="D176" s="6" t="s">
        <v>119</v>
      </c>
      <c r="E176" s="6">
        <v>1</v>
      </c>
    </row>
    <row r="177" ht="12.75" customHeight="1" spans="1:5">
      <c r="A177" s="7" t="s">
        <v>2610</v>
      </c>
      <c r="B177" s="4" t="s">
        <v>116</v>
      </c>
      <c r="C177" s="7" t="s">
        <v>2611</v>
      </c>
      <c r="D177" s="6" t="s">
        <v>119</v>
      </c>
      <c r="E177" s="6">
        <v>1</v>
      </c>
    </row>
    <row r="178" ht="12.75" customHeight="1" spans="1:5">
      <c r="A178" s="7" t="s">
        <v>2612</v>
      </c>
      <c r="B178" s="4" t="s">
        <v>116</v>
      </c>
      <c r="C178" s="7" t="s">
        <v>2613</v>
      </c>
      <c r="D178" s="6" t="s">
        <v>119</v>
      </c>
      <c r="E178" s="6">
        <v>9</v>
      </c>
    </row>
    <row r="179" ht="12.75" customHeight="1" spans="1:5">
      <c r="A179" s="7" t="s">
        <v>2614</v>
      </c>
      <c r="B179" s="4" t="s">
        <v>116</v>
      </c>
      <c r="C179" s="7" t="s">
        <v>2615</v>
      </c>
      <c r="D179" s="6" t="s">
        <v>119</v>
      </c>
      <c r="E179" s="6">
        <v>0</v>
      </c>
    </row>
    <row r="180" ht="12.75" customHeight="1" spans="1:5">
      <c r="A180" s="7" t="s">
        <v>2616</v>
      </c>
      <c r="B180" s="4" t="s">
        <v>116</v>
      </c>
      <c r="C180" s="7" t="s">
        <v>2617</v>
      </c>
      <c r="D180" s="6" t="s">
        <v>119</v>
      </c>
      <c r="E180" s="6">
        <v>3</v>
      </c>
    </row>
    <row r="181" ht="12.75" customHeight="1" spans="1:5">
      <c r="A181" s="7" t="s">
        <v>2618</v>
      </c>
      <c r="B181" s="4" t="s">
        <v>116</v>
      </c>
      <c r="C181" s="7" t="s">
        <v>2619</v>
      </c>
      <c r="D181" s="6" t="s">
        <v>119</v>
      </c>
      <c r="E181" s="6">
        <v>3</v>
      </c>
    </row>
    <row r="182" ht="12.75" customHeight="1" spans="1:5">
      <c r="A182" s="7" t="s">
        <v>2620</v>
      </c>
      <c r="B182" s="4" t="s">
        <v>116</v>
      </c>
      <c r="C182" s="7" t="s">
        <v>2621</v>
      </c>
      <c r="D182" s="6" t="s">
        <v>119</v>
      </c>
      <c r="E182" s="6">
        <v>3</v>
      </c>
    </row>
    <row r="183" ht="12.75" customHeight="1" spans="1:5">
      <c r="A183" s="7" t="s">
        <v>2622</v>
      </c>
      <c r="B183" s="4" t="s">
        <v>116</v>
      </c>
      <c r="C183" s="7" t="s">
        <v>2623</v>
      </c>
      <c r="D183" s="6" t="s">
        <v>119</v>
      </c>
      <c r="E183" s="6">
        <v>0</v>
      </c>
    </row>
    <row r="184" ht="12.75" customHeight="1" spans="1:5">
      <c r="A184" s="7" t="s">
        <v>2624</v>
      </c>
      <c r="B184" s="4" t="s">
        <v>116</v>
      </c>
      <c r="C184" s="7" t="s">
        <v>2625</v>
      </c>
      <c r="D184" s="6" t="s">
        <v>119</v>
      </c>
      <c r="E184" s="6">
        <v>6</v>
      </c>
    </row>
    <row r="185" ht="12.75" customHeight="1" spans="1:5">
      <c r="A185" s="7" t="s">
        <v>2626</v>
      </c>
      <c r="B185" s="4" t="s">
        <v>116</v>
      </c>
      <c r="C185" s="7" t="s">
        <v>2627</v>
      </c>
      <c r="D185" s="6" t="s">
        <v>119</v>
      </c>
      <c r="E185" s="6">
        <v>3</v>
      </c>
    </row>
    <row r="186" ht="12.75" customHeight="1" spans="1:5">
      <c r="A186" s="7" t="s">
        <v>2628</v>
      </c>
      <c r="B186" s="4" t="s">
        <v>116</v>
      </c>
      <c r="C186" s="7" t="s">
        <v>2629</v>
      </c>
      <c r="D186" s="6" t="s">
        <v>119</v>
      </c>
      <c r="E186" s="6">
        <v>1</v>
      </c>
    </row>
    <row r="187" ht="12.75" customHeight="1" spans="1:5">
      <c r="A187" s="7" t="s">
        <v>2630</v>
      </c>
      <c r="B187" s="4" t="s">
        <v>116</v>
      </c>
      <c r="C187" s="7" t="s">
        <v>2631</v>
      </c>
      <c r="D187" s="6" t="s">
        <v>119</v>
      </c>
      <c r="E187" s="6">
        <v>0</v>
      </c>
    </row>
    <row r="188" ht="12.75" customHeight="1" spans="1:5">
      <c r="A188" s="7" t="s">
        <v>2632</v>
      </c>
      <c r="B188" s="4" t="s">
        <v>116</v>
      </c>
      <c r="C188" s="7" t="s">
        <v>2633</v>
      </c>
      <c r="D188" s="6" t="s">
        <v>119</v>
      </c>
      <c r="E188" s="6">
        <v>1</v>
      </c>
    </row>
    <row r="189" ht="12.75" customHeight="1" spans="1:5">
      <c r="A189" s="7" t="s">
        <v>2634</v>
      </c>
      <c r="B189" s="4" t="s">
        <v>116</v>
      </c>
      <c r="C189" s="7" t="s">
        <v>2631</v>
      </c>
      <c r="D189" s="6" t="s">
        <v>119</v>
      </c>
      <c r="E189" s="6">
        <v>0</v>
      </c>
    </row>
    <row r="190" ht="12.75" customHeight="1" spans="1:5">
      <c r="A190" s="7" t="s">
        <v>2635</v>
      </c>
      <c r="B190" s="4" t="s">
        <v>116</v>
      </c>
      <c r="C190" s="7" t="s">
        <v>2631</v>
      </c>
      <c r="D190" s="6" t="s">
        <v>119</v>
      </c>
      <c r="E190" s="6">
        <v>0</v>
      </c>
    </row>
    <row r="191" ht="12.75" customHeight="1" spans="1:5">
      <c r="A191" s="7" t="s">
        <v>2636</v>
      </c>
      <c r="B191" s="4" t="s">
        <v>116</v>
      </c>
      <c r="C191" s="7" t="s">
        <v>2637</v>
      </c>
      <c r="D191" s="6" t="s">
        <v>119</v>
      </c>
      <c r="E191" s="6">
        <v>1</v>
      </c>
    </row>
    <row r="192" ht="12.75" customHeight="1" spans="1:5">
      <c r="A192" s="7" t="s">
        <v>2638</v>
      </c>
      <c r="B192" s="4" t="s">
        <v>116</v>
      </c>
      <c r="C192" s="7" t="s">
        <v>2631</v>
      </c>
      <c r="D192" s="6" t="s">
        <v>119</v>
      </c>
      <c r="E192" s="6">
        <v>0</v>
      </c>
    </row>
    <row r="193" ht="12.75" customHeight="1" spans="1:5">
      <c r="A193" s="7" t="s">
        <v>2639</v>
      </c>
      <c r="B193" s="4" t="s">
        <v>116</v>
      </c>
      <c r="C193" s="7" t="s">
        <v>2631</v>
      </c>
      <c r="D193" s="6" t="s">
        <v>119</v>
      </c>
      <c r="E193" s="6">
        <v>0</v>
      </c>
    </row>
    <row r="194" ht="12.75" customHeight="1" spans="1:5">
      <c r="A194" s="7" t="s">
        <v>2640</v>
      </c>
      <c r="B194" s="4" t="s">
        <v>116</v>
      </c>
      <c r="C194" s="7" t="s">
        <v>2631</v>
      </c>
      <c r="D194" s="6" t="s">
        <v>119</v>
      </c>
      <c r="E194" s="6">
        <v>0</v>
      </c>
    </row>
    <row r="195" ht="12.75" customHeight="1" spans="1:5">
      <c r="A195" s="7" t="s">
        <v>2641</v>
      </c>
      <c r="B195" s="4" t="s">
        <v>116</v>
      </c>
      <c r="C195" s="7" t="s">
        <v>2631</v>
      </c>
      <c r="D195" s="6" t="s">
        <v>119</v>
      </c>
      <c r="E195" s="6">
        <v>0</v>
      </c>
    </row>
    <row r="196" ht="12.75" customHeight="1" spans="1:5">
      <c r="A196" s="7" t="s">
        <v>2642</v>
      </c>
      <c r="B196" s="4" t="s">
        <v>116</v>
      </c>
      <c r="C196" s="7" t="s">
        <v>2631</v>
      </c>
      <c r="D196" s="6" t="s">
        <v>119</v>
      </c>
      <c r="E196" s="6">
        <v>0</v>
      </c>
    </row>
    <row r="197" ht="12.75" customHeight="1" spans="1:5">
      <c r="A197" s="7" t="s">
        <v>2643</v>
      </c>
      <c r="B197" s="4" t="s">
        <v>116</v>
      </c>
      <c r="C197" s="7" t="s">
        <v>2631</v>
      </c>
      <c r="D197" s="6" t="s">
        <v>119</v>
      </c>
      <c r="E197" s="6">
        <v>0</v>
      </c>
    </row>
    <row r="198" ht="12.75" customHeight="1" spans="1:5">
      <c r="A198" s="7" t="s">
        <v>2644</v>
      </c>
      <c r="B198" s="4" t="s">
        <v>116</v>
      </c>
      <c r="C198" s="7" t="s">
        <v>2645</v>
      </c>
      <c r="D198" s="6" t="s">
        <v>119</v>
      </c>
      <c r="E198" s="6">
        <v>0</v>
      </c>
    </row>
    <row r="199" ht="12.75" customHeight="1" spans="1:5">
      <c r="A199" s="7" t="s">
        <v>2646</v>
      </c>
      <c r="B199" s="4" t="s">
        <v>116</v>
      </c>
      <c r="C199" s="7" t="s">
        <v>2631</v>
      </c>
      <c r="D199" s="6" t="s">
        <v>119</v>
      </c>
      <c r="E199" s="6">
        <v>0</v>
      </c>
    </row>
    <row r="200" ht="12.75" customHeight="1" spans="1:5">
      <c r="A200" s="7" t="s">
        <v>2647</v>
      </c>
      <c r="B200" s="4" t="s">
        <v>116</v>
      </c>
      <c r="C200" s="7" t="s">
        <v>2648</v>
      </c>
      <c r="D200" s="6" t="s">
        <v>119</v>
      </c>
      <c r="E200" s="6">
        <v>0</v>
      </c>
    </row>
    <row r="201" ht="12.75" customHeight="1" spans="1:5">
      <c r="A201" s="7" t="s">
        <v>2649</v>
      </c>
      <c r="B201" s="4" t="s">
        <v>116</v>
      </c>
      <c r="C201" s="7" t="s">
        <v>2650</v>
      </c>
      <c r="D201" s="6" t="s">
        <v>119</v>
      </c>
      <c r="E201" s="6">
        <v>129</v>
      </c>
    </row>
    <row r="202" ht="12.75" customHeight="1" spans="1:5">
      <c r="A202" s="7" t="s">
        <v>115</v>
      </c>
      <c r="B202" s="4" t="s">
        <v>116</v>
      </c>
      <c r="C202" s="7" t="s">
        <v>2651</v>
      </c>
      <c r="D202" s="6" t="s">
        <v>46</v>
      </c>
      <c r="E202" s="9" t="s">
        <v>2391</v>
      </c>
    </row>
    <row r="203" ht="12.75" customHeight="1" spans="1:5">
      <c r="A203" s="7" t="s">
        <v>118</v>
      </c>
      <c r="B203" s="4" t="s">
        <v>116</v>
      </c>
      <c r="C203" s="7" t="s">
        <v>2652</v>
      </c>
      <c r="D203" s="6" t="s">
        <v>119</v>
      </c>
      <c r="E203" s="6">
        <v>165</v>
      </c>
    </row>
    <row r="204" ht="12.75" customHeight="1" spans="1:5">
      <c r="A204" s="7" t="s">
        <v>121</v>
      </c>
      <c r="B204" s="4" t="s">
        <v>116</v>
      </c>
      <c r="C204" s="7" t="s">
        <v>2653</v>
      </c>
      <c r="D204" s="6" t="s">
        <v>119</v>
      </c>
      <c r="E204" s="6">
        <v>165</v>
      </c>
    </row>
    <row r="205" ht="12.75" customHeight="1" spans="1:5">
      <c r="A205" s="7" t="s">
        <v>123</v>
      </c>
      <c r="B205" s="4" t="s">
        <v>116</v>
      </c>
      <c r="C205" s="7" t="s">
        <v>2654</v>
      </c>
      <c r="D205" s="6" t="s">
        <v>46</v>
      </c>
      <c r="E205" s="9" t="s">
        <v>2391</v>
      </c>
    </row>
    <row r="206" ht="12.75" customHeight="1" spans="1:5">
      <c r="A206" s="7" t="s">
        <v>125</v>
      </c>
      <c r="B206" s="4" t="s">
        <v>116</v>
      </c>
      <c r="C206" s="7" t="s">
        <v>2655</v>
      </c>
      <c r="D206" s="6" t="s">
        <v>126</v>
      </c>
      <c r="E206" s="6">
        <v>18</v>
      </c>
    </row>
    <row r="207" ht="12.75" customHeight="1" spans="1:5">
      <c r="A207" s="7" t="s">
        <v>128</v>
      </c>
      <c r="B207" s="4" t="s">
        <v>116</v>
      </c>
      <c r="C207" s="7" t="s">
        <v>2656</v>
      </c>
      <c r="D207" s="6" t="s">
        <v>129</v>
      </c>
      <c r="E207" s="6">
        <v>18</v>
      </c>
    </row>
    <row r="208" ht="12.75" customHeight="1" spans="1:5">
      <c r="A208" s="7" t="s">
        <v>131</v>
      </c>
      <c r="B208" s="4" t="s">
        <v>116</v>
      </c>
      <c r="C208" s="7" t="s">
        <v>2657</v>
      </c>
      <c r="D208" s="6" t="s">
        <v>46</v>
      </c>
      <c r="E208" s="9" t="s">
        <v>2658</v>
      </c>
    </row>
    <row r="209" ht="12.75" customHeight="1" spans="1:5">
      <c r="A209" s="7" t="s">
        <v>133</v>
      </c>
      <c r="B209" s="4" t="s">
        <v>116</v>
      </c>
      <c r="C209" s="7" t="s">
        <v>2659</v>
      </c>
      <c r="D209" s="6" t="s">
        <v>119</v>
      </c>
      <c r="E209" s="6">
        <v>785</v>
      </c>
    </row>
    <row r="210" ht="12.75" customHeight="1" spans="1:5">
      <c r="A210" s="7" t="s">
        <v>135</v>
      </c>
      <c r="B210" s="4" t="s">
        <v>116</v>
      </c>
      <c r="C210" s="7" t="s">
        <v>2660</v>
      </c>
      <c r="D210" s="6" t="s">
        <v>119</v>
      </c>
      <c r="E210" s="6">
        <v>970</v>
      </c>
    </row>
    <row r="211" ht="12.75" customHeight="1" spans="1:5">
      <c r="A211" s="7" t="s">
        <v>2661</v>
      </c>
      <c r="B211" s="4" t="s">
        <v>116</v>
      </c>
      <c r="C211" s="7" t="s">
        <v>2662</v>
      </c>
      <c r="D211" s="6" t="s">
        <v>46</v>
      </c>
      <c r="E211" s="9" t="s">
        <v>2663</v>
      </c>
    </row>
    <row r="212" ht="12.75" customHeight="1" spans="1:5">
      <c r="A212" s="7" t="s">
        <v>2664</v>
      </c>
      <c r="B212" s="4" t="s">
        <v>116</v>
      </c>
      <c r="C212" s="7" t="s">
        <v>2665</v>
      </c>
      <c r="D212" s="6" t="s">
        <v>46</v>
      </c>
      <c r="E212" s="9" t="s">
        <v>2666</v>
      </c>
    </row>
    <row r="213" ht="12.75" customHeight="1" spans="1:5">
      <c r="A213" s="7" t="s">
        <v>2667</v>
      </c>
      <c r="B213" s="4" t="s">
        <v>116</v>
      </c>
      <c r="C213" s="7" t="s">
        <v>2668</v>
      </c>
      <c r="D213" s="6" t="s">
        <v>46</v>
      </c>
      <c r="E213" s="9" t="s">
        <v>2669</v>
      </c>
    </row>
    <row r="214" ht="12.75" customHeight="1" spans="1:5">
      <c r="A214" s="7" t="s">
        <v>2670</v>
      </c>
      <c r="B214" s="4" t="s">
        <v>116</v>
      </c>
      <c r="C214" s="7" t="s">
        <v>2668</v>
      </c>
      <c r="D214" s="6" t="s">
        <v>46</v>
      </c>
      <c r="E214" s="9" t="s">
        <v>2671</v>
      </c>
    </row>
    <row r="215" ht="12.75" customHeight="1" spans="1:5">
      <c r="A215" s="7" t="s">
        <v>2672</v>
      </c>
      <c r="B215" s="4" t="s">
        <v>116</v>
      </c>
      <c r="C215" s="7" t="s">
        <v>2673</v>
      </c>
      <c r="D215" s="6" t="s">
        <v>46</v>
      </c>
      <c r="E215" s="9" t="s">
        <v>2397</v>
      </c>
    </row>
    <row r="216" ht="12.75" customHeight="1" spans="1:5">
      <c r="A216" s="7" t="s">
        <v>2674</v>
      </c>
      <c r="B216" s="4" t="s">
        <v>116</v>
      </c>
      <c r="C216" s="7" t="s">
        <v>2675</v>
      </c>
      <c r="D216" s="6" t="s">
        <v>46</v>
      </c>
      <c r="E216" s="9" t="s">
        <v>2391</v>
      </c>
    </row>
    <row r="217" ht="12.75" customHeight="1" spans="1:5">
      <c r="A217" s="7" t="s">
        <v>2676</v>
      </c>
      <c r="B217" s="4" t="s">
        <v>116</v>
      </c>
      <c r="C217" s="7" t="s">
        <v>2677</v>
      </c>
      <c r="D217" s="6" t="s">
        <v>2678</v>
      </c>
      <c r="E217" s="6">
        <v>18</v>
      </c>
    </row>
    <row r="218" ht="12.75" customHeight="1" spans="1:5">
      <c r="A218" s="7" t="s">
        <v>2679</v>
      </c>
      <c r="B218" s="4" t="s">
        <v>116</v>
      </c>
      <c r="C218" s="7" t="s">
        <v>2680</v>
      </c>
      <c r="D218" s="6" t="s">
        <v>46</v>
      </c>
      <c r="E218" s="9" t="s">
        <v>2681</v>
      </c>
    </row>
    <row r="219" ht="12.75" customHeight="1" spans="1:5">
      <c r="A219" s="7" t="s">
        <v>137</v>
      </c>
      <c r="B219" s="4" t="s">
        <v>116</v>
      </c>
      <c r="C219" s="7" t="s">
        <v>2682</v>
      </c>
      <c r="D219" s="6" t="s">
        <v>46</v>
      </c>
      <c r="E219" s="9" t="s">
        <v>2683</v>
      </c>
    </row>
    <row r="220" ht="12.75" customHeight="1" spans="1:5">
      <c r="A220" s="7" t="s">
        <v>64</v>
      </c>
      <c r="B220" s="4" t="s">
        <v>116</v>
      </c>
      <c r="C220" s="7" t="s">
        <v>2684</v>
      </c>
      <c r="D220" s="6" t="s">
        <v>65</v>
      </c>
      <c r="E220" s="6" t="s">
        <v>2685</v>
      </c>
    </row>
    <row r="221" ht="12.75" customHeight="1" spans="1:5">
      <c r="A221" s="7" t="s">
        <v>140</v>
      </c>
      <c r="B221" s="4" t="s">
        <v>116</v>
      </c>
      <c r="C221" s="7" t="s">
        <v>2686</v>
      </c>
      <c r="D221" s="6" t="s">
        <v>141</v>
      </c>
      <c r="E221" s="9" t="s">
        <v>2687</v>
      </c>
    </row>
    <row r="222" ht="12.75" customHeight="1" spans="1:5">
      <c r="A222" s="7" t="s">
        <v>143</v>
      </c>
      <c r="B222" s="4" t="s">
        <v>116</v>
      </c>
      <c r="C222" s="7" t="s">
        <v>2688</v>
      </c>
      <c r="D222" s="6" t="s">
        <v>144</v>
      </c>
      <c r="E222" s="6">
        <v>34268</v>
      </c>
    </row>
    <row r="223" ht="12.75" customHeight="1" spans="1:5">
      <c r="A223" s="7" t="s">
        <v>146</v>
      </c>
      <c r="B223" s="4" t="s">
        <v>116</v>
      </c>
      <c r="C223" s="7" t="s">
        <v>2688</v>
      </c>
      <c r="D223" s="6" t="s">
        <v>144</v>
      </c>
      <c r="E223" s="6">
        <v>76646</v>
      </c>
    </row>
    <row r="224" ht="12.75" customHeight="1" spans="1:5">
      <c r="A224" s="7" t="s">
        <v>148</v>
      </c>
      <c r="B224" s="4" t="s">
        <v>116</v>
      </c>
      <c r="C224" s="7" t="s">
        <v>2689</v>
      </c>
      <c r="D224" s="6" t="s">
        <v>141</v>
      </c>
      <c r="E224" s="6">
        <v>86.82</v>
      </c>
    </row>
    <row r="225" ht="12.75" customHeight="1" spans="1:5">
      <c r="A225" s="7" t="s">
        <v>150</v>
      </c>
      <c r="B225" s="4" t="s">
        <v>116</v>
      </c>
      <c r="C225" s="7" t="s">
        <v>2689</v>
      </c>
      <c r="D225" s="6" t="s">
        <v>141</v>
      </c>
      <c r="E225" s="6">
        <v>84.33</v>
      </c>
    </row>
    <row r="226" ht="12.75" customHeight="1" spans="1:5">
      <c r="A226" s="7" t="s">
        <v>152</v>
      </c>
      <c r="B226" s="4" t="s">
        <v>116</v>
      </c>
      <c r="C226" s="7" t="s">
        <v>2690</v>
      </c>
      <c r="D226" s="6" t="s">
        <v>46</v>
      </c>
      <c r="E226" s="9" t="s">
        <v>2691</v>
      </c>
    </row>
    <row r="227" ht="12.75" customHeight="1" spans="1:5">
      <c r="A227" s="7" t="s">
        <v>154</v>
      </c>
      <c r="B227" s="4" t="s">
        <v>116</v>
      </c>
      <c r="C227" s="7" t="s">
        <v>2690</v>
      </c>
      <c r="D227" s="6" t="s">
        <v>46</v>
      </c>
      <c r="E227" s="9" t="s">
        <v>2692</v>
      </c>
    </row>
    <row r="228" ht="12.75" customHeight="1" spans="1:5">
      <c r="A228" s="7" t="s">
        <v>2693</v>
      </c>
      <c r="B228" s="4" t="s">
        <v>350</v>
      </c>
      <c r="C228" s="7" t="s">
        <v>2694</v>
      </c>
      <c r="D228" s="6" t="s">
        <v>2678</v>
      </c>
      <c r="E228" s="6">
        <v>3181</v>
      </c>
    </row>
    <row r="229" ht="12.75" customHeight="1" spans="1:5">
      <c r="A229" s="7" t="s">
        <v>2695</v>
      </c>
      <c r="B229" s="4" t="s">
        <v>350</v>
      </c>
      <c r="C229" s="7" t="s">
        <v>2694</v>
      </c>
      <c r="D229" s="6" t="s">
        <v>2678</v>
      </c>
      <c r="E229" s="6">
        <v>21767</v>
      </c>
    </row>
    <row r="230" ht="12.75" customHeight="1" spans="1:5">
      <c r="A230" s="7" t="s">
        <v>2696</v>
      </c>
      <c r="B230" s="4" t="s">
        <v>350</v>
      </c>
      <c r="C230" s="7" t="s">
        <v>2694</v>
      </c>
      <c r="D230" s="6" t="s">
        <v>2678</v>
      </c>
      <c r="E230" s="6">
        <v>331</v>
      </c>
    </row>
    <row r="231" ht="12.75" customHeight="1" spans="1:5">
      <c r="A231" s="7" t="s">
        <v>2697</v>
      </c>
      <c r="B231" s="4" t="s">
        <v>350</v>
      </c>
      <c r="C231" s="7" t="s">
        <v>2698</v>
      </c>
      <c r="D231" s="6" t="s">
        <v>2678</v>
      </c>
      <c r="E231" s="6">
        <v>21894</v>
      </c>
    </row>
    <row r="232" ht="12.75" customHeight="1" spans="1:5">
      <c r="A232" s="7" t="s">
        <v>2699</v>
      </c>
      <c r="B232" s="4" t="s">
        <v>350</v>
      </c>
      <c r="C232" s="7" t="s">
        <v>2698</v>
      </c>
      <c r="D232" s="6" t="s">
        <v>2678</v>
      </c>
      <c r="E232" s="6">
        <v>340900</v>
      </c>
    </row>
    <row r="233" ht="12.75" customHeight="1" spans="1:5">
      <c r="A233" s="7" t="s">
        <v>2700</v>
      </c>
      <c r="B233" s="4" t="s">
        <v>350</v>
      </c>
      <c r="C233" s="7" t="s">
        <v>2698</v>
      </c>
      <c r="D233" s="6" t="s">
        <v>2701</v>
      </c>
      <c r="E233" s="6">
        <v>120642</v>
      </c>
    </row>
    <row r="234" ht="12.75" customHeight="1" spans="1:5">
      <c r="A234" s="7" t="s">
        <v>2702</v>
      </c>
      <c r="B234" s="4" t="s">
        <v>350</v>
      </c>
      <c r="C234" s="7" t="s">
        <v>2698</v>
      </c>
      <c r="D234" s="6" t="s">
        <v>2703</v>
      </c>
      <c r="E234" s="6">
        <v>3572</v>
      </c>
    </row>
    <row r="235" ht="12.75" customHeight="1" spans="1:5">
      <c r="A235" s="7" t="s">
        <v>2704</v>
      </c>
      <c r="B235" s="4" t="s">
        <v>350</v>
      </c>
      <c r="C235" s="7" t="s">
        <v>2698</v>
      </c>
      <c r="D235" s="6" t="s">
        <v>2703</v>
      </c>
      <c r="E235" s="6">
        <v>26537</v>
      </c>
    </row>
    <row r="236" ht="12.75" customHeight="1" spans="1:5">
      <c r="A236" s="7" t="s">
        <v>2705</v>
      </c>
      <c r="B236" s="4" t="s">
        <v>350</v>
      </c>
      <c r="C236" s="7" t="s">
        <v>2698</v>
      </c>
      <c r="D236" s="6" t="s">
        <v>2703</v>
      </c>
      <c r="E236" s="6">
        <v>1192402</v>
      </c>
    </row>
    <row r="237" ht="12.75" customHeight="1" spans="1:5">
      <c r="A237" s="7" t="s">
        <v>2706</v>
      </c>
      <c r="B237" s="4" t="s">
        <v>350</v>
      </c>
      <c r="C237" s="7" t="s">
        <v>2698</v>
      </c>
      <c r="D237" s="6" t="s">
        <v>2703</v>
      </c>
      <c r="E237" s="6">
        <v>1181534</v>
      </c>
    </row>
    <row r="238" ht="12.75" customHeight="1" spans="1:5">
      <c r="A238" s="3" t="s">
        <v>2707</v>
      </c>
      <c r="B238" s="4"/>
      <c r="C238" s="6"/>
      <c r="D238" s="6"/>
      <c r="E238" s="6"/>
    </row>
    <row r="239" ht="12.75" customHeight="1" spans="1:5">
      <c r="A239" s="7" t="s">
        <v>2708</v>
      </c>
      <c r="B239" s="4" t="s">
        <v>116</v>
      </c>
      <c r="C239" s="7" t="s">
        <v>2709</v>
      </c>
      <c r="D239" s="6" t="s">
        <v>1210</v>
      </c>
      <c r="E239" s="6">
        <v>1</v>
      </c>
    </row>
    <row r="240" ht="12.75" customHeight="1" spans="1:5">
      <c r="A240" s="7" t="s">
        <v>2710</v>
      </c>
      <c r="B240" s="4" t="s">
        <v>116</v>
      </c>
      <c r="C240" s="7" t="s">
        <v>2711</v>
      </c>
      <c r="D240" s="6" t="s">
        <v>1210</v>
      </c>
      <c r="E240" s="6" t="s">
        <v>2397</v>
      </c>
    </row>
    <row r="241" ht="12.75" customHeight="1" spans="1:5">
      <c r="A241" s="7" t="s">
        <v>2712</v>
      </c>
      <c r="B241" s="4" t="s">
        <v>116</v>
      </c>
      <c r="C241" s="7" t="s">
        <v>2713</v>
      </c>
      <c r="D241" s="6" t="s">
        <v>1210</v>
      </c>
      <c r="E241" s="6" t="s">
        <v>2397</v>
      </c>
    </row>
    <row r="242" ht="12.75" customHeight="1" spans="1:5">
      <c r="A242" s="7" t="s">
        <v>2714</v>
      </c>
      <c r="B242" s="4" t="s">
        <v>116</v>
      </c>
      <c r="C242" s="7" t="s">
        <v>2713</v>
      </c>
      <c r="D242" s="6" t="s">
        <v>119</v>
      </c>
      <c r="E242" s="6" t="s">
        <v>2397</v>
      </c>
    </row>
    <row r="243" ht="12.75" customHeight="1" spans="1:5">
      <c r="A243" s="7" t="s">
        <v>2715</v>
      </c>
      <c r="B243" s="4" t="s">
        <v>116</v>
      </c>
      <c r="C243" s="7" t="s">
        <v>2713</v>
      </c>
      <c r="D243" s="6" t="s">
        <v>119</v>
      </c>
      <c r="E243" s="6" t="s">
        <v>2397</v>
      </c>
    </row>
    <row r="244" ht="12.75" customHeight="1" spans="1:5">
      <c r="A244" s="7" t="s">
        <v>2716</v>
      </c>
      <c r="B244" s="4" t="s">
        <v>116</v>
      </c>
      <c r="C244" s="7" t="s">
        <v>2717</v>
      </c>
      <c r="D244" s="6" t="s">
        <v>119</v>
      </c>
      <c r="E244" s="6">
        <v>143</v>
      </c>
    </row>
    <row r="245" ht="12.75" customHeight="1" spans="1:5">
      <c r="A245" s="7" t="s">
        <v>2718</v>
      </c>
      <c r="B245" s="4" t="s">
        <v>116</v>
      </c>
      <c r="C245" s="7" t="s">
        <v>2719</v>
      </c>
      <c r="D245" s="6" t="s">
        <v>119</v>
      </c>
      <c r="E245" s="6">
        <v>17</v>
      </c>
    </row>
    <row r="246" ht="12.75" customHeight="1" spans="1:5">
      <c r="A246" s="7" t="s">
        <v>156</v>
      </c>
      <c r="B246" s="4" t="s">
        <v>116</v>
      </c>
      <c r="C246" s="7" t="s">
        <v>2720</v>
      </c>
      <c r="D246" s="6" t="s">
        <v>46</v>
      </c>
      <c r="E246" s="9" t="s">
        <v>2391</v>
      </c>
    </row>
    <row r="247" ht="12.75" customHeight="1" spans="1:5">
      <c r="A247" s="7" t="s">
        <v>158</v>
      </c>
      <c r="B247" s="4" t="s">
        <v>116</v>
      </c>
      <c r="C247" s="7" t="s">
        <v>2721</v>
      </c>
      <c r="D247" s="6" t="s">
        <v>119</v>
      </c>
      <c r="E247" s="6">
        <v>32</v>
      </c>
    </row>
    <row r="248" ht="12.75" customHeight="1" spans="1:5">
      <c r="A248" s="7" t="s">
        <v>160</v>
      </c>
      <c r="B248" s="4" t="s">
        <v>116</v>
      </c>
      <c r="C248" s="7" t="s">
        <v>2721</v>
      </c>
      <c r="D248" s="6" t="s">
        <v>119</v>
      </c>
      <c r="E248" s="6">
        <v>32</v>
      </c>
    </row>
    <row r="249" ht="12.75" customHeight="1" spans="1:5">
      <c r="A249" s="7" t="s">
        <v>162</v>
      </c>
      <c r="B249" s="4" t="s">
        <v>116</v>
      </c>
      <c r="C249" s="7" t="s">
        <v>2722</v>
      </c>
      <c r="D249" s="6" t="s">
        <v>46</v>
      </c>
      <c r="E249" s="9" t="s">
        <v>2723</v>
      </c>
    </row>
    <row r="250" ht="12.75" customHeight="1" spans="1:5">
      <c r="A250" s="7" t="s">
        <v>164</v>
      </c>
      <c r="B250" s="4" t="s">
        <v>116</v>
      </c>
      <c r="C250" s="7" t="s">
        <v>2724</v>
      </c>
      <c r="D250" s="6" t="s">
        <v>119</v>
      </c>
      <c r="E250" s="6">
        <v>924</v>
      </c>
    </row>
    <row r="251" ht="12.75" customHeight="1" spans="1:5">
      <c r="A251" s="7" t="s">
        <v>2725</v>
      </c>
      <c r="B251" s="4" t="s">
        <v>116</v>
      </c>
      <c r="C251" s="7" t="s">
        <v>2724</v>
      </c>
      <c r="D251" s="6" t="s">
        <v>119</v>
      </c>
      <c r="E251" s="6">
        <v>956</v>
      </c>
    </row>
    <row r="252" ht="12.75" customHeight="1" spans="1:5">
      <c r="A252" s="3" t="s">
        <v>2726</v>
      </c>
      <c r="B252" s="4"/>
      <c r="C252" s="6"/>
      <c r="D252" s="6"/>
      <c r="E252" s="6"/>
    </row>
    <row r="253" ht="12.75" customHeight="1" spans="1:5">
      <c r="A253" s="7" t="s">
        <v>2727</v>
      </c>
      <c r="B253" s="4" t="s">
        <v>116</v>
      </c>
      <c r="C253" s="7" t="s">
        <v>2728</v>
      </c>
      <c r="D253" s="6" t="s">
        <v>2729</v>
      </c>
      <c r="E253" s="6">
        <v>18134</v>
      </c>
    </row>
    <row r="254" ht="12.75" customHeight="1" spans="1:5">
      <c r="A254" s="7" t="s">
        <v>2730</v>
      </c>
      <c r="B254" s="4" t="s">
        <v>116</v>
      </c>
      <c r="C254" s="7" t="s">
        <v>2728</v>
      </c>
      <c r="D254" s="6" t="s">
        <v>2729</v>
      </c>
      <c r="E254" s="6">
        <v>2307</v>
      </c>
    </row>
    <row r="255" ht="12.75" customHeight="1" spans="1:5">
      <c r="A255" s="7" t="s">
        <v>2731</v>
      </c>
      <c r="B255" s="4" t="s">
        <v>116</v>
      </c>
      <c r="C255" s="7" t="s">
        <v>2728</v>
      </c>
      <c r="D255" s="6" t="s">
        <v>2729</v>
      </c>
      <c r="E255" s="6">
        <v>2280</v>
      </c>
    </row>
    <row r="256" ht="12.75" customHeight="1" spans="1:5">
      <c r="A256" s="7" t="s">
        <v>2732</v>
      </c>
      <c r="B256" s="4" t="s">
        <v>116</v>
      </c>
      <c r="C256" s="7" t="s">
        <v>2728</v>
      </c>
      <c r="D256" s="6" t="s">
        <v>2729</v>
      </c>
      <c r="E256" s="6">
        <v>2273</v>
      </c>
    </row>
    <row r="257" ht="12.75" customHeight="1" spans="1:5">
      <c r="A257" s="7" t="s">
        <v>2733</v>
      </c>
      <c r="B257" s="4" t="s">
        <v>116</v>
      </c>
      <c r="C257" s="7" t="s">
        <v>2728</v>
      </c>
      <c r="D257" s="6" t="s">
        <v>2729</v>
      </c>
      <c r="E257" s="6">
        <v>2254</v>
      </c>
    </row>
    <row r="258" ht="12.75" customHeight="1" spans="1:5">
      <c r="A258" s="7" t="s">
        <v>2734</v>
      </c>
      <c r="B258" s="4" t="s">
        <v>116</v>
      </c>
      <c r="C258" s="7" t="s">
        <v>2728</v>
      </c>
      <c r="D258" s="6" t="s">
        <v>2729</v>
      </c>
      <c r="E258" s="6">
        <v>2281</v>
      </c>
    </row>
    <row r="259" ht="12.75" customHeight="1" spans="1:5">
      <c r="A259" s="7" t="s">
        <v>2735</v>
      </c>
      <c r="B259" s="4" t="s">
        <v>116</v>
      </c>
      <c r="C259" s="7" t="s">
        <v>2728</v>
      </c>
      <c r="D259" s="6" t="s">
        <v>2729</v>
      </c>
      <c r="E259" s="6">
        <v>2275</v>
      </c>
    </row>
    <row r="260" ht="12.75" customHeight="1" spans="1:5">
      <c r="A260" s="7" t="s">
        <v>2736</v>
      </c>
      <c r="B260" s="4" t="s">
        <v>116</v>
      </c>
      <c r="C260" s="7" t="s">
        <v>2728</v>
      </c>
      <c r="D260" s="6" t="s">
        <v>2729</v>
      </c>
      <c r="E260" s="6">
        <v>2246</v>
      </c>
    </row>
    <row r="261" ht="12.75" customHeight="1" spans="1:5">
      <c r="A261" s="7" t="s">
        <v>2737</v>
      </c>
      <c r="B261" s="4" t="s">
        <v>116</v>
      </c>
      <c r="C261" s="7" t="s">
        <v>2728</v>
      </c>
      <c r="D261" s="6" t="s">
        <v>2729</v>
      </c>
      <c r="E261" s="6">
        <v>2218</v>
      </c>
    </row>
    <row r="262" ht="12.75" customHeight="1" spans="1:5">
      <c r="A262" s="7" t="s">
        <v>2738</v>
      </c>
      <c r="B262" s="4" t="s">
        <v>116</v>
      </c>
      <c r="C262" s="7" t="s">
        <v>2739</v>
      </c>
      <c r="D262" s="6" t="s">
        <v>46</v>
      </c>
      <c r="E262" s="9" t="s">
        <v>2740</v>
      </c>
    </row>
    <row r="263" ht="12.75" customHeight="1" spans="1:5">
      <c r="A263" s="7" t="s">
        <v>2741</v>
      </c>
      <c r="B263" s="4" t="s">
        <v>116</v>
      </c>
      <c r="C263" s="7" t="s">
        <v>2728</v>
      </c>
      <c r="D263" s="6" t="s">
        <v>62</v>
      </c>
      <c r="E263" s="6">
        <v>2218</v>
      </c>
    </row>
    <row r="264" ht="12.75" customHeight="1" spans="1:5">
      <c r="A264" s="7" t="s">
        <v>2742</v>
      </c>
      <c r="B264" s="4" t="s">
        <v>116</v>
      </c>
      <c r="C264" s="7" t="s">
        <v>2743</v>
      </c>
      <c r="D264" s="6" t="s">
        <v>62</v>
      </c>
      <c r="E264" s="6">
        <v>2295</v>
      </c>
    </row>
    <row r="265" ht="12.75" customHeight="1" spans="1:5">
      <c r="A265" s="7" t="s">
        <v>2744</v>
      </c>
      <c r="B265" s="4" t="s">
        <v>116</v>
      </c>
      <c r="C265" s="7" t="s">
        <v>2745</v>
      </c>
      <c r="D265" s="6" t="s">
        <v>426</v>
      </c>
      <c r="E265" s="13">
        <v>6.18</v>
      </c>
    </row>
    <row r="266" ht="12.75" customHeight="1" spans="1:5">
      <c r="A266" s="7" t="s">
        <v>2746</v>
      </c>
      <c r="B266" s="4" t="s">
        <v>116</v>
      </c>
      <c r="C266" s="7" t="s">
        <v>2747</v>
      </c>
      <c r="D266" s="6" t="s">
        <v>203</v>
      </c>
      <c r="E266" s="6">
        <v>5</v>
      </c>
    </row>
    <row r="267" ht="12.75" customHeight="1" spans="1:5">
      <c r="A267" s="7" t="s">
        <v>2748</v>
      </c>
      <c r="B267" s="4" t="s">
        <v>116</v>
      </c>
      <c r="C267" s="7" t="s">
        <v>2749</v>
      </c>
      <c r="D267" s="6" t="s">
        <v>62</v>
      </c>
      <c r="E267" s="6">
        <v>80888</v>
      </c>
    </row>
    <row r="268" ht="12.75" customHeight="1" spans="1:5">
      <c r="A268" s="7" t="s">
        <v>2750</v>
      </c>
      <c r="B268" s="4" t="s">
        <v>116</v>
      </c>
      <c r="C268" s="7" t="s">
        <v>2751</v>
      </c>
      <c r="D268" s="6" t="s">
        <v>46</v>
      </c>
      <c r="E268" s="9" t="s">
        <v>2752</v>
      </c>
    </row>
    <row r="269" ht="12.75" customHeight="1" spans="1:5">
      <c r="A269" s="7" t="s">
        <v>2753</v>
      </c>
      <c r="B269" s="4" t="s">
        <v>116</v>
      </c>
      <c r="C269" s="7" t="s">
        <v>2754</v>
      </c>
      <c r="D269" s="6" t="s">
        <v>62</v>
      </c>
      <c r="E269" s="6">
        <v>449</v>
      </c>
    </row>
    <row r="270" ht="12.75" customHeight="1" spans="1:5">
      <c r="A270" s="7" t="s">
        <v>2755</v>
      </c>
      <c r="B270" s="4" t="s">
        <v>116</v>
      </c>
      <c r="C270" s="7" t="s">
        <v>2756</v>
      </c>
      <c r="D270" s="6" t="s">
        <v>62</v>
      </c>
      <c r="E270" s="6">
        <v>977</v>
      </c>
    </row>
    <row r="271" ht="12.75" customHeight="1" spans="1:5">
      <c r="A271" s="7" t="s">
        <v>2757</v>
      </c>
      <c r="B271" s="4" t="s">
        <v>116</v>
      </c>
      <c r="C271" s="7" t="s">
        <v>2758</v>
      </c>
      <c r="D271" s="6" t="s">
        <v>46</v>
      </c>
      <c r="E271" s="9" t="s">
        <v>2759</v>
      </c>
    </row>
    <row r="272" ht="12.75" customHeight="1" spans="1:5">
      <c r="A272" s="7" t="s">
        <v>2760</v>
      </c>
      <c r="B272" s="4" t="s">
        <v>116</v>
      </c>
      <c r="C272" s="7" t="s">
        <v>2761</v>
      </c>
      <c r="D272" s="6" t="s">
        <v>62</v>
      </c>
      <c r="E272" s="6">
        <v>10811</v>
      </c>
    </row>
    <row r="273" ht="12.75" customHeight="1" spans="1:5">
      <c r="A273" s="7" t="s">
        <v>2762</v>
      </c>
      <c r="B273" s="4" t="s">
        <v>116</v>
      </c>
      <c r="C273" s="7" t="s">
        <v>2763</v>
      </c>
      <c r="D273" s="6" t="s">
        <v>2729</v>
      </c>
      <c r="E273" s="6">
        <v>9781</v>
      </c>
    </row>
    <row r="274" ht="12.75" customHeight="1" spans="1:5">
      <c r="A274" s="7" t="s">
        <v>2764</v>
      </c>
      <c r="B274" s="4" t="s">
        <v>116</v>
      </c>
      <c r="C274" s="7" t="s">
        <v>2765</v>
      </c>
      <c r="D274" s="6" t="s">
        <v>46</v>
      </c>
      <c r="E274" s="9" t="s">
        <v>2766</v>
      </c>
    </row>
    <row r="275" ht="12.75" customHeight="1" spans="1:5">
      <c r="A275" s="7" t="s">
        <v>2767</v>
      </c>
      <c r="B275" s="4" t="s">
        <v>116</v>
      </c>
      <c r="C275" s="7" t="s">
        <v>2768</v>
      </c>
      <c r="D275" s="6" t="s">
        <v>46</v>
      </c>
      <c r="E275" s="9" t="s">
        <v>2769</v>
      </c>
    </row>
    <row r="276" ht="12.75" customHeight="1" spans="1:5">
      <c r="A276" s="7" t="s">
        <v>2770</v>
      </c>
      <c r="B276" s="4" t="s">
        <v>116</v>
      </c>
      <c r="C276" s="7" t="s">
        <v>2771</v>
      </c>
      <c r="D276" s="6" t="s">
        <v>46</v>
      </c>
      <c r="E276" s="9" t="s">
        <v>2772</v>
      </c>
    </row>
    <row r="277" ht="12.75" customHeight="1" spans="1:5">
      <c r="A277" s="7" t="s">
        <v>2773</v>
      </c>
      <c r="B277" s="4" t="s">
        <v>116</v>
      </c>
      <c r="C277" s="7" t="s">
        <v>2774</v>
      </c>
      <c r="D277" s="6" t="s">
        <v>203</v>
      </c>
      <c r="E277" s="6">
        <v>741</v>
      </c>
    </row>
    <row r="278" ht="12.75" customHeight="1" spans="1:5">
      <c r="A278" s="7" t="s">
        <v>2775</v>
      </c>
      <c r="B278" s="4" t="s">
        <v>116</v>
      </c>
      <c r="C278" s="7" t="s">
        <v>2776</v>
      </c>
      <c r="D278" s="6" t="s">
        <v>46</v>
      </c>
      <c r="E278" s="9" t="s">
        <v>2391</v>
      </c>
    </row>
    <row r="279" ht="12.75" customHeight="1" spans="1:5">
      <c r="A279" s="7" t="s">
        <v>2777</v>
      </c>
      <c r="B279" s="4" t="s">
        <v>116</v>
      </c>
      <c r="C279" s="7" t="s">
        <v>2778</v>
      </c>
      <c r="D279" s="6" t="s">
        <v>46</v>
      </c>
      <c r="E279" s="9" t="s">
        <v>2779</v>
      </c>
    </row>
    <row r="280" ht="12.75" customHeight="1" spans="1:5">
      <c r="A280" s="7" t="s">
        <v>2780</v>
      </c>
      <c r="B280" s="4" t="s">
        <v>116</v>
      </c>
      <c r="C280" s="7" t="s">
        <v>2781</v>
      </c>
      <c r="D280" s="6" t="s">
        <v>46</v>
      </c>
      <c r="E280" s="9" t="s">
        <v>2391</v>
      </c>
    </row>
    <row r="281" ht="12.75" customHeight="1" spans="1:5">
      <c r="A281" s="7" t="s">
        <v>2782</v>
      </c>
      <c r="B281" s="4" t="s">
        <v>116</v>
      </c>
      <c r="C281" s="7" t="s">
        <v>2783</v>
      </c>
      <c r="D281" s="6" t="s">
        <v>2784</v>
      </c>
      <c r="E281" s="6">
        <v>45</v>
      </c>
    </row>
    <row r="282" ht="12.75" customHeight="1" spans="1:5">
      <c r="A282" s="7" t="s">
        <v>2785</v>
      </c>
      <c r="B282" s="4" t="s">
        <v>116</v>
      </c>
      <c r="C282" s="7" t="s">
        <v>2786</v>
      </c>
      <c r="D282" s="6" t="s">
        <v>62</v>
      </c>
      <c r="E282" s="6">
        <v>3215</v>
      </c>
    </row>
    <row r="283" ht="12.75" customHeight="1" spans="1:5">
      <c r="A283" s="7" t="s">
        <v>2787</v>
      </c>
      <c r="B283" s="4" t="s">
        <v>116</v>
      </c>
      <c r="C283" s="7" t="s">
        <v>2788</v>
      </c>
      <c r="D283" s="6" t="s">
        <v>426</v>
      </c>
      <c r="E283" s="6">
        <v>6</v>
      </c>
    </row>
    <row r="284" ht="12.75" customHeight="1" spans="1:5">
      <c r="A284" s="7" t="s">
        <v>2789</v>
      </c>
      <c r="B284" s="4" t="s">
        <v>116</v>
      </c>
      <c r="C284" s="7" t="s">
        <v>2790</v>
      </c>
      <c r="D284" s="6" t="s">
        <v>62</v>
      </c>
      <c r="E284" s="6">
        <v>6</v>
      </c>
    </row>
    <row r="285" ht="12.75" customHeight="1" spans="1:5">
      <c r="A285" s="7" t="s">
        <v>2791</v>
      </c>
      <c r="B285" s="4" t="s">
        <v>116</v>
      </c>
      <c r="C285" s="7" t="s">
        <v>2792</v>
      </c>
      <c r="D285" s="6" t="s">
        <v>46</v>
      </c>
      <c r="E285" s="9" t="s">
        <v>2793</v>
      </c>
    </row>
    <row r="286" ht="12.75" customHeight="1" spans="1:5">
      <c r="A286" s="7" t="s">
        <v>2794</v>
      </c>
      <c r="B286" s="4" t="s">
        <v>116</v>
      </c>
      <c r="C286" s="7" t="s">
        <v>2795</v>
      </c>
      <c r="D286" s="6" t="s">
        <v>2729</v>
      </c>
      <c r="E286" s="6">
        <v>24</v>
      </c>
    </row>
    <row r="287" ht="12.75" customHeight="1" spans="1:5">
      <c r="A287" s="7" t="s">
        <v>2796</v>
      </c>
      <c r="B287" s="4" t="s">
        <v>116</v>
      </c>
      <c r="C287" s="7" t="s">
        <v>2797</v>
      </c>
      <c r="D287" s="6" t="s">
        <v>46</v>
      </c>
      <c r="E287" s="9" t="s">
        <v>2798</v>
      </c>
    </row>
    <row r="288" ht="12.75" customHeight="1" spans="1:5">
      <c r="A288" s="7" t="s">
        <v>2799</v>
      </c>
      <c r="B288" s="4" t="s">
        <v>116</v>
      </c>
      <c r="C288" s="7" t="s">
        <v>2800</v>
      </c>
      <c r="D288" s="6" t="s">
        <v>2729</v>
      </c>
      <c r="E288" s="6">
        <v>610</v>
      </c>
    </row>
    <row r="289" ht="12.75" customHeight="1" spans="1:5">
      <c r="A289" s="7" t="s">
        <v>2801</v>
      </c>
      <c r="B289" s="4" t="s">
        <v>116</v>
      </c>
      <c r="C289" s="7" t="s">
        <v>2802</v>
      </c>
      <c r="D289" s="6" t="s">
        <v>46</v>
      </c>
      <c r="E289" s="9" t="s">
        <v>2803</v>
      </c>
    </row>
    <row r="290" ht="12.75" customHeight="1" spans="1:5">
      <c r="A290" s="7" t="s">
        <v>2804</v>
      </c>
      <c r="B290" s="4" t="s">
        <v>116</v>
      </c>
      <c r="C290" s="7" t="s">
        <v>2805</v>
      </c>
      <c r="D290" s="6" t="s">
        <v>2729</v>
      </c>
      <c r="E290" s="6">
        <v>927</v>
      </c>
    </row>
    <row r="291" ht="12.75" customHeight="1" spans="1:5">
      <c r="A291" s="7" t="s">
        <v>2806</v>
      </c>
      <c r="B291" s="4" t="s">
        <v>116</v>
      </c>
      <c r="C291" s="7" t="s">
        <v>2807</v>
      </c>
      <c r="D291" s="6" t="s">
        <v>46</v>
      </c>
      <c r="E291" s="9" t="s">
        <v>2808</v>
      </c>
    </row>
    <row r="292" ht="12.75" customHeight="1" spans="1:5">
      <c r="A292" s="7" t="s">
        <v>2809</v>
      </c>
      <c r="B292" s="4" t="s">
        <v>116</v>
      </c>
      <c r="C292" s="7" t="s">
        <v>2810</v>
      </c>
      <c r="D292" s="6" t="s">
        <v>2729</v>
      </c>
      <c r="E292" s="6">
        <v>126</v>
      </c>
    </row>
    <row r="293" ht="12.75" customHeight="1" spans="1:5">
      <c r="A293" s="7" t="s">
        <v>2811</v>
      </c>
      <c r="B293" s="4" t="s">
        <v>116</v>
      </c>
      <c r="C293" s="7" t="s">
        <v>2812</v>
      </c>
      <c r="D293" s="6" t="s">
        <v>46</v>
      </c>
      <c r="E293" s="9" t="s">
        <v>2793</v>
      </c>
    </row>
    <row r="294" ht="12.75" customHeight="1" spans="1:5">
      <c r="A294" s="7" t="s">
        <v>2813</v>
      </c>
      <c r="B294" s="4" t="s">
        <v>116</v>
      </c>
      <c r="C294" s="7" t="s">
        <v>2814</v>
      </c>
      <c r="D294" s="6" t="s">
        <v>46</v>
      </c>
      <c r="E294" s="9" t="s">
        <v>2391</v>
      </c>
    </row>
    <row r="295" ht="12.75" customHeight="1" spans="1:5">
      <c r="A295" s="7" t="s">
        <v>2815</v>
      </c>
      <c r="B295" s="4" t="s">
        <v>116</v>
      </c>
      <c r="C295" s="7" t="s">
        <v>2816</v>
      </c>
      <c r="D295" s="6" t="s">
        <v>62</v>
      </c>
      <c r="E295" s="6">
        <v>102</v>
      </c>
    </row>
    <row r="296" ht="12.75" customHeight="1" spans="1:5">
      <c r="A296" s="7" t="s">
        <v>2817</v>
      </c>
      <c r="B296" s="4" t="s">
        <v>116</v>
      </c>
      <c r="C296" s="7" t="s">
        <v>2818</v>
      </c>
      <c r="D296" s="6" t="s">
        <v>62</v>
      </c>
      <c r="E296" s="6">
        <v>102</v>
      </c>
    </row>
    <row r="297" ht="12.75" customHeight="1" spans="1:5">
      <c r="A297" s="7" t="s">
        <v>168</v>
      </c>
      <c r="B297" s="4" t="s">
        <v>116</v>
      </c>
      <c r="C297" s="7" t="s">
        <v>2819</v>
      </c>
      <c r="D297" s="6" t="s">
        <v>46</v>
      </c>
      <c r="E297" s="9" t="s">
        <v>2820</v>
      </c>
    </row>
    <row r="298" ht="12.75" customHeight="1" spans="1:5">
      <c r="A298" s="7" t="s">
        <v>170</v>
      </c>
      <c r="B298" s="4" t="s">
        <v>116</v>
      </c>
      <c r="C298" s="7" t="s">
        <v>2821</v>
      </c>
      <c r="D298" s="6" t="s">
        <v>62</v>
      </c>
      <c r="E298" s="6">
        <v>610</v>
      </c>
    </row>
    <row r="299" ht="12.75" customHeight="1" spans="1:5">
      <c r="A299" s="7" t="s">
        <v>172</v>
      </c>
      <c r="B299" s="4" t="s">
        <v>116</v>
      </c>
      <c r="C299" s="7" t="s">
        <v>2822</v>
      </c>
      <c r="D299" s="6" t="s">
        <v>62</v>
      </c>
      <c r="E299" s="6">
        <v>11137</v>
      </c>
    </row>
    <row r="300" ht="12.75" customHeight="1" spans="1:5">
      <c r="A300" s="7" t="s">
        <v>2823</v>
      </c>
      <c r="B300" s="4" t="s">
        <v>116</v>
      </c>
      <c r="C300" s="7" t="s">
        <v>2824</v>
      </c>
      <c r="D300" s="6" t="s">
        <v>2825</v>
      </c>
      <c r="E300" s="6">
        <v>197</v>
      </c>
    </row>
    <row r="301" ht="12.75" customHeight="1" spans="1:5">
      <c r="A301" s="7" t="s">
        <v>2826</v>
      </c>
      <c r="B301" s="4" t="s">
        <v>116</v>
      </c>
      <c r="C301" s="7" t="s">
        <v>2827</v>
      </c>
      <c r="D301" s="6" t="s">
        <v>2825</v>
      </c>
      <c r="E301" s="6">
        <v>2137</v>
      </c>
    </row>
    <row r="302" ht="12.75" customHeight="1" spans="1:5">
      <c r="A302" s="7" t="s">
        <v>2828</v>
      </c>
      <c r="B302" s="4" t="s">
        <v>116</v>
      </c>
      <c r="C302" s="7" t="s">
        <v>2829</v>
      </c>
      <c r="D302" s="6" t="s">
        <v>62</v>
      </c>
      <c r="E302" s="6">
        <v>2139</v>
      </c>
    </row>
    <row r="303" ht="12.75" customHeight="1" spans="1:5">
      <c r="A303" s="7" t="s">
        <v>2830</v>
      </c>
      <c r="B303" s="4" t="s">
        <v>116</v>
      </c>
      <c r="C303" s="7" t="s">
        <v>2831</v>
      </c>
      <c r="D303" s="6" t="s">
        <v>62</v>
      </c>
      <c r="E303" s="6">
        <v>2382</v>
      </c>
    </row>
    <row r="304" ht="12.75" customHeight="1" spans="1:5">
      <c r="A304" s="7" t="s">
        <v>2832</v>
      </c>
      <c r="B304" s="4" t="s">
        <v>116</v>
      </c>
      <c r="C304" s="7" t="s">
        <v>2833</v>
      </c>
      <c r="D304" s="6" t="s">
        <v>46</v>
      </c>
      <c r="E304" s="9" t="s">
        <v>2834</v>
      </c>
    </row>
    <row r="305" ht="12.75" customHeight="1" spans="1:5">
      <c r="A305" s="7" t="s">
        <v>2835</v>
      </c>
      <c r="B305" s="4" t="s">
        <v>116</v>
      </c>
      <c r="C305" s="7" t="s">
        <v>2836</v>
      </c>
      <c r="D305" s="6" t="s">
        <v>62</v>
      </c>
      <c r="E305" s="6">
        <v>2134</v>
      </c>
    </row>
    <row r="306" ht="12.75" customHeight="1" spans="1:5">
      <c r="A306" s="7" t="s">
        <v>2837</v>
      </c>
      <c r="B306" s="4" t="s">
        <v>116</v>
      </c>
      <c r="C306" s="7" t="s">
        <v>2838</v>
      </c>
      <c r="D306" s="6" t="s">
        <v>62</v>
      </c>
      <c r="E306" s="6">
        <v>314</v>
      </c>
    </row>
    <row r="307" ht="12.75" customHeight="1" spans="1:5">
      <c r="A307" s="7" t="s">
        <v>2839</v>
      </c>
      <c r="B307" s="4" t="s">
        <v>116</v>
      </c>
      <c r="C307" s="7" t="s">
        <v>2840</v>
      </c>
      <c r="D307" s="6" t="s">
        <v>62</v>
      </c>
      <c r="E307" s="6">
        <v>220</v>
      </c>
    </row>
    <row r="308" ht="12.75" customHeight="1" spans="1:5">
      <c r="A308" s="7" t="s">
        <v>2841</v>
      </c>
      <c r="B308" s="4" t="s">
        <v>116</v>
      </c>
      <c r="C308" s="7" t="s">
        <v>2842</v>
      </c>
      <c r="D308" s="6" t="s">
        <v>46</v>
      </c>
      <c r="E308" s="9" t="s">
        <v>2843</v>
      </c>
    </row>
    <row r="309" ht="12.75" customHeight="1" spans="1:5">
      <c r="A309" s="7" t="s">
        <v>2844</v>
      </c>
      <c r="B309" s="4" t="s">
        <v>116</v>
      </c>
      <c r="C309" s="7" t="s">
        <v>2845</v>
      </c>
      <c r="D309" s="6" t="s">
        <v>46</v>
      </c>
      <c r="E309" s="9" t="s">
        <v>2846</v>
      </c>
    </row>
    <row r="310" ht="12.75" customHeight="1" spans="1:5">
      <c r="A310" s="7" t="s">
        <v>2847</v>
      </c>
      <c r="B310" s="4" t="s">
        <v>116</v>
      </c>
      <c r="C310" s="7" t="s">
        <v>2848</v>
      </c>
      <c r="D310" s="6" t="s">
        <v>46</v>
      </c>
      <c r="E310" s="9" t="s">
        <v>2846</v>
      </c>
    </row>
    <row r="311" ht="12.75" customHeight="1" spans="1:5">
      <c r="A311" s="7" t="s">
        <v>2849</v>
      </c>
      <c r="B311" s="4" t="s">
        <v>116</v>
      </c>
      <c r="C311" s="7" t="s">
        <v>2850</v>
      </c>
      <c r="D311" s="6" t="s">
        <v>62</v>
      </c>
      <c r="E311" s="6">
        <v>2128</v>
      </c>
    </row>
    <row r="312" ht="12.75" customHeight="1" spans="1:5">
      <c r="A312" s="7" t="s">
        <v>2851</v>
      </c>
      <c r="B312" s="4" t="s">
        <v>116</v>
      </c>
      <c r="C312" s="7" t="s">
        <v>2852</v>
      </c>
      <c r="D312" s="6" t="s">
        <v>62</v>
      </c>
      <c r="E312" s="6">
        <v>2139</v>
      </c>
    </row>
    <row r="313" ht="12.75" customHeight="1" spans="1:5">
      <c r="A313" s="7" t="s">
        <v>2853</v>
      </c>
      <c r="B313" s="4" t="s">
        <v>116</v>
      </c>
      <c r="C313" s="7" t="s">
        <v>2854</v>
      </c>
      <c r="D313" s="6" t="s">
        <v>46</v>
      </c>
      <c r="E313" s="14" t="s">
        <v>2855</v>
      </c>
    </row>
    <row r="314" ht="12.75" customHeight="1" spans="1:5">
      <c r="A314" s="7" t="s">
        <v>2856</v>
      </c>
      <c r="B314" s="4" t="s">
        <v>116</v>
      </c>
      <c r="C314" s="7" t="s">
        <v>2857</v>
      </c>
      <c r="D314" s="6" t="s">
        <v>62</v>
      </c>
      <c r="E314" s="6">
        <v>342</v>
      </c>
    </row>
    <row r="315" ht="12.75" customHeight="1" spans="1:5">
      <c r="A315" s="7" t="s">
        <v>2858</v>
      </c>
      <c r="B315" s="4" t="s">
        <v>116</v>
      </c>
      <c r="C315" s="7" t="s">
        <v>2859</v>
      </c>
      <c r="D315" s="6" t="s">
        <v>62</v>
      </c>
      <c r="E315" s="6">
        <v>342</v>
      </c>
    </row>
    <row r="316" ht="12.75" customHeight="1" spans="1:5">
      <c r="A316" s="7" t="s">
        <v>2860</v>
      </c>
      <c r="B316" s="4" t="s">
        <v>116</v>
      </c>
      <c r="C316" s="7" t="s">
        <v>2861</v>
      </c>
      <c r="D316" s="6" t="s">
        <v>119</v>
      </c>
      <c r="E316" s="6">
        <v>364</v>
      </c>
    </row>
    <row r="317" ht="12.75" customHeight="1" spans="1:5">
      <c r="A317" s="7" t="s">
        <v>2862</v>
      </c>
      <c r="B317" s="4" t="s">
        <v>116</v>
      </c>
      <c r="C317" s="7" t="s">
        <v>2863</v>
      </c>
      <c r="D317" s="6" t="s">
        <v>119</v>
      </c>
      <c r="E317" s="6">
        <v>1468</v>
      </c>
    </row>
    <row r="318" ht="12.75" customHeight="1" spans="1:5">
      <c r="A318" s="7" t="s">
        <v>2864</v>
      </c>
      <c r="B318" s="4" t="s">
        <v>116</v>
      </c>
      <c r="C318" s="7" t="s">
        <v>2865</v>
      </c>
      <c r="D318" s="6" t="s">
        <v>62</v>
      </c>
      <c r="E318" s="6">
        <v>290698</v>
      </c>
    </row>
    <row r="319" ht="12.75" customHeight="1" spans="1:5">
      <c r="A319" s="7" t="s">
        <v>2866</v>
      </c>
      <c r="B319" s="4" t="s">
        <v>116</v>
      </c>
      <c r="C319" s="7" t="s">
        <v>2867</v>
      </c>
      <c r="D319" s="6" t="s">
        <v>62</v>
      </c>
      <c r="E319" s="6">
        <v>1392010</v>
      </c>
    </row>
    <row r="320" ht="12.75" customHeight="1" spans="1:5">
      <c r="A320" s="7" t="s">
        <v>2868</v>
      </c>
      <c r="B320" s="4" t="s">
        <v>116</v>
      </c>
      <c r="C320" s="7" t="s">
        <v>2869</v>
      </c>
      <c r="D320" s="6" t="s">
        <v>62</v>
      </c>
      <c r="E320" s="6">
        <v>17410</v>
      </c>
    </row>
    <row r="321" ht="12.75" customHeight="1" spans="1:5">
      <c r="A321" s="7" t="s">
        <v>2870</v>
      </c>
      <c r="B321" s="4" t="s">
        <v>116</v>
      </c>
      <c r="C321" s="7" t="s">
        <v>2871</v>
      </c>
      <c r="D321" s="6" t="s">
        <v>62</v>
      </c>
      <c r="E321" s="6">
        <v>74137</v>
      </c>
    </row>
    <row r="322" ht="12.75" customHeight="1" spans="1:5">
      <c r="A322" s="7" t="s">
        <v>2872</v>
      </c>
      <c r="B322" s="4" t="s">
        <v>116</v>
      </c>
      <c r="C322" s="7" t="s">
        <v>2873</v>
      </c>
      <c r="D322" s="6" t="s">
        <v>2701</v>
      </c>
      <c r="E322" s="6" t="s">
        <v>2397</v>
      </c>
    </row>
    <row r="323" ht="12.75" customHeight="1" spans="1:5">
      <c r="A323" s="7" t="s">
        <v>174</v>
      </c>
      <c r="B323" s="4" t="s">
        <v>116</v>
      </c>
      <c r="C323" s="7" t="s">
        <v>2874</v>
      </c>
      <c r="D323" s="6" t="s">
        <v>46</v>
      </c>
      <c r="E323" s="9" t="s">
        <v>2875</v>
      </c>
    </row>
    <row r="324" ht="12.75" customHeight="1" spans="1:5">
      <c r="A324" s="7" t="s">
        <v>176</v>
      </c>
      <c r="B324" s="4" t="s">
        <v>116</v>
      </c>
      <c r="C324" s="7" t="s">
        <v>2876</v>
      </c>
      <c r="D324" s="6" t="s">
        <v>62</v>
      </c>
      <c r="E324" s="6">
        <v>1122</v>
      </c>
    </row>
    <row r="325" ht="12.75" customHeight="1" spans="1:5">
      <c r="A325" s="7" t="s">
        <v>178</v>
      </c>
      <c r="B325" s="4" t="s">
        <v>116</v>
      </c>
      <c r="C325" s="7" t="s">
        <v>2877</v>
      </c>
      <c r="D325" s="6" t="s">
        <v>62</v>
      </c>
      <c r="E325" s="6">
        <v>11137</v>
      </c>
    </row>
    <row r="326" ht="12.75" customHeight="1" spans="1:5">
      <c r="A326" s="7" t="s">
        <v>180</v>
      </c>
      <c r="B326" s="4" t="s">
        <v>116</v>
      </c>
      <c r="C326" s="7" t="s">
        <v>2878</v>
      </c>
      <c r="D326" s="6" t="s">
        <v>62</v>
      </c>
      <c r="E326" s="6">
        <v>39020</v>
      </c>
    </row>
    <row r="327" ht="12.75" customHeight="1" spans="1:5">
      <c r="A327" s="7" t="s">
        <v>2879</v>
      </c>
      <c r="B327" s="4" t="s">
        <v>116</v>
      </c>
      <c r="C327" s="7" t="s">
        <v>2880</v>
      </c>
      <c r="D327" s="6" t="s">
        <v>62</v>
      </c>
      <c r="E327" s="6">
        <v>39020</v>
      </c>
    </row>
    <row r="328" ht="12.75" customHeight="1" spans="1:5">
      <c r="A328" s="7" t="s">
        <v>182</v>
      </c>
      <c r="B328" s="4" t="s">
        <v>116</v>
      </c>
      <c r="C328" s="7" t="s">
        <v>2881</v>
      </c>
      <c r="D328" s="6" t="s">
        <v>46</v>
      </c>
      <c r="E328" s="9" t="s">
        <v>2882</v>
      </c>
    </row>
    <row r="329" ht="12.75" customHeight="1" spans="1:5">
      <c r="A329" s="7" t="s">
        <v>184</v>
      </c>
      <c r="B329" s="4" t="s">
        <v>116</v>
      </c>
      <c r="C329" s="7" t="s">
        <v>184</v>
      </c>
      <c r="D329" s="6" t="s">
        <v>62</v>
      </c>
      <c r="E329" s="6">
        <v>61600</v>
      </c>
    </row>
    <row r="330" ht="12.75" customHeight="1" spans="1:5">
      <c r="A330" s="7" t="s">
        <v>186</v>
      </c>
      <c r="B330" s="4" t="s">
        <v>116</v>
      </c>
      <c r="C330" s="7" t="s">
        <v>186</v>
      </c>
      <c r="D330" s="6" t="s">
        <v>62</v>
      </c>
      <c r="E330" s="6">
        <v>61600</v>
      </c>
    </row>
    <row r="331" ht="12.75" customHeight="1" spans="1:5">
      <c r="A331" s="7" t="s">
        <v>2883</v>
      </c>
      <c r="B331" s="4" t="s">
        <v>116</v>
      </c>
      <c r="C331" s="7" t="s">
        <v>2884</v>
      </c>
      <c r="D331" s="6" t="s">
        <v>46</v>
      </c>
      <c r="E331" s="9" t="s">
        <v>2885</v>
      </c>
    </row>
    <row r="332" ht="12.75" customHeight="1" spans="1:5">
      <c r="A332" s="7" t="s">
        <v>2886</v>
      </c>
      <c r="B332" s="4" t="s">
        <v>116</v>
      </c>
      <c r="C332" s="7" t="s">
        <v>2886</v>
      </c>
      <c r="D332" s="6" t="s">
        <v>62</v>
      </c>
      <c r="E332" s="6">
        <v>0</v>
      </c>
    </row>
    <row r="333" ht="12.75" customHeight="1" spans="1:5">
      <c r="A333" s="7" t="s">
        <v>2887</v>
      </c>
      <c r="B333" s="4" t="s">
        <v>116</v>
      </c>
      <c r="C333" s="7" t="s">
        <v>2888</v>
      </c>
      <c r="D333" s="6" t="s">
        <v>62</v>
      </c>
      <c r="E333" s="6">
        <v>0</v>
      </c>
    </row>
    <row r="334" ht="12.75" customHeight="1" spans="1:5">
      <c r="A334" s="7" t="s">
        <v>2889</v>
      </c>
      <c r="B334" s="4" t="s">
        <v>116</v>
      </c>
      <c r="C334" s="7" t="s">
        <v>2889</v>
      </c>
      <c r="D334" s="6" t="s">
        <v>62</v>
      </c>
      <c r="E334" s="6">
        <v>0</v>
      </c>
    </row>
    <row r="335" ht="12.75" customHeight="1" spans="1:5">
      <c r="A335" s="7" t="s">
        <v>2890</v>
      </c>
      <c r="B335" s="4" t="s">
        <v>116</v>
      </c>
      <c r="C335" s="7" t="s">
        <v>2891</v>
      </c>
      <c r="D335" s="6" t="s">
        <v>62</v>
      </c>
      <c r="E335" s="6">
        <v>0</v>
      </c>
    </row>
    <row r="336" ht="12.75" customHeight="1" spans="1:5">
      <c r="A336" s="7" t="s">
        <v>2892</v>
      </c>
      <c r="B336" s="4" t="s">
        <v>116</v>
      </c>
      <c r="C336" s="7" t="s">
        <v>2893</v>
      </c>
      <c r="D336" s="6" t="s">
        <v>62</v>
      </c>
      <c r="E336" s="6">
        <v>0</v>
      </c>
    </row>
    <row r="337" ht="12.75" customHeight="1" spans="1:5">
      <c r="A337" s="7" t="s">
        <v>2894</v>
      </c>
      <c r="B337" s="4" t="s">
        <v>116</v>
      </c>
      <c r="C337" s="7" t="s">
        <v>2895</v>
      </c>
      <c r="D337" s="6" t="s">
        <v>62</v>
      </c>
      <c r="E337" s="6">
        <v>0</v>
      </c>
    </row>
    <row r="338" ht="12.75" customHeight="1" spans="1:5">
      <c r="A338" s="7" t="s">
        <v>2896</v>
      </c>
      <c r="B338" s="4" t="s">
        <v>116</v>
      </c>
      <c r="C338" s="7" t="s">
        <v>2897</v>
      </c>
      <c r="D338" s="6" t="s">
        <v>62</v>
      </c>
      <c r="E338" s="6">
        <v>0</v>
      </c>
    </row>
    <row r="339" ht="12.75" customHeight="1" spans="1:5">
      <c r="A339" s="7" t="s">
        <v>2898</v>
      </c>
      <c r="B339" s="4" t="s">
        <v>116</v>
      </c>
      <c r="C339" s="7" t="s">
        <v>2899</v>
      </c>
      <c r="D339" s="6" t="s">
        <v>46</v>
      </c>
      <c r="E339" s="9" t="s">
        <v>2885</v>
      </c>
    </row>
    <row r="340" ht="12.75" customHeight="1" spans="1:5">
      <c r="A340" s="15" t="s">
        <v>188</v>
      </c>
      <c r="B340" s="4" t="s">
        <v>116</v>
      </c>
      <c r="C340" s="7" t="s">
        <v>2900</v>
      </c>
      <c r="D340" s="6" t="s">
        <v>46</v>
      </c>
      <c r="E340" s="9" t="s">
        <v>2391</v>
      </c>
    </row>
    <row r="341" ht="12.75" customHeight="1" spans="1:5">
      <c r="A341" s="7" t="s">
        <v>190</v>
      </c>
      <c r="B341" s="4" t="s">
        <v>116</v>
      </c>
      <c r="C341" s="7" t="s">
        <v>2901</v>
      </c>
      <c r="D341" s="6" t="s">
        <v>62</v>
      </c>
      <c r="E341" s="6">
        <v>408</v>
      </c>
    </row>
    <row r="342" ht="12.75" customHeight="1" spans="1:5">
      <c r="A342" s="7" t="s">
        <v>192</v>
      </c>
      <c r="B342" s="4" t="s">
        <v>116</v>
      </c>
      <c r="C342" s="7" t="s">
        <v>192</v>
      </c>
      <c r="D342" s="6" t="s">
        <v>62</v>
      </c>
      <c r="E342" s="6">
        <v>408</v>
      </c>
    </row>
    <row r="343" ht="12.75" customHeight="1" spans="1:5">
      <c r="A343" s="7" t="s">
        <v>194</v>
      </c>
      <c r="B343" s="4" t="s">
        <v>116</v>
      </c>
      <c r="C343" s="7" t="s">
        <v>2902</v>
      </c>
      <c r="D343" s="6" t="s">
        <v>46</v>
      </c>
      <c r="E343" s="9" t="s">
        <v>2882</v>
      </c>
    </row>
    <row r="344" ht="12.75" customHeight="1" spans="1:5">
      <c r="A344" s="7" t="s">
        <v>196</v>
      </c>
      <c r="B344" s="4" t="s">
        <v>116</v>
      </c>
      <c r="C344" s="7" t="s">
        <v>2903</v>
      </c>
      <c r="D344" s="6" t="s">
        <v>119</v>
      </c>
      <c r="E344" s="6">
        <v>32</v>
      </c>
    </row>
    <row r="345" ht="12.75" customHeight="1" spans="1:5">
      <c r="A345" s="7" t="s">
        <v>198</v>
      </c>
      <c r="B345" s="4" t="s">
        <v>116</v>
      </c>
      <c r="C345" s="7" t="s">
        <v>198</v>
      </c>
      <c r="D345" s="6" t="s">
        <v>119</v>
      </c>
      <c r="E345" s="6">
        <v>32</v>
      </c>
    </row>
    <row r="346" ht="12.75" customHeight="1" spans="1:5">
      <c r="A346" s="7" t="s">
        <v>200</v>
      </c>
      <c r="B346" s="4" t="s">
        <v>116</v>
      </c>
      <c r="C346" s="7" t="s">
        <v>2904</v>
      </c>
      <c r="D346" s="6" t="s">
        <v>46</v>
      </c>
      <c r="E346" s="9" t="s">
        <v>2882</v>
      </c>
    </row>
    <row r="347" ht="12.75" customHeight="1" spans="1:5">
      <c r="A347" s="7" t="s">
        <v>202</v>
      </c>
      <c r="B347" s="4" t="s">
        <v>116</v>
      </c>
      <c r="C347" s="7" t="s">
        <v>202</v>
      </c>
      <c r="D347" s="6" t="s">
        <v>203</v>
      </c>
      <c r="E347" s="6">
        <v>3225</v>
      </c>
    </row>
    <row r="348" ht="12.75" customHeight="1" spans="1:5">
      <c r="A348" s="7" t="s">
        <v>205</v>
      </c>
      <c r="B348" s="4" t="s">
        <v>116</v>
      </c>
      <c r="C348" s="7" t="s">
        <v>2905</v>
      </c>
      <c r="D348" s="6" t="s">
        <v>203</v>
      </c>
      <c r="E348" s="6">
        <v>3225</v>
      </c>
    </row>
    <row r="349" ht="12.75" customHeight="1" spans="1:5">
      <c r="A349" s="7" t="s">
        <v>207</v>
      </c>
      <c r="B349" s="4" t="s">
        <v>116</v>
      </c>
      <c r="C349" s="7" t="s">
        <v>2906</v>
      </c>
      <c r="D349" s="6" t="s">
        <v>46</v>
      </c>
      <c r="E349" s="9" t="s">
        <v>2391</v>
      </c>
    </row>
    <row r="350" ht="12.75" customHeight="1" spans="1:5">
      <c r="A350" s="7" t="s">
        <v>209</v>
      </c>
      <c r="B350" s="4" t="s">
        <v>116</v>
      </c>
      <c r="C350" s="7" t="s">
        <v>2907</v>
      </c>
      <c r="D350" s="6" t="s">
        <v>46</v>
      </c>
      <c r="E350" s="9" t="s">
        <v>2391</v>
      </c>
    </row>
    <row r="351" ht="12.75" customHeight="1" spans="1:5">
      <c r="A351" s="7" t="s">
        <v>211</v>
      </c>
      <c r="B351" s="4" t="s">
        <v>116</v>
      </c>
      <c r="C351" s="7" t="s">
        <v>2908</v>
      </c>
      <c r="D351" s="6" t="s">
        <v>46</v>
      </c>
      <c r="E351" s="9" t="s">
        <v>2391</v>
      </c>
    </row>
    <row r="352" ht="12.75" customHeight="1" spans="1:5">
      <c r="A352" s="7" t="s">
        <v>213</v>
      </c>
      <c r="B352" s="4" t="s">
        <v>116</v>
      </c>
      <c r="C352" s="7" t="s">
        <v>213</v>
      </c>
      <c r="D352" s="6" t="s">
        <v>46</v>
      </c>
      <c r="E352" s="9" t="s">
        <v>2909</v>
      </c>
    </row>
    <row r="353" ht="12.75" customHeight="1" spans="1:5">
      <c r="A353" s="7" t="s">
        <v>215</v>
      </c>
      <c r="B353" s="4" t="s">
        <v>116</v>
      </c>
      <c r="C353" s="7" t="s">
        <v>2910</v>
      </c>
      <c r="D353" s="6" t="s">
        <v>46</v>
      </c>
      <c r="E353" s="9" t="s">
        <v>2911</v>
      </c>
    </row>
    <row r="354" ht="12.75" customHeight="1" spans="1:5">
      <c r="A354" s="7" t="s">
        <v>217</v>
      </c>
      <c r="B354" s="4" t="s">
        <v>116</v>
      </c>
      <c r="C354" s="7" t="s">
        <v>2912</v>
      </c>
      <c r="D354" s="6" t="s">
        <v>46</v>
      </c>
      <c r="E354" s="9" t="s">
        <v>2913</v>
      </c>
    </row>
    <row r="355" ht="12.75" customHeight="1" spans="1:5">
      <c r="A355" s="7" t="s">
        <v>219</v>
      </c>
      <c r="B355" s="4" t="s">
        <v>116</v>
      </c>
      <c r="C355" s="7" t="s">
        <v>2914</v>
      </c>
      <c r="D355" s="6" t="s">
        <v>46</v>
      </c>
      <c r="E355" s="9" t="s">
        <v>2915</v>
      </c>
    </row>
    <row r="356" ht="12.75" customHeight="1" spans="1:5">
      <c r="A356" s="7" t="s">
        <v>2916</v>
      </c>
      <c r="B356" s="4" t="s">
        <v>116</v>
      </c>
      <c r="C356" s="7" t="s">
        <v>2917</v>
      </c>
      <c r="D356" s="6" t="s">
        <v>46</v>
      </c>
      <c r="E356" s="9" t="s">
        <v>2918</v>
      </c>
    </row>
    <row r="357" ht="12.75" customHeight="1" spans="1:5">
      <c r="A357" s="7" t="s">
        <v>223</v>
      </c>
      <c r="B357" s="4" t="s">
        <v>116</v>
      </c>
      <c r="C357" s="7" t="s">
        <v>2919</v>
      </c>
      <c r="D357" s="6" t="s">
        <v>46</v>
      </c>
      <c r="E357" s="9" t="s">
        <v>2391</v>
      </c>
    </row>
    <row r="358" ht="12.75" customHeight="1" spans="1:5">
      <c r="A358" s="7" t="s">
        <v>225</v>
      </c>
      <c r="B358" s="4" t="s">
        <v>116</v>
      </c>
      <c r="C358" s="7" t="s">
        <v>2920</v>
      </c>
      <c r="D358" s="6" t="s">
        <v>62</v>
      </c>
      <c r="E358" s="6">
        <v>84.305</v>
      </c>
    </row>
    <row r="359" ht="12.75" customHeight="1" spans="1:5">
      <c r="A359" s="7" t="s">
        <v>227</v>
      </c>
      <c r="B359" s="4" t="s">
        <v>116</v>
      </c>
      <c r="C359" s="7" t="s">
        <v>2921</v>
      </c>
      <c r="D359" s="6" t="s">
        <v>62</v>
      </c>
      <c r="E359" s="6">
        <v>84.305</v>
      </c>
    </row>
    <row r="360" ht="12.75" customHeight="1" spans="1:5">
      <c r="A360" s="7" t="s">
        <v>229</v>
      </c>
      <c r="B360" s="4" t="s">
        <v>116</v>
      </c>
      <c r="C360" s="7" t="s">
        <v>2922</v>
      </c>
      <c r="D360" s="6" t="s">
        <v>46</v>
      </c>
      <c r="E360" s="9" t="s">
        <v>2923</v>
      </c>
    </row>
    <row r="361" ht="12.75" customHeight="1" spans="1:5">
      <c r="A361" s="7" t="s">
        <v>2924</v>
      </c>
      <c r="B361" s="4" t="s">
        <v>116</v>
      </c>
      <c r="C361" s="7" t="s">
        <v>2925</v>
      </c>
      <c r="D361" s="6" t="s">
        <v>119</v>
      </c>
      <c r="E361" s="6">
        <v>23</v>
      </c>
    </row>
    <row r="362" ht="12.75" customHeight="1" spans="1:5">
      <c r="A362" s="7" t="s">
        <v>2926</v>
      </c>
      <c r="B362" s="4" t="s">
        <v>116</v>
      </c>
      <c r="C362" s="7" t="s">
        <v>2927</v>
      </c>
      <c r="D362" s="6" t="s">
        <v>119</v>
      </c>
      <c r="E362" s="6">
        <v>25</v>
      </c>
    </row>
    <row r="363" ht="12.75" customHeight="1" spans="1:5">
      <c r="A363" s="7" t="s">
        <v>2928</v>
      </c>
      <c r="B363" s="4" t="s">
        <v>116</v>
      </c>
      <c r="C363" s="7" t="s">
        <v>2929</v>
      </c>
      <c r="D363" s="6" t="s">
        <v>46</v>
      </c>
      <c r="E363" s="9" t="s">
        <v>2391</v>
      </c>
    </row>
    <row r="364" ht="12.75" customHeight="1" spans="1:5">
      <c r="A364" s="3" t="s">
        <v>2930</v>
      </c>
      <c r="B364" s="4"/>
      <c r="C364" s="6"/>
      <c r="D364" s="6"/>
      <c r="E364" s="6"/>
    </row>
    <row r="365" ht="12.75" customHeight="1" spans="1:5">
      <c r="A365" s="7" t="s">
        <v>2931</v>
      </c>
      <c r="B365" s="4" t="s">
        <v>116</v>
      </c>
      <c r="C365" s="7" t="s">
        <v>2932</v>
      </c>
      <c r="D365" s="6" t="s">
        <v>62</v>
      </c>
      <c r="E365" s="6">
        <v>620</v>
      </c>
    </row>
    <row r="366" ht="12.75" customHeight="1" spans="1:5">
      <c r="A366" s="7" t="s">
        <v>2933</v>
      </c>
      <c r="B366" s="4" t="s">
        <v>116</v>
      </c>
      <c r="C366" s="7" t="s">
        <v>2934</v>
      </c>
      <c r="D366" s="6" t="s">
        <v>62</v>
      </c>
      <c r="E366" s="6">
        <v>608</v>
      </c>
    </row>
    <row r="367" ht="12.75" customHeight="1" spans="1:5">
      <c r="A367" s="7" t="s">
        <v>2935</v>
      </c>
      <c r="B367" s="4" t="s">
        <v>116</v>
      </c>
      <c r="C367" s="7" t="s">
        <v>2936</v>
      </c>
      <c r="D367" s="6" t="s">
        <v>62</v>
      </c>
      <c r="E367" s="6">
        <v>241</v>
      </c>
    </row>
    <row r="368" ht="12.75" customHeight="1" spans="1:5">
      <c r="A368" s="7" t="s">
        <v>2937</v>
      </c>
      <c r="B368" s="4" t="s">
        <v>116</v>
      </c>
      <c r="C368" s="7" t="s">
        <v>2938</v>
      </c>
      <c r="D368" s="6" t="s">
        <v>62</v>
      </c>
      <c r="E368" s="6">
        <v>2757</v>
      </c>
    </row>
    <row r="369" ht="12.75" customHeight="1" spans="1:5">
      <c r="A369" s="7" t="s">
        <v>2939</v>
      </c>
      <c r="B369" s="4" t="s">
        <v>116</v>
      </c>
      <c r="C369" s="7" t="s">
        <v>2940</v>
      </c>
      <c r="D369" s="6" t="s">
        <v>62</v>
      </c>
      <c r="E369" s="6">
        <v>105</v>
      </c>
    </row>
    <row r="370" ht="12.75" customHeight="1" spans="1:5">
      <c r="A370" s="7" t="s">
        <v>2941</v>
      </c>
      <c r="B370" s="4" t="s">
        <v>116</v>
      </c>
      <c r="C370" s="7" t="s">
        <v>2942</v>
      </c>
      <c r="D370" s="6" t="s">
        <v>62</v>
      </c>
      <c r="E370" s="6">
        <v>419</v>
      </c>
    </row>
    <row r="371" ht="12.75" customHeight="1" spans="1:5">
      <c r="A371" s="7" t="s">
        <v>2943</v>
      </c>
      <c r="B371" s="4" t="s">
        <v>116</v>
      </c>
      <c r="C371" s="7" t="s">
        <v>2944</v>
      </c>
      <c r="D371" s="6" t="s">
        <v>62</v>
      </c>
      <c r="E371" s="6">
        <v>20</v>
      </c>
    </row>
    <row r="372" ht="12.75" customHeight="1" spans="1:5">
      <c r="A372" s="7" t="s">
        <v>2945</v>
      </c>
      <c r="B372" s="4" t="s">
        <v>116</v>
      </c>
      <c r="C372" s="7" t="s">
        <v>2946</v>
      </c>
      <c r="D372" s="6" t="s">
        <v>62</v>
      </c>
      <c r="E372" s="6">
        <v>65</v>
      </c>
    </row>
    <row r="373" ht="12.75" customHeight="1" spans="1:5">
      <c r="A373" s="7" t="s">
        <v>2947</v>
      </c>
      <c r="B373" s="4" t="s">
        <v>116</v>
      </c>
      <c r="C373" s="7" t="s">
        <v>2948</v>
      </c>
      <c r="D373" s="6" t="s">
        <v>62</v>
      </c>
      <c r="E373" s="6">
        <v>43</v>
      </c>
    </row>
    <row r="374" ht="12.75" customHeight="1" spans="1:5">
      <c r="A374" s="7" t="s">
        <v>2949</v>
      </c>
      <c r="B374" s="4" t="s">
        <v>116</v>
      </c>
      <c r="C374" s="7" t="s">
        <v>2950</v>
      </c>
      <c r="D374" s="6" t="s">
        <v>62</v>
      </c>
      <c r="E374" s="6">
        <v>364</v>
      </c>
    </row>
    <row r="375" ht="12.75" customHeight="1" spans="1:5">
      <c r="A375" s="7" t="s">
        <v>2951</v>
      </c>
      <c r="B375" s="4" t="s">
        <v>116</v>
      </c>
      <c r="C375" s="7" t="s">
        <v>2952</v>
      </c>
      <c r="D375" s="6" t="s">
        <v>62</v>
      </c>
      <c r="E375" s="6">
        <v>81</v>
      </c>
    </row>
    <row r="376" ht="12.75" customHeight="1" spans="1:5">
      <c r="A376" s="7" t="s">
        <v>2953</v>
      </c>
      <c r="B376" s="4" t="s">
        <v>116</v>
      </c>
      <c r="C376" s="7" t="s">
        <v>2954</v>
      </c>
      <c r="D376" s="6" t="s">
        <v>62</v>
      </c>
      <c r="E376" s="6">
        <v>54</v>
      </c>
    </row>
    <row r="377" ht="12.75" customHeight="1" spans="1:5">
      <c r="A377" s="7" t="s">
        <v>237</v>
      </c>
      <c r="B377" s="4" t="s">
        <v>116</v>
      </c>
      <c r="C377" s="7" t="s">
        <v>2955</v>
      </c>
      <c r="D377" s="6" t="s">
        <v>46</v>
      </c>
      <c r="E377" s="9" t="s">
        <v>2956</v>
      </c>
    </row>
    <row r="378" ht="12.75" customHeight="1" spans="1:5">
      <c r="A378" s="7" t="s">
        <v>239</v>
      </c>
      <c r="B378" s="4" t="s">
        <v>116</v>
      </c>
      <c r="C378" s="7" t="s">
        <v>2957</v>
      </c>
      <c r="D378" s="6" t="s">
        <v>62</v>
      </c>
      <c r="E378" s="6">
        <v>7878</v>
      </c>
    </row>
    <row r="379" ht="12.75" customHeight="1" spans="1:5">
      <c r="A379" s="7" t="s">
        <v>241</v>
      </c>
      <c r="B379" s="4" t="s">
        <v>116</v>
      </c>
      <c r="C379" s="7" t="s">
        <v>2958</v>
      </c>
      <c r="D379" s="6" t="s">
        <v>62</v>
      </c>
      <c r="E379" s="6">
        <v>7657</v>
      </c>
    </row>
    <row r="380" ht="12.75" customHeight="1" spans="1:5">
      <c r="A380" s="7" t="s">
        <v>2959</v>
      </c>
      <c r="B380" s="4" t="s">
        <v>116</v>
      </c>
      <c r="C380" s="7" t="s">
        <v>2960</v>
      </c>
      <c r="D380" s="6" t="s">
        <v>46</v>
      </c>
      <c r="E380" s="9" t="s">
        <v>2961</v>
      </c>
    </row>
    <row r="381" ht="12.75" customHeight="1" spans="1:5">
      <c r="A381" s="7" t="s">
        <v>2962</v>
      </c>
      <c r="B381" s="4" t="s">
        <v>116</v>
      </c>
      <c r="C381" s="7" t="s">
        <v>2963</v>
      </c>
      <c r="D381" s="6" t="s">
        <v>2964</v>
      </c>
      <c r="E381" s="6">
        <v>7.89</v>
      </c>
    </row>
    <row r="382" ht="12.75" customHeight="1" spans="1:5">
      <c r="A382" s="7" t="s">
        <v>2965</v>
      </c>
      <c r="B382" s="4" t="s">
        <v>116</v>
      </c>
      <c r="C382" s="7" t="s">
        <v>2966</v>
      </c>
      <c r="D382" s="6" t="s">
        <v>735</v>
      </c>
      <c r="E382" s="6" t="s">
        <v>2397</v>
      </c>
    </row>
    <row r="383" ht="12.75" customHeight="1" spans="1:5">
      <c r="A383" s="7" t="s">
        <v>2967</v>
      </c>
      <c r="B383" s="4" t="s">
        <v>116</v>
      </c>
      <c r="C383" s="7" t="s">
        <v>2968</v>
      </c>
      <c r="D383" s="6" t="s">
        <v>735</v>
      </c>
      <c r="E383" s="6">
        <v>14</v>
      </c>
    </row>
    <row r="384" ht="12.75" customHeight="1" spans="1:5">
      <c r="A384" s="7" t="s">
        <v>243</v>
      </c>
      <c r="B384" s="4" t="s">
        <v>116</v>
      </c>
      <c r="C384" s="7" t="s">
        <v>2969</v>
      </c>
      <c r="D384" s="6" t="s">
        <v>141</v>
      </c>
      <c r="E384" s="6">
        <v>5</v>
      </c>
    </row>
    <row r="385" ht="12.75" customHeight="1" spans="1:5">
      <c r="A385" s="7" t="s">
        <v>245</v>
      </c>
      <c r="B385" s="4" t="s">
        <v>116</v>
      </c>
      <c r="C385" s="7" t="s">
        <v>2970</v>
      </c>
      <c r="D385" s="6" t="s">
        <v>141</v>
      </c>
      <c r="E385" s="6">
        <v>5</v>
      </c>
    </row>
    <row r="386" ht="12.75" customHeight="1" spans="1:5">
      <c r="A386" s="7" t="s">
        <v>247</v>
      </c>
      <c r="B386" s="4" t="s">
        <v>116</v>
      </c>
      <c r="C386" s="7" t="s">
        <v>2971</v>
      </c>
      <c r="D386" s="6" t="s">
        <v>141</v>
      </c>
      <c r="E386" s="6">
        <v>5</v>
      </c>
    </row>
    <row r="387" ht="12.75" customHeight="1" spans="1:5">
      <c r="A387" s="7" t="s">
        <v>249</v>
      </c>
      <c r="B387" s="4" t="s">
        <v>116</v>
      </c>
      <c r="C387" s="7" t="s">
        <v>2972</v>
      </c>
      <c r="D387" s="6" t="s">
        <v>141</v>
      </c>
      <c r="E387" s="6">
        <v>5</v>
      </c>
    </row>
    <row r="388" ht="12.75" customHeight="1" spans="1:5">
      <c r="A388" s="7" t="s">
        <v>251</v>
      </c>
      <c r="B388" s="4" t="s">
        <v>116</v>
      </c>
      <c r="C388" s="7" t="s">
        <v>2973</v>
      </c>
      <c r="D388" s="6" t="s">
        <v>141</v>
      </c>
      <c r="E388" s="6">
        <v>5</v>
      </c>
    </row>
    <row r="389" ht="12.75" customHeight="1" spans="1:5">
      <c r="A389" s="3" t="s">
        <v>2974</v>
      </c>
      <c r="B389" s="4"/>
      <c r="C389" s="6"/>
      <c r="D389" s="6"/>
      <c r="E389" s="6"/>
    </row>
    <row r="390" ht="12.75" customHeight="1" spans="1:5">
      <c r="A390" s="7" t="s">
        <v>2975</v>
      </c>
      <c r="B390" s="4" t="s">
        <v>116</v>
      </c>
      <c r="C390" s="7" t="s">
        <v>2976</v>
      </c>
      <c r="D390" s="6" t="s">
        <v>46</v>
      </c>
      <c r="E390" s="9" t="s">
        <v>2391</v>
      </c>
    </row>
    <row r="391" ht="12.75" customHeight="1" spans="1:5">
      <c r="A391" s="7" t="s">
        <v>2977</v>
      </c>
      <c r="B391" s="4" t="s">
        <v>116</v>
      </c>
      <c r="C391" s="7" t="s">
        <v>2978</v>
      </c>
      <c r="D391" s="6" t="s">
        <v>62</v>
      </c>
      <c r="E391" s="6">
        <v>2139</v>
      </c>
    </row>
    <row r="392" ht="12.75" customHeight="1" spans="1:5">
      <c r="A392" s="7" t="s">
        <v>2979</v>
      </c>
      <c r="B392" s="4" t="s">
        <v>116</v>
      </c>
      <c r="C392" s="7" t="s">
        <v>2980</v>
      </c>
      <c r="D392" s="6" t="s">
        <v>62</v>
      </c>
      <c r="E392" s="6">
        <v>2139</v>
      </c>
    </row>
    <row r="393" ht="12.75" customHeight="1" spans="1:5">
      <c r="A393" s="7" t="s">
        <v>2981</v>
      </c>
      <c r="B393" s="4" t="s">
        <v>116</v>
      </c>
      <c r="C393" s="7" t="s">
        <v>2982</v>
      </c>
      <c r="D393" s="6" t="s">
        <v>46</v>
      </c>
      <c r="E393" s="9" t="s">
        <v>2391</v>
      </c>
    </row>
    <row r="394" ht="12.75" customHeight="1" spans="1:5">
      <c r="A394" s="7" t="s">
        <v>2983</v>
      </c>
      <c r="B394" s="4" t="s">
        <v>116</v>
      </c>
      <c r="C394" s="7" t="s">
        <v>2984</v>
      </c>
      <c r="D394" s="6" t="s">
        <v>62</v>
      </c>
      <c r="E394" s="6">
        <v>898</v>
      </c>
    </row>
    <row r="395" ht="12.75" customHeight="1" spans="1:5">
      <c r="A395" s="7" t="s">
        <v>2985</v>
      </c>
      <c r="B395" s="4" t="s">
        <v>116</v>
      </c>
      <c r="C395" s="7" t="s">
        <v>2986</v>
      </c>
      <c r="D395" s="6" t="s">
        <v>62</v>
      </c>
      <c r="E395" s="6">
        <v>898</v>
      </c>
    </row>
    <row r="396" ht="12.75" customHeight="1" spans="1:5">
      <c r="A396" s="3" t="s">
        <v>2987</v>
      </c>
      <c r="B396" s="3"/>
      <c r="C396" s="3"/>
      <c r="D396" s="3"/>
      <c r="E396" s="3"/>
    </row>
    <row r="397" ht="12.75" customHeight="1" spans="1:5">
      <c r="A397" s="7" t="s">
        <v>2988</v>
      </c>
      <c r="B397" s="4" t="s">
        <v>116</v>
      </c>
      <c r="C397" s="7" t="s">
        <v>2989</v>
      </c>
      <c r="D397" s="6" t="s">
        <v>263</v>
      </c>
      <c r="E397" s="6">
        <v>45</v>
      </c>
    </row>
    <row r="398" ht="12.75" customHeight="1" spans="1:5">
      <c r="A398" s="7" t="s">
        <v>2990</v>
      </c>
      <c r="B398" s="4" t="s">
        <v>116</v>
      </c>
      <c r="C398" s="7" t="s">
        <v>2991</v>
      </c>
      <c r="D398" s="6" t="s">
        <v>46</v>
      </c>
      <c r="E398" s="9" t="s">
        <v>2391</v>
      </c>
    </row>
    <row r="399" ht="12.75" customHeight="1" spans="1:5">
      <c r="A399" s="3" t="s">
        <v>2992</v>
      </c>
      <c r="B399" s="3"/>
      <c r="C399" s="3"/>
      <c r="D399" s="3"/>
      <c r="E399" s="3"/>
    </row>
    <row r="400" ht="12.75" customHeight="1" spans="1:5">
      <c r="A400" s="7" t="s">
        <v>2993</v>
      </c>
      <c r="B400" s="4" t="s">
        <v>116</v>
      </c>
      <c r="C400" s="7" t="s">
        <v>2994</v>
      </c>
      <c r="D400" s="6" t="s">
        <v>62</v>
      </c>
      <c r="E400" s="6">
        <v>386</v>
      </c>
    </row>
    <row r="401" ht="12.75" customHeight="1" spans="1:5">
      <c r="A401" s="7" t="s">
        <v>2995</v>
      </c>
      <c r="B401" s="4" t="s">
        <v>116</v>
      </c>
      <c r="C401" s="7" t="s">
        <v>2996</v>
      </c>
      <c r="D401" s="6" t="s">
        <v>62</v>
      </c>
      <c r="E401" s="6">
        <v>558</v>
      </c>
    </row>
    <row r="402" ht="12.75" customHeight="1" spans="1:5">
      <c r="A402" s="7" t="s">
        <v>2997</v>
      </c>
      <c r="B402" s="4" t="s">
        <v>116</v>
      </c>
      <c r="C402" s="7" t="s">
        <v>2998</v>
      </c>
      <c r="D402" s="6" t="s">
        <v>2999</v>
      </c>
      <c r="E402" s="6">
        <v>69.18</v>
      </c>
    </row>
    <row r="403" ht="12.75" customHeight="1" spans="1:5">
      <c r="A403" s="7" t="s">
        <v>3000</v>
      </c>
      <c r="B403" s="4" t="s">
        <v>116</v>
      </c>
      <c r="C403" s="7" t="s">
        <v>3001</v>
      </c>
      <c r="D403" s="6" t="s">
        <v>203</v>
      </c>
      <c r="E403" s="6">
        <v>741</v>
      </c>
    </row>
    <row r="404" ht="12.75" customHeight="1" spans="1:5">
      <c r="A404" s="7" t="s">
        <v>3002</v>
      </c>
      <c r="B404" s="4" t="s">
        <v>116</v>
      </c>
      <c r="C404" s="7" t="s">
        <v>3003</v>
      </c>
      <c r="D404" s="6" t="s">
        <v>2999</v>
      </c>
      <c r="E404" s="6">
        <v>358.51</v>
      </c>
    </row>
    <row r="405" ht="12.75" customHeight="1" spans="1:5">
      <c r="A405" s="7" t="s">
        <v>3004</v>
      </c>
      <c r="B405" s="4" t="s">
        <v>116</v>
      </c>
      <c r="C405" s="7" t="s">
        <v>3005</v>
      </c>
      <c r="D405" s="6" t="s">
        <v>62</v>
      </c>
      <c r="E405" s="6">
        <v>92</v>
      </c>
    </row>
    <row r="406" ht="12.75" customHeight="1" spans="1:5">
      <c r="A406" s="7" t="s">
        <v>3006</v>
      </c>
      <c r="B406" s="4" t="s">
        <v>116</v>
      </c>
      <c r="C406" s="7" t="s">
        <v>3007</v>
      </c>
      <c r="D406" s="6" t="s">
        <v>46</v>
      </c>
      <c r="E406" s="9" t="s">
        <v>3008</v>
      </c>
    </row>
    <row r="407" ht="12.75" customHeight="1" spans="1:5">
      <c r="A407" s="7" t="s">
        <v>3009</v>
      </c>
      <c r="B407" s="4" t="s">
        <v>116</v>
      </c>
      <c r="C407" s="7" t="s">
        <v>3010</v>
      </c>
      <c r="D407" s="6" t="s">
        <v>62</v>
      </c>
      <c r="E407" s="6">
        <v>1235</v>
      </c>
    </row>
    <row r="408" ht="12.75" customHeight="1" spans="1:5">
      <c r="A408" s="7" t="s">
        <v>3011</v>
      </c>
      <c r="B408" s="4" t="s">
        <v>116</v>
      </c>
      <c r="C408" s="7" t="s">
        <v>3012</v>
      </c>
      <c r="D408" s="6" t="s">
        <v>62</v>
      </c>
      <c r="E408" s="6">
        <v>273</v>
      </c>
    </row>
    <row r="409" ht="12.75" customHeight="1" spans="1:5">
      <c r="A409" s="7" t="s">
        <v>3013</v>
      </c>
      <c r="B409" s="4" t="s">
        <v>116</v>
      </c>
      <c r="C409" s="7" t="s">
        <v>3014</v>
      </c>
      <c r="D409" s="6" t="s">
        <v>62</v>
      </c>
      <c r="E409" s="6">
        <v>302</v>
      </c>
    </row>
    <row r="410" ht="12.75" customHeight="1" spans="1:5">
      <c r="A410" s="7" t="s">
        <v>3015</v>
      </c>
      <c r="B410" s="4" t="s">
        <v>116</v>
      </c>
      <c r="C410" s="7" t="s">
        <v>3016</v>
      </c>
      <c r="D410" s="6" t="s">
        <v>62</v>
      </c>
      <c r="E410" s="6">
        <v>584</v>
      </c>
    </row>
    <row r="411" ht="12.75" customHeight="1" spans="1:5">
      <c r="A411" s="7" t="s">
        <v>3017</v>
      </c>
      <c r="B411" s="4" t="s">
        <v>116</v>
      </c>
      <c r="C411" s="7" t="s">
        <v>3018</v>
      </c>
      <c r="D411" s="6" t="s">
        <v>62</v>
      </c>
      <c r="E411" s="6">
        <v>302</v>
      </c>
    </row>
    <row r="412" ht="12.75" customHeight="1" spans="1:5">
      <c r="A412" s="3" t="s">
        <v>3019</v>
      </c>
      <c r="B412" s="4"/>
      <c r="C412" s="6"/>
      <c r="D412" s="6"/>
      <c r="E412" s="6"/>
    </row>
    <row r="413" ht="12.75" customHeight="1" spans="1:5">
      <c r="A413" s="7" t="s">
        <v>3019</v>
      </c>
      <c r="B413" s="4" t="s">
        <v>116</v>
      </c>
      <c r="C413" s="7" t="s">
        <v>3020</v>
      </c>
      <c r="D413" s="6" t="s">
        <v>46</v>
      </c>
      <c r="E413" s="9" t="s">
        <v>3021</v>
      </c>
    </row>
    <row r="414" ht="12.75" customHeight="1" spans="1:5">
      <c r="A414" s="7" t="s">
        <v>3022</v>
      </c>
      <c r="B414" s="4" t="s">
        <v>116</v>
      </c>
      <c r="C414" s="7" t="s">
        <v>3023</v>
      </c>
      <c r="D414" s="6" t="s">
        <v>732</v>
      </c>
      <c r="E414" s="6">
        <v>1.767</v>
      </c>
    </row>
    <row r="415" ht="12.75" customHeight="1" spans="1:5">
      <c r="A415" s="7" t="s">
        <v>3024</v>
      </c>
      <c r="B415" s="4" t="s">
        <v>116</v>
      </c>
      <c r="C415" s="7" t="s">
        <v>3025</v>
      </c>
      <c r="D415" s="6" t="s">
        <v>62</v>
      </c>
      <c r="E415" s="6">
        <v>1920</v>
      </c>
    </row>
    <row r="416" ht="12.75" customHeight="1" spans="1:5">
      <c r="A416" s="7" t="s">
        <v>3026</v>
      </c>
      <c r="B416" s="4" t="s">
        <v>116</v>
      </c>
      <c r="C416" s="7" t="s">
        <v>3027</v>
      </c>
      <c r="D416" s="6" t="s">
        <v>46</v>
      </c>
      <c r="E416" s="9" t="s">
        <v>2397</v>
      </c>
    </row>
    <row r="417" ht="12.75" customHeight="1" spans="1:5">
      <c r="A417" s="7" t="s">
        <v>3028</v>
      </c>
      <c r="B417" s="4" t="s">
        <v>116</v>
      </c>
      <c r="C417" s="7" t="s">
        <v>3029</v>
      </c>
      <c r="D417" s="6" t="s">
        <v>62</v>
      </c>
      <c r="E417" s="6">
        <v>0</v>
      </c>
    </row>
    <row r="418" ht="12.75" customHeight="1" spans="1:5">
      <c r="A418" s="7" t="s">
        <v>3030</v>
      </c>
      <c r="B418" s="4" t="s">
        <v>116</v>
      </c>
      <c r="C418" s="7" t="s">
        <v>3031</v>
      </c>
      <c r="D418" s="6" t="s">
        <v>62</v>
      </c>
      <c r="E418" s="6">
        <v>0</v>
      </c>
    </row>
    <row r="419" ht="12.75" customHeight="1" spans="1:5">
      <c r="A419" s="3" t="s">
        <v>3032</v>
      </c>
      <c r="B419" s="4"/>
      <c r="C419" s="6"/>
      <c r="D419" s="6"/>
      <c r="E419" s="6"/>
    </row>
    <row r="420" ht="12.75" customHeight="1" spans="1:5">
      <c r="A420" s="7" t="s">
        <v>3033</v>
      </c>
      <c r="B420" s="4" t="s">
        <v>116</v>
      </c>
      <c r="C420" s="7" t="s">
        <v>3034</v>
      </c>
      <c r="D420" s="6" t="s">
        <v>263</v>
      </c>
      <c r="E420" s="6">
        <v>45</v>
      </c>
    </row>
    <row r="421" ht="12.75" customHeight="1" spans="1:5">
      <c r="A421" s="7" t="s">
        <v>3035</v>
      </c>
      <c r="B421" s="4" t="s">
        <v>116</v>
      </c>
      <c r="C421" s="7" t="s">
        <v>3036</v>
      </c>
      <c r="D421" s="6" t="s">
        <v>3037</v>
      </c>
      <c r="E421" s="6">
        <v>47</v>
      </c>
    </row>
    <row r="422" ht="12.75" customHeight="1" spans="1:5">
      <c r="A422" s="7" t="s">
        <v>3038</v>
      </c>
      <c r="B422" s="4" t="s">
        <v>116</v>
      </c>
      <c r="C422" s="7" t="s">
        <v>3039</v>
      </c>
      <c r="D422" s="6" t="s">
        <v>3037</v>
      </c>
      <c r="E422" s="6">
        <v>47</v>
      </c>
    </row>
    <row r="423" ht="12.75" customHeight="1" spans="1:5">
      <c r="A423" s="7" t="s">
        <v>253</v>
      </c>
      <c r="B423" s="4" t="s">
        <v>116</v>
      </c>
      <c r="C423" s="7" t="s">
        <v>3040</v>
      </c>
      <c r="D423" s="6" t="s">
        <v>46</v>
      </c>
      <c r="E423" s="9" t="s">
        <v>2391</v>
      </c>
    </row>
    <row r="424" ht="12.75" customHeight="1" spans="1:5">
      <c r="A424" s="7" t="s">
        <v>255</v>
      </c>
      <c r="B424" s="4" t="s">
        <v>116</v>
      </c>
      <c r="C424" s="7" t="s">
        <v>3041</v>
      </c>
      <c r="D424" s="6" t="s">
        <v>256</v>
      </c>
      <c r="E424" s="6">
        <v>47</v>
      </c>
    </row>
    <row r="425" ht="12.75" customHeight="1" spans="1:5">
      <c r="A425" s="7" t="s">
        <v>258</v>
      </c>
      <c r="B425" s="4" t="s">
        <v>116</v>
      </c>
      <c r="C425" s="7" t="s">
        <v>3042</v>
      </c>
      <c r="D425" s="6" t="s">
        <v>256</v>
      </c>
      <c r="E425" s="6">
        <v>47</v>
      </c>
    </row>
    <row r="426" ht="12.75" customHeight="1" spans="1:5">
      <c r="A426" s="3" t="s">
        <v>3043</v>
      </c>
      <c r="B426" s="4"/>
      <c r="C426" s="6"/>
      <c r="D426" s="6"/>
      <c r="E426" s="6"/>
    </row>
    <row r="427" ht="12.75" customHeight="1" spans="1:5">
      <c r="A427" s="7" t="s">
        <v>3044</v>
      </c>
      <c r="B427" s="4" t="s">
        <v>116</v>
      </c>
      <c r="C427" s="7" t="s">
        <v>3045</v>
      </c>
      <c r="D427" s="6" t="s">
        <v>46</v>
      </c>
      <c r="E427" s="9" t="s">
        <v>2391</v>
      </c>
    </row>
    <row r="428" ht="12.75" customHeight="1" spans="1:5">
      <c r="A428" s="7" t="s">
        <v>3046</v>
      </c>
      <c r="B428" s="4" t="s">
        <v>116</v>
      </c>
      <c r="C428" s="7" t="s">
        <v>3047</v>
      </c>
      <c r="D428" s="6" t="s">
        <v>263</v>
      </c>
      <c r="E428" s="6">
        <v>45</v>
      </c>
    </row>
    <row r="429" ht="12.75" customHeight="1" spans="1:5">
      <c r="A429" s="7" t="s">
        <v>3048</v>
      </c>
      <c r="B429" s="4" t="s">
        <v>116</v>
      </c>
      <c r="C429" s="7" t="s">
        <v>3049</v>
      </c>
      <c r="D429" s="6" t="s">
        <v>263</v>
      </c>
      <c r="E429" s="16">
        <v>45</v>
      </c>
    </row>
    <row r="430" ht="12.75" customHeight="1" spans="1:5">
      <c r="A430" s="7" t="s">
        <v>260</v>
      </c>
      <c r="B430" s="4" t="s">
        <v>116</v>
      </c>
      <c r="C430" s="7" t="s">
        <v>3050</v>
      </c>
      <c r="D430" s="6" t="s">
        <v>46</v>
      </c>
      <c r="E430" s="9" t="s">
        <v>3051</v>
      </c>
    </row>
    <row r="431" ht="12.75" customHeight="1" spans="1:5">
      <c r="A431" s="7" t="s">
        <v>262</v>
      </c>
      <c r="B431" s="4" t="s">
        <v>116</v>
      </c>
      <c r="C431" s="7" t="s">
        <v>3052</v>
      </c>
      <c r="D431" s="6" t="s">
        <v>263</v>
      </c>
      <c r="E431" s="6">
        <v>39</v>
      </c>
    </row>
    <row r="432" ht="12.75" customHeight="1" spans="1:5">
      <c r="A432" s="7" t="s">
        <v>265</v>
      </c>
      <c r="B432" s="4" t="s">
        <v>116</v>
      </c>
      <c r="C432" s="7" t="s">
        <v>3053</v>
      </c>
      <c r="D432" s="6" t="s">
        <v>263</v>
      </c>
      <c r="E432" s="16">
        <v>45</v>
      </c>
    </row>
    <row r="433" ht="12.75" customHeight="1" spans="1:5">
      <c r="A433" s="3" t="s">
        <v>3054</v>
      </c>
      <c r="B433" s="4"/>
      <c r="C433" s="6"/>
      <c r="D433" s="6"/>
      <c r="E433" s="6"/>
    </row>
    <row r="434" ht="12.75" customHeight="1" spans="1:5">
      <c r="A434" s="7" t="s">
        <v>3055</v>
      </c>
      <c r="B434" s="4" t="s">
        <v>116</v>
      </c>
      <c r="C434" s="7" t="s">
        <v>3056</v>
      </c>
      <c r="D434" s="6" t="s">
        <v>203</v>
      </c>
      <c r="E434" s="6">
        <v>301</v>
      </c>
    </row>
    <row r="435" ht="12.75" customHeight="1" spans="1:5">
      <c r="A435" s="7" t="s">
        <v>3057</v>
      </c>
      <c r="B435" s="4" t="s">
        <v>116</v>
      </c>
      <c r="C435" s="7" t="s">
        <v>3058</v>
      </c>
      <c r="D435" s="6" t="s">
        <v>203</v>
      </c>
      <c r="E435" s="6">
        <v>59</v>
      </c>
    </row>
    <row r="436" ht="12.75" customHeight="1" spans="1:5">
      <c r="A436" s="7" t="s">
        <v>3059</v>
      </c>
      <c r="B436" s="4" t="s">
        <v>116</v>
      </c>
      <c r="C436" s="7" t="s">
        <v>3060</v>
      </c>
      <c r="D436" s="6" t="s">
        <v>203</v>
      </c>
      <c r="E436" s="6">
        <v>741</v>
      </c>
    </row>
    <row r="437" ht="12.75" customHeight="1" spans="1:5">
      <c r="A437" s="7" t="s">
        <v>3061</v>
      </c>
      <c r="B437" s="4" t="s">
        <v>116</v>
      </c>
      <c r="C437" s="7" t="s">
        <v>3062</v>
      </c>
      <c r="D437" s="6" t="s">
        <v>203</v>
      </c>
      <c r="E437" s="6">
        <v>19</v>
      </c>
    </row>
    <row r="438" ht="12.75" customHeight="1" spans="1:5">
      <c r="A438" s="7" t="s">
        <v>3063</v>
      </c>
      <c r="B438" s="4" t="s">
        <v>116</v>
      </c>
      <c r="C438" s="7" t="s">
        <v>3064</v>
      </c>
      <c r="D438" s="6" t="s">
        <v>203</v>
      </c>
      <c r="E438" s="6">
        <v>118</v>
      </c>
    </row>
    <row r="439" ht="12.75" customHeight="1" spans="1:5">
      <c r="A439" s="7" t="s">
        <v>3065</v>
      </c>
      <c r="B439" s="4" t="s">
        <v>116</v>
      </c>
      <c r="C439" s="7" t="s">
        <v>3066</v>
      </c>
      <c r="D439" s="6" t="s">
        <v>203</v>
      </c>
      <c r="E439" s="6">
        <v>8884</v>
      </c>
    </row>
    <row r="440" ht="12.75" customHeight="1" spans="1:5">
      <c r="A440" s="7" t="s">
        <v>3067</v>
      </c>
      <c r="B440" s="4" t="s">
        <v>116</v>
      </c>
      <c r="C440" s="7" t="s">
        <v>3068</v>
      </c>
      <c r="D440" s="6" t="s">
        <v>62</v>
      </c>
      <c r="E440" s="6">
        <v>118</v>
      </c>
    </row>
    <row r="441" ht="12.75" customHeight="1" spans="1:5">
      <c r="A441" s="7" t="s">
        <v>3069</v>
      </c>
      <c r="B441" s="4" t="s">
        <v>116</v>
      </c>
      <c r="C441" s="7" t="s">
        <v>3070</v>
      </c>
      <c r="D441" s="6" t="s">
        <v>46</v>
      </c>
      <c r="E441" s="9" t="s">
        <v>3071</v>
      </c>
    </row>
    <row r="442" ht="12.75" customHeight="1" spans="1:5">
      <c r="A442" s="7" t="s">
        <v>3072</v>
      </c>
      <c r="B442" s="4" t="s">
        <v>116</v>
      </c>
      <c r="C442" s="7" t="s">
        <v>3073</v>
      </c>
      <c r="D442" s="6" t="s">
        <v>62</v>
      </c>
      <c r="E442" s="6" t="s">
        <v>3074</v>
      </c>
    </row>
    <row r="443" ht="12.75" customHeight="1" spans="1:5">
      <c r="A443" s="7" t="s">
        <v>3075</v>
      </c>
      <c r="B443" s="4" t="s">
        <v>116</v>
      </c>
      <c r="C443" s="7" t="s">
        <v>3076</v>
      </c>
      <c r="D443" s="6" t="s">
        <v>62</v>
      </c>
      <c r="E443" s="6">
        <v>79.75</v>
      </c>
    </row>
    <row r="444" ht="12.75" customHeight="1" spans="1:5">
      <c r="A444" s="7" t="s">
        <v>3077</v>
      </c>
      <c r="B444" s="4" t="s">
        <v>116</v>
      </c>
      <c r="C444" s="7" t="s">
        <v>3076</v>
      </c>
      <c r="D444" s="6" t="s">
        <v>62</v>
      </c>
      <c r="E444" s="6">
        <v>8884</v>
      </c>
    </row>
    <row r="445" ht="12.75" customHeight="1" spans="1:5">
      <c r="A445" s="7" t="s">
        <v>3078</v>
      </c>
      <c r="B445" s="4" t="s">
        <v>116</v>
      </c>
      <c r="C445" s="7" t="s">
        <v>3079</v>
      </c>
      <c r="D445" s="6" t="s">
        <v>62</v>
      </c>
      <c r="E445" s="6">
        <v>11140</v>
      </c>
    </row>
    <row r="446" ht="12.75" customHeight="1" spans="1:5">
      <c r="A446" s="7" t="s">
        <v>267</v>
      </c>
      <c r="B446" s="4" t="s">
        <v>116</v>
      </c>
      <c r="C446" s="7" t="s">
        <v>3080</v>
      </c>
      <c r="D446" s="6" t="s">
        <v>46</v>
      </c>
      <c r="E446" s="9" t="s">
        <v>2391</v>
      </c>
    </row>
    <row r="447" ht="12.75" customHeight="1" spans="1:5">
      <c r="A447" s="7" t="s">
        <v>269</v>
      </c>
      <c r="B447" s="4" t="s">
        <v>116</v>
      </c>
      <c r="C447" s="7" t="s">
        <v>3081</v>
      </c>
      <c r="D447" s="6" t="s">
        <v>256</v>
      </c>
      <c r="E447" s="6">
        <v>302</v>
      </c>
    </row>
    <row r="448" ht="12.75" customHeight="1" spans="1:5">
      <c r="A448" s="7" t="s">
        <v>3082</v>
      </c>
      <c r="B448" s="4" t="s">
        <v>116</v>
      </c>
      <c r="C448" s="7" t="s">
        <v>3083</v>
      </c>
      <c r="D448" s="6" t="s">
        <v>256</v>
      </c>
      <c r="E448" s="6">
        <v>302</v>
      </c>
    </row>
    <row r="449" ht="12.75" customHeight="1" spans="1:5">
      <c r="A449" s="7" t="s">
        <v>273</v>
      </c>
      <c r="B449" s="4" t="s">
        <v>116</v>
      </c>
      <c r="C449" s="7" t="s">
        <v>3084</v>
      </c>
      <c r="D449" s="6" t="s">
        <v>46</v>
      </c>
      <c r="E449" s="9" t="s">
        <v>2391</v>
      </c>
    </row>
    <row r="450" ht="12.75" customHeight="1" spans="1:5">
      <c r="A450" s="7" t="s">
        <v>275</v>
      </c>
      <c r="B450" s="4" t="s">
        <v>116</v>
      </c>
      <c r="C450" s="7" t="s">
        <v>3084</v>
      </c>
      <c r="D450" s="6" t="s">
        <v>62</v>
      </c>
      <c r="E450" s="6">
        <v>35708</v>
      </c>
    </row>
    <row r="451" ht="12.75" customHeight="1" spans="1:5">
      <c r="A451" s="7" t="s">
        <v>277</v>
      </c>
      <c r="B451" s="4" t="s">
        <v>116</v>
      </c>
      <c r="C451" s="7" t="s">
        <v>3085</v>
      </c>
      <c r="D451" s="6" t="s">
        <v>62</v>
      </c>
      <c r="E451" s="6">
        <v>35708</v>
      </c>
    </row>
    <row r="452" ht="12.75" customHeight="1" spans="1:5">
      <c r="A452" s="7" t="s">
        <v>279</v>
      </c>
      <c r="B452" s="4" t="s">
        <v>116</v>
      </c>
      <c r="C452" s="7" t="s">
        <v>3086</v>
      </c>
      <c r="D452" s="6" t="s">
        <v>46</v>
      </c>
      <c r="E452" s="9" t="s">
        <v>2391</v>
      </c>
    </row>
    <row r="453" ht="12.75" customHeight="1" spans="1:5">
      <c r="A453" s="7" t="s">
        <v>281</v>
      </c>
      <c r="B453" s="4" t="s">
        <v>116</v>
      </c>
      <c r="C453" s="7" t="s">
        <v>3087</v>
      </c>
      <c r="D453" s="6" t="s">
        <v>62</v>
      </c>
      <c r="E453" s="6">
        <v>1096</v>
      </c>
    </row>
    <row r="454" ht="12.75" customHeight="1" spans="1:5">
      <c r="A454" s="7" t="s">
        <v>283</v>
      </c>
      <c r="B454" s="4" t="s">
        <v>116</v>
      </c>
      <c r="C454" s="7" t="s">
        <v>3088</v>
      </c>
      <c r="D454" s="6" t="s">
        <v>62</v>
      </c>
      <c r="E454" s="6">
        <v>1096</v>
      </c>
    </row>
    <row r="455" ht="12.75" customHeight="1" spans="1:5">
      <c r="A455" s="7" t="s">
        <v>285</v>
      </c>
      <c r="B455" s="4" t="s">
        <v>116</v>
      </c>
      <c r="C455" s="7" t="s">
        <v>3089</v>
      </c>
      <c r="D455" s="6" t="s">
        <v>46</v>
      </c>
      <c r="E455" s="9" t="s">
        <v>2391</v>
      </c>
    </row>
    <row r="456" ht="12.75" customHeight="1" spans="1:5">
      <c r="A456" s="7" t="s">
        <v>287</v>
      </c>
      <c r="B456" s="4" t="s">
        <v>116</v>
      </c>
      <c r="C456" s="7" t="s">
        <v>3090</v>
      </c>
      <c r="D456" s="6" t="s">
        <v>62</v>
      </c>
      <c r="E456" s="6">
        <v>20.678</v>
      </c>
    </row>
    <row r="457" ht="12.75" customHeight="1" spans="1:5">
      <c r="A457" s="7" t="s">
        <v>289</v>
      </c>
      <c r="B457" s="4" t="s">
        <v>116</v>
      </c>
      <c r="C457" s="7" t="s">
        <v>3091</v>
      </c>
      <c r="D457" s="6" t="s">
        <v>62</v>
      </c>
      <c r="E457" s="6">
        <v>20.678</v>
      </c>
    </row>
    <row r="458" ht="12.75" customHeight="1" spans="1:5">
      <c r="A458" s="7" t="s">
        <v>291</v>
      </c>
      <c r="B458" s="4" t="s">
        <v>116</v>
      </c>
      <c r="C458" s="7" t="s">
        <v>3092</v>
      </c>
      <c r="D458" s="6" t="s">
        <v>46</v>
      </c>
      <c r="E458" s="9" t="s">
        <v>2391</v>
      </c>
    </row>
    <row r="459" ht="12.75" customHeight="1" spans="1:5">
      <c r="A459" s="7" t="s">
        <v>293</v>
      </c>
      <c r="B459" s="4" t="s">
        <v>116</v>
      </c>
      <c r="C459" s="7" t="s">
        <v>3093</v>
      </c>
      <c r="D459" s="6" t="s">
        <v>62</v>
      </c>
      <c r="E459" s="6">
        <v>17.251</v>
      </c>
    </row>
    <row r="460" ht="12.75" customHeight="1" spans="1:5">
      <c r="A460" s="7" t="s">
        <v>295</v>
      </c>
      <c r="B460" s="4" t="s">
        <v>116</v>
      </c>
      <c r="C460" s="7" t="s">
        <v>3094</v>
      </c>
      <c r="D460" s="6" t="s">
        <v>62</v>
      </c>
      <c r="E460" s="6">
        <v>17.251</v>
      </c>
    </row>
    <row r="461" ht="12.75" customHeight="1" spans="1:5">
      <c r="A461" s="7" t="s">
        <v>297</v>
      </c>
      <c r="B461" s="4" t="s">
        <v>116</v>
      </c>
      <c r="C461" s="7" t="s">
        <v>3095</v>
      </c>
      <c r="D461" s="6" t="s">
        <v>46</v>
      </c>
      <c r="E461" s="9" t="s">
        <v>2391</v>
      </c>
    </row>
    <row r="462" ht="12.75" customHeight="1" spans="1:5">
      <c r="A462" s="7" t="s">
        <v>299</v>
      </c>
      <c r="B462" s="4" t="s">
        <v>116</v>
      </c>
      <c r="C462" s="7" t="s">
        <v>3096</v>
      </c>
      <c r="D462" s="6" t="s">
        <v>62</v>
      </c>
      <c r="E462" s="6">
        <v>30273</v>
      </c>
    </row>
    <row r="463" ht="12.75" customHeight="1" spans="1:5">
      <c r="A463" s="7" t="s">
        <v>301</v>
      </c>
      <c r="B463" s="4" t="s">
        <v>116</v>
      </c>
      <c r="C463" s="7" t="s">
        <v>3097</v>
      </c>
      <c r="D463" s="6" t="s">
        <v>62</v>
      </c>
      <c r="E463" s="6">
        <v>30273</v>
      </c>
    </row>
    <row r="464" ht="12.75" customHeight="1" spans="1:5">
      <c r="A464" s="7" t="s">
        <v>303</v>
      </c>
      <c r="B464" s="4" t="s">
        <v>116</v>
      </c>
      <c r="C464" s="7" t="s">
        <v>3098</v>
      </c>
      <c r="D464" s="6" t="s">
        <v>46</v>
      </c>
      <c r="E464" s="9" t="s">
        <v>2391</v>
      </c>
    </row>
    <row r="465" ht="12.75" customHeight="1" spans="1:5">
      <c r="A465" s="7" t="s">
        <v>305</v>
      </c>
      <c r="B465" s="4" t="s">
        <v>116</v>
      </c>
      <c r="C465" s="7" t="s">
        <v>3099</v>
      </c>
      <c r="D465" s="6" t="s">
        <v>62</v>
      </c>
      <c r="E465" s="6">
        <v>10.839</v>
      </c>
    </row>
    <row r="466" ht="12.75" customHeight="1" spans="1:5">
      <c r="A466" s="7" t="s">
        <v>307</v>
      </c>
      <c r="B466" s="4" t="s">
        <v>116</v>
      </c>
      <c r="C466" s="7" t="s">
        <v>3100</v>
      </c>
      <c r="D466" s="6" t="s">
        <v>62</v>
      </c>
      <c r="E466" s="6">
        <v>10.839</v>
      </c>
    </row>
    <row r="467" ht="12.75" customHeight="1" spans="1:5">
      <c r="A467" s="3" t="s">
        <v>3101</v>
      </c>
      <c r="B467" s="4"/>
      <c r="C467" s="6"/>
      <c r="D467" s="6"/>
      <c r="E467" s="6"/>
    </row>
    <row r="468" ht="12.75" customHeight="1" spans="1:5">
      <c r="A468" s="7" t="s">
        <v>3102</v>
      </c>
      <c r="B468" s="4" t="s">
        <v>116</v>
      </c>
      <c r="C468" s="7" t="s">
        <v>3103</v>
      </c>
      <c r="D468" s="6" t="s">
        <v>62</v>
      </c>
      <c r="E468" s="6">
        <v>2148</v>
      </c>
    </row>
    <row r="469" ht="12.75" customHeight="1" spans="1:5">
      <c r="A469" s="7" t="s">
        <v>309</v>
      </c>
      <c r="B469" s="4" t="s">
        <v>116</v>
      </c>
      <c r="C469" s="7" t="s">
        <v>3104</v>
      </c>
      <c r="D469" s="6" t="s">
        <v>62</v>
      </c>
      <c r="E469" s="6">
        <v>2</v>
      </c>
    </row>
    <row r="470" ht="12.75" customHeight="1" spans="1:5">
      <c r="A470" s="7" t="s">
        <v>3105</v>
      </c>
      <c r="B470" s="4" t="s">
        <v>116</v>
      </c>
      <c r="C470" s="7" t="s">
        <v>3106</v>
      </c>
      <c r="D470" s="6" t="s">
        <v>426</v>
      </c>
      <c r="E470" s="6">
        <v>5.12</v>
      </c>
    </row>
    <row r="471" ht="12.75" customHeight="1" spans="1:5">
      <c r="A471" s="7" t="s">
        <v>3107</v>
      </c>
      <c r="B471" s="4" t="s">
        <v>116</v>
      </c>
      <c r="C471" s="7" t="s">
        <v>3108</v>
      </c>
      <c r="D471" s="6" t="s">
        <v>426</v>
      </c>
      <c r="E471" s="6">
        <v>990.22</v>
      </c>
    </row>
    <row r="472" ht="12.75" customHeight="1" spans="1:5">
      <c r="A472" s="7" t="s">
        <v>3109</v>
      </c>
      <c r="B472" s="4" t="s">
        <v>116</v>
      </c>
      <c r="C472" s="7" t="s">
        <v>3110</v>
      </c>
      <c r="D472" s="6" t="s">
        <v>426</v>
      </c>
      <c r="E472" s="6">
        <v>93.11</v>
      </c>
    </row>
    <row r="473" ht="12.75" customHeight="1" spans="1:5">
      <c r="A473" s="7" t="s">
        <v>311</v>
      </c>
      <c r="B473" s="4" t="s">
        <v>116</v>
      </c>
      <c r="C473" s="7" t="s">
        <v>3111</v>
      </c>
      <c r="D473" s="6" t="s">
        <v>312</v>
      </c>
      <c r="E473" s="6">
        <v>9.78</v>
      </c>
    </row>
    <row r="474" ht="12.75" customHeight="1" spans="1:5">
      <c r="A474" s="7" t="s">
        <v>3112</v>
      </c>
      <c r="B474" s="4" t="s">
        <v>116</v>
      </c>
      <c r="C474" s="7" t="s">
        <v>3113</v>
      </c>
      <c r="D474" s="6" t="s">
        <v>62</v>
      </c>
      <c r="E474" s="6">
        <v>21</v>
      </c>
    </row>
    <row r="475" ht="12.75" customHeight="1" spans="1:5">
      <c r="A475" s="7" t="s">
        <v>316</v>
      </c>
      <c r="B475" s="4" t="s">
        <v>116</v>
      </c>
      <c r="C475" s="7" t="s">
        <v>3114</v>
      </c>
      <c r="D475" s="6" t="s">
        <v>62</v>
      </c>
      <c r="E475" s="6">
        <v>10804</v>
      </c>
    </row>
    <row r="476" ht="12.75" customHeight="1" spans="1:5">
      <c r="A476" s="7" t="s">
        <v>318</v>
      </c>
      <c r="B476" s="4" t="s">
        <v>116</v>
      </c>
      <c r="C476" s="7" t="s">
        <v>3115</v>
      </c>
      <c r="D476" s="6" t="s">
        <v>46</v>
      </c>
      <c r="E476" s="9" t="s">
        <v>2391</v>
      </c>
    </row>
    <row r="477" ht="12.75" customHeight="1" spans="1:5">
      <c r="A477" s="7" t="s">
        <v>320</v>
      </c>
      <c r="B477" s="4" t="s">
        <v>116</v>
      </c>
      <c r="C477" s="7" t="s">
        <v>3116</v>
      </c>
      <c r="D477" s="6" t="s">
        <v>62</v>
      </c>
      <c r="E477" s="6">
        <v>10804</v>
      </c>
    </row>
    <row r="478" ht="12.75" customHeight="1" spans="1:5">
      <c r="A478" s="7" t="s">
        <v>322</v>
      </c>
      <c r="B478" s="4" t="s">
        <v>116</v>
      </c>
      <c r="C478" s="7" t="s">
        <v>3117</v>
      </c>
      <c r="D478" s="6" t="s">
        <v>62</v>
      </c>
      <c r="E478" s="6">
        <v>10804</v>
      </c>
    </row>
    <row r="479" ht="12.75" customHeight="1" spans="1:5">
      <c r="A479" s="7" t="s">
        <v>324</v>
      </c>
      <c r="B479" s="4" t="s">
        <v>116</v>
      </c>
      <c r="C479" s="7" t="s">
        <v>3118</v>
      </c>
      <c r="D479" s="6" t="s">
        <v>46</v>
      </c>
      <c r="E479" s="9" t="s">
        <v>2391</v>
      </c>
    </row>
    <row r="480" ht="12.75" customHeight="1" spans="1:5">
      <c r="A480" s="7" t="s">
        <v>326</v>
      </c>
      <c r="B480" s="4" t="s">
        <v>116</v>
      </c>
      <c r="C480" s="7" t="s">
        <v>3119</v>
      </c>
      <c r="D480" s="6" t="s">
        <v>62</v>
      </c>
      <c r="E480" s="6">
        <v>2139</v>
      </c>
    </row>
    <row r="481" ht="12.75" customHeight="1" spans="1:5">
      <c r="A481" s="7" t="s">
        <v>328</v>
      </c>
      <c r="B481" s="4" t="s">
        <v>116</v>
      </c>
      <c r="C481" s="7" t="s">
        <v>3120</v>
      </c>
      <c r="D481" s="6" t="s">
        <v>62</v>
      </c>
      <c r="E481" s="6">
        <v>2139</v>
      </c>
    </row>
    <row r="482" ht="12.75" customHeight="1" spans="1:5">
      <c r="A482" s="7" t="s">
        <v>330</v>
      </c>
      <c r="B482" s="4" t="s">
        <v>116</v>
      </c>
      <c r="C482" s="7" t="s">
        <v>3121</v>
      </c>
      <c r="D482" s="6" t="s">
        <v>46</v>
      </c>
      <c r="E482" s="9" t="s">
        <v>2391</v>
      </c>
    </row>
    <row r="483" ht="12.75" customHeight="1" spans="1:5">
      <c r="A483" s="7" t="s">
        <v>332</v>
      </c>
      <c r="B483" s="4" t="s">
        <v>116</v>
      </c>
      <c r="C483" s="7" t="s">
        <v>3122</v>
      </c>
      <c r="D483" s="6" t="s">
        <v>62</v>
      </c>
      <c r="E483" s="6">
        <v>2139</v>
      </c>
    </row>
    <row r="484" ht="12.75" customHeight="1" spans="1:5">
      <c r="A484" s="7" t="s">
        <v>334</v>
      </c>
      <c r="B484" s="4" t="s">
        <v>116</v>
      </c>
      <c r="C484" s="7" t="s">
        <v>3123</v>
      </c>
      <c r="D484" s="6" t="s">
        <v>62</v>
      </c>
      <c r="E484" s="6">
        <v>2139</v>
      </c>
    </row>
    <row r="485" ht="12.75" customHeight="1" spans="1:5">
      <c r="A485" s="7" t="s">
        <v>3124</v>
      </c>
      <c r="B485" s="4" t="s">
        <v>350</v>
      </c>
      <c r="C485" s="7" t="s">
        <v>3125</v>
      </c>
      <c r="D485" s="6" t="s">
        <v>2703</v>
      </c>
      <c r="E485" s="6">
        <v>205</v>
      </c>
    </row>
    <row r="486" ht="12.75" customHeight="1" spans="1:5">
      <c r="A486" s="7" t="s">
        <v>3126</v>
      </c>
      <c r="B486" s="4" t="s">
        <v>116</v>
      </c>
      <c r="C486" s="7" t="s">
        <v>3127</v>
      </c>
      <c r="D486" s="6" t="s">
        <v>62</v>
      </c>
      <c r="E486" s="6">
        <v>2148</v>
      </c>
    </row>
    <row r="487" ht="12.75" customHeight="1" spans="1:5">
      <c r="A487" s="3" t="s">
        <v>3128</v>
      </c>
      <c r="B487" s="4"/>
      <c r="C487" s="6"/>
      <c r="D487" s="6"/>
      <c r="E487" s="6"/>
    </row>
    <row r="488" ht="12.75" customHeight="1" spans="1:5">
      <c r="A488" s="7" t="s">
        <v>3129</v>
      </c>
      <c r="B488" s="4" t="s">
        <v>116</v>
      </c>
      <c r="C488" s="7" t="s">
        <v>3130</v>
      </c>
      <c r="D488" s="6" t="s">
        <v>62</v>
      </c>
      <c r="E488" s="6">
        <v>34.753</v>
      </c>
    </row>
    <row r="489" ht="12.75" customHeight="1" spans="1:5">
      <c r="A489" s="7" t="s">
        <v>3131</v>
      </c>
      <c r="B489" s="4" t="s">
        <v>116</v>
      </c>
      <c r="C489" s="7" t="s">
        <v>3132</v>
      </c>
      <c r="D489" s="6" t="s">
        <v>62</v>
      </c>
      <c r="E489" s="6">
        <v>17.251</v>
      </c>
    </row>
    <row r="490" ht="12.75" customHeight="1" spans="1:5">
      <c r="A490" s="7" t="s">
        <v>3133</v>
      </c>
      <c r="B490" s="4" t="s">
        <v>116</v>
      </c>
      <c r="C490" s="7" t="s">
        <v>3134</v>
      </c>
      <c r="D490" s="6" t="s">
        <v>203</v>
      </c>
      <c r="E490" s="6">
        <v>3.631</v>
      </c>
    </row>
    <row r="491" ht="12.75" customHeight="1" spans="1:5">
      <c r="A491" s="7" t="s">
        <v>3135</v>
      </c>
      <c r="B491" s="4" t="s">
        <v>116</v>
      </c>
      <c r="C491" s="7" t="s">
        <v>3136</v>
      </c>
      <c r="D491" s="6" t="s">
        <v>203</v>
      </c>
      <c r="E491" s="6">
        <v>962</v>
      </c>
    </row>
    <row r="492" ht="12.75" customHeight="1" spans="1:5">
      <c r="A492" s="7" t="s">
        <v>3137</v>
      </c>
      <c r="B492" s="4" t="s">
        <v>116</v>
      </c>
      <c r="C492" s="7" t="s">
        <v>3138</v>
      </c>
      <c r="D492" s="6" t="s">
        <v>203</v>
      </c>
      <c r="E492" s="6">
        <v>1.096</v>
      </c>
    </row>
    <row r="493" ht="12.75" customHeight="1" spans="1:5">
      <c r="A493" s="7" t="s">
        <v>3139</v>
      </c>
      <c r="B493" s="4" t="s">
        <v>116</v>
      </c>
      <c r="C493" s="7" t="s">
        <v>3140</v>
      </c>
      <c r="D493" s="6" t="s">
        <v>203</v>
      </c>
      <c r="E493" s="6">
        <v>1.538</v>
      </c>
    </row>
    <row r="494" ht="12.75" customHeight="1" spans="1:5">
      <c r="A494" s="7" t="s">
        <v>3141</v>
      </c>
      <c r="B494" s="4" t="s">
        <v>116</v>
      </c>
      <c r="C494" s="7" t="s">
        <v>3142</v>
      </c>
      <c r="D494" s="6" t="s">
        <v>203</v>
      </c>
      <c r="E494" s="6">
        <v>1.349</v>
      </c>
    </row>
    <row r="495" ht="12.75" customHeight="1" spans="1:5">
      <c r="A495" s="7" t="s">
        <v>3143</v>
      </c>
      <c r="B495" s="4" t="s">
        <v>116</v>
      </c>
      <c r="C495" s="7" t="s">
        <v>3144</v>
      </c>
      <c r="D495" s="6" t="s">
        <v>203</v>
      </c>
      <c r="E495" s="6">
        <v>1</v>
      </c>
    </row>
    <row r="496" ht="12.75" customHeight="1" spans="1:5">
      <c r="A496" s="7" t="s">
        <v>3145</v>
      </c>
      <c r="B496" s="4" t="s">
        <v>116</v>
      </c>
      <c r="C496" s="7" t="s">
        <v>3146</v>
      </c>
      <c r="D496" s="6" t="s">
        <v>203</v>
      </c>
      <c r="E496" s="6">
        <v>2.791</v>
      </c>
    </row>
    <row r="497" ht="12.75" customHeight="1" spans="1:5">
      <c r="A497" s="3" t="s">
        <v>3147</v>
      </c>
      <c r="B497" s="4"/>
      <c r="C497" s="6"/>
      <c r="D497" s="6"/>
      <c r="E497" s="6"/>
    </row>
    <row r="498" ht="12.75" customHeight="1" spans="1:5">
      <c r="A498" s="7" t="s">
        <v>3148</v>
      </c>
      <c r="B498" s="4" t="s">
        <v>116</v>
      </c>
      <c r="C498" s="7" t="s">
        <v>3149</v>
      </c>
      <c r="D498" s="6" t="s">
        <v>62</v>
      </c>
      <c r="E498" s="6">
        <v>414753</v>
      </c>
    </row>
    <row r="499" ht="12.75" customHeight="1" spans="1:5">
      <c r="A499" s="7" t="s">
        <v>3150</v>
      </c>
      <c r="B499" s="4" t="s">
        <v>116</v>
      </c>
      <c r="C499" s="7" t="s">
        <v>3151</v>
      </c>
      <c r="D499" s="6" t="s">
        <v>62</v>
      </c>
      <c r="E499" s="6">
        <v>86591</v>
      </c>
    </row>
    <row r="500" ht="12.75" customHeight="1" spans="1:5">
      <c r="A500" s="7" t="s">
        <v>3152</v>
      </c>
      <c r="B500" s="4" t="s">
        <v>116</v>
      </c>
      <c r="C500" s="7" t="s">
        <v>3153</v>
      </c>
      <c r="D500" s="6" t="s">
        <v>46</v>
      </c>
      <c r="E500" s="9" t="s">
        <v>3154</v>
      </c>
    </row>
    <row r="501" ht="12.75" customHeight="1" spans="1:5">
      <c r="A501" s="7" t="s">
        <v>3155</v>
      </c>
      <c r="B501" s="4" t="s">
        <v>116</v>
      </c>
      <c r="C501" s="7" t="s">
        <v>3156</v>
      </c>
      <c r="D501" s="6" t="s">
        <v>119</v>
      </c>
      <c r="E501" s="6">
        <v>14</v>
      </c>
    </row>
    <row r="502" ht="12.75" customHeight="1" spans="1:5">
      <c r="A502" s="7" t="s">
        <v>336</v>
      </c>
      <c r="B502" s="4" t="s">
        <v>116</v>
      </c>
      <c r="C502" s="7" t="s">
        <v>3157</v>
      </c>
      <c r="D502" s="6" t="s">
        <v>46</v>
      </c>
      <c r="E502" s="9" t="s">
        <v>2391</v>
      </c>
    </row>
    <row r="503" ht="12.75" customHeight="1" spans="1:5">
      <c r="A503" s="7" t="s">
        <v>338</v>
      </c>
      <c r="B503" s="4" t="s">
        <v>116</v>
      </c>
      <c r="C503" s="7" t="s">
        <v>3158</v>
      </c>
      <c r="D503" s="6" t="s">
        <v>62</v>
      </c>
      <c r="E503" s="6">
        <v>414753</v>
      </c>
    </row>
    <row r="504" ht="12.75" customHeight="1" spans="1:5">
      <c r="A504" s="3" t="s">
        <v>3159</v>
      </c>
      <c r="B504" s="3"/>
      <c r="C504" s="3"/>
      <c r="D504" s="3"/>
      <c r="E504" s="3"/>
    </row>
    <row r="505" ht="12.75" customHeight="1" spans="1:5">
      <c r="A505" s="7" t="s">
        <v>3160</v>
      </c>
      <c r="B505" s="4" t="s">
        <v>116</v>
      </c>
      <c r="C505" s="7" t="s">
        <v>3161</v>
      </c>
      <c r="D505" s="6" t="s">
        <v>2110</v>
      </c>
      <c r="E505" s="6">
        <v>1</v>
      </c>
    </row>
    <row r="506" ht="12.75" customHeight="1" spans="1:5">
      <c r="A506" s="7" t="s">
        <v>3162</v>
      </c>
      <c r="B506" s="4" t="s">
        <v>116</v>
      </c>
      <c r="C506" s="7" t="s">
        <v>3163</v>
      </c>
      <c r="D506" s="6" t="s">
        <v>462</v>
      </c>
      <c r="E506" s="6">
        <v>1</v>
      </c>
    </row>
    <row r="507" ht="12.75" customHeight="1" spans="1:5">
      <c r="A507" s="7" t="s">
        <v>3164</v>
      </c>
      <c r="B507" s="4" t="s">
        <v>116</v>
      </c>
      <c r="C507" s="7" t="s">
        <v>3165</v>
      </c>
      <c r="D507" s="6" t="s">
        <v>3166</v>
      </c>
      <c r="E507" s="17">
        <v>5168927149</v>
      </c>
    </row>
    <row r="508" ht="12.75" customHeight="1" spans="1:5">
      <c r="A508" s="3" t="s">
        <v>3167</v>
      </c>
      <c r="B508" s="4"/>
      <c r="C508" s="6"/>
      <c r="D508" s="6"/>
      <c r="E508" s="6"/>
    </row>
    <row r="509" ht="12.75" customHeight="1" spans="1:5">
      <c r="A509" s="7" t="s">
        <v>3168</v>
      </c>
      <c r="B509" s="4" t="s">
        <v>116</v>
      </c>
      <c r="C509" s="7" t="s">
        <v>3169</v>
      </c>
      <c r="D509" s="6" t="s">
        <v>46</v>
      </c>
      <c r="E509" s="9" t="s">
        <v>2397</v>
      </c>
    </row>
    <row r="510" ht="12.75" customHeight="1" spans="1:5">
      <c r="A510" s="7" t="s">
        <v>3170</v>
      </c>
      <c r="B510" s="4" t="s">
        <v>116</v>
      </c>
      <c r="C510" s="7" t="s">
        <v>3171</v>
      </c>
      <c r="D510" s="6" t="s">
        <v>65</v>
      </c>
      <c r="E510" s="6" t="s">
        <v>2397</v>
      </c>
    </row>
    <row r="511" ht="12.75" customHeight="1" spans="1:5">
      <c r="A511" s="7" t="s">
        <v>3172</v>
      </c>
      <c r="B511" s="4" t="s">
        <v>116</v>
      </c>
      <c r="C511" s="7" t="s">
        <v>3173</v>
      </c>
      <c r="D511" s="6" t="s">
        <v>65</v>
      </c>
      <c r="E511" s="6" t="s">
        <v>2397</v>
      </c>
    </row>
    <row r="512" ht="12.75" customHeight="1" spans="1:5">
      <c r="A512" s="7" t="s">
        <v>3174</v>
      </c>
      <c r="B512" s="4" t="s">
        <v>116</v>
      </c>
      <c r="C512" s="7" t="s">
        <v>3175</v>
      </c>
      <c r="D512" s="6" t="s">
        <v>65</v>
      </c>
      <c r="E512" s="6" t="s">
        <v>2397</v>
      </c>
    </row>
    <row r="513" ht="12.75" customHeight="1" spans="1:5">
      <c r="A513" s="7" t="s">
        <v>340</v>
      </c>
      <c r="B513" s="4" t="s">
        <v>116</v>
      </c>
      <c r="C513" s="7" t="s">
        <v>3176</v>
      </c>
      <c r="D513" s="6" t="s">
        <v>46</v>
      </c>
      <c r="E513" s="9" t="s">
        <v>3177</v>
      </c>
    </row>
    <row r="514" ht="12.75" customHeight="1" spans="1:5">
      <c r="A514" s="7" t="s">
        <v>342</v>
      </c>
      <c r="B514" s="4" t="s">
        <v>116</v>
      </c>
      <c r="C514" s="7" t="s">
        <v>3178</v>
      </c>
      <c r="D514" s="6" t="s">
        <v>343</v>
      </c>
      <c r="E514" s="6">
        <v>47</v>
      </c>
    </row>
    <row r="515" ht="12.75" customHeight="1" spans="1:5">
      <c r="A515" s="7" t="s">
        <v>345</v>
      </c>
      <c r="B515" s="4" t="s">
        <v>116</v>
      </c>
      <c r="C515" s="7" t="s">
        <v>3179</v>
      </c>
      <c r="D515" s="6" t="s">
        <v>343</v>
      </c>
      <c r="E515" s="6">
        <v>54</v>
      </c>
    </row>
    <row r="516" ht="12.75" customHeight="1" spans="1:5">
      <c r="A516" s="7" t="s">
        <v>347</v>
      </c>
      <c r="B516" s="4" t="s">
        <v>116</v>
      </c>
      <c r="C516" s="7" t="s">
        <v>3180</v>
      </c>
      <c r="D516" s="6" t="s">
        <v>65</v>
      </c>
      <c r="E516" s="6" t="s">
        <v>2685</v>
      </c>
    </row>
    <row r="517" ht="12.75" customHeight="1" spans="1:5">
      <c r="A517" s="7" t="s">
        <v>349</v>
      </c>
      <c r="B517" s="4" t="s">
        <v>350</v>
      </c>
      <c r="C517" s="7" t="s">
        <v>3181</v>
      </c>
      <c r="D517" s="6" t="s">
        <v>65</v>
      </c>
      <c r="E517" s="6" t="s">
        <v>2685</v>
      </c>
    </row>
    <row r="518" ht="12.75" customHeight="1" spans="1:5">
      <c r="A518" s="7" t="s">
        <v>352</v>
      </c>
      <c r="B518" s="4" t="s">
        <v>350</v>
      </c>
      <c r="C518" s="7" t="s">
        <v>3182</v>
      </c>
      <c r="D518" s="6" t="s">
        <v>46</v>
      </c>
      <c r="E518" s="9" t="s">
        <v>3183</v>
      </c>
    </row>
    <row r="519" ht="12.75" customHeight="1" spans="1:5">
      <c r="A519" s="7" t="s">
        <v>354</v>
      </c>
      <c r="B519" s="4" t="s">
        <v>350</v>
      </c>
      <c r="C519" s="7" t="s">
        <v>3184</v>
      </c>
      <c r="D519" s="6" t="s">
        <v>355</v>
      </c>
      <c r="E519" s="17">
        <v>11976703510300</v>
      </c>
    </row>
    <row r="520" ht="12.75" customHeight="1" spans="1:5">
      <c r="A520" s="7" t="s">
        <v>357</v>
      </c>
      <c r="B520" s="4" t="s">
        <v>350</v>
      </c>
      <c r="C520" s="7" t="s">
        <v>3185</v>
      </c>
      <c r="D520" s="6" t="s">
        <v>355</v>
      </c>
      <c r="E520" s="17">
        <v>10301455000000</v>
      </c>
    </row>
    <row r="521" ht="12.75" customHeight="1" spans="1:5">
      <c r="A521" s="3" t="s">
        <v>359</v>
      </c>
      <c r="B521" s="4"/>
      <c r="C521" s="5"/>
      <c r="D521" s="6"/>
      <c r="E521" s="5"/>
    </row>
    <row r="522" ht="12.75" customHeight="1" spans="1:5">
      <c r="A522" s="3" t="s">
        <v>3186</v>
      </c>
      <c r="B522" s="4"/>
      <c r="C522" s="6"/>
      <c r="D522" s="6"/>
      <c r="E522" s="6"/>
    </row>
    <row r="523" ht="12.75" customHeight="1" spans="1:5">
      <c r="A523" s="7" t="s">
        <v>3187</v>
      </c>
      <c r="B523" s="4" t="s">
        <v>362</v>
      </c>
      <c r="C523" s="7" t="s">
        <v>3188</v>
      </c>
      <c r="D523" s="6" t="s">
        <v>119</v>
      </c>
      <c r="E523" s="6">
        <v>123585</v>
      </c>
    </row>
    <row r="524" ht="12.75" customHeight="1" spans="1:5">
      <c r="A524" s="7" t="s">
        <v>3189</v>
      </c>
      <c r="B524" s="4" t="s">
        <v>362</v>
      </c>
      <c r="C524" s="7" t="s">
        <v>3190</v>
      </c>
      <c r="D524" s="6" t="s">
        <v>46</v>
      </c>
      <c r="E524" s="9" t="s">
        <v>3191</v>
      </c>
    </row>
    <row r="525" ht="12.75" customHeight="1" spans="1:5">
      <c r="A525" s="7" t="s">
        <v>3192</v>
      </c>
      <c r="B525" s="4" t="s">
        <v>362</v>
      </c>
      <c r="C525" s="7" t="s">
        <v>3193</v>
      </c>
      <c r="D525" s="6" t="s">
        <v>541</v>
      </c>
      <c r="E525" s="6">
        <v>99031</v>
      </c>
    </row>
    <row r="526" ht="12.75" customHeight="1" spans="1:5">
      <c r="A526" s="7" t="s">
        <v>3194</v>
      </c>
      <c r="B526" s="4" t="s">
        <v>362</v>
      </c>
      <c r="C526" s="7" t="s">
        <v>3195</v>
      </c>
      <c r="D526" s="6" t="s">
        <v>46</v>
      </c>
      <c r="E526" s="9" t="s">
        <v>3196</v>
      </c>
    </row>
    <row r="527" ht="12.75" customHeight="1" spans="1:5">
      <c r="A527" s="7" t="s">
        <v>3197</v>
      </c>
      <c r="B527" s="4" t="s">
        <v>362</v>
      </c>
      <c r="C527" s="7" t="s">
        <v>3198</v>
      </c>
      <c r="D527" s="6" t="s">
        <v>541</v>
      </c>
      <c r="E527" s="6">
        <v>24554</v>
      </c>
    </row>
    <row r="528" ht="12.75" customHeight="1" spans="1:5">
      <c r="A528" s="3" t="s">
        <v>3199</v>
      </c>
      <c r="B528" s="4"/>
      <c r="C528" s="6"/>
      <c r="D528" s="6"/>
      <c r="E528" s="6"/>
    </row>
    <row r="529" ht="12.75" customHeight="1" spans="1:5">
      <c r="A529" s="7" t="s">
        <v>3200</v>
      </c>
      <c r="B529" s="4" t="s">
        <v>362</v>
      </c>
      <c r="C529" s="7" t="s">
        <v>3201</v>
      </c>
      <c r="D529" s="6" t="s">
        <v>365</v>
      </c>
      <c r="E529" s="18">
        <f>SUM(E530:E536)</f>
        <v>42603.445</v>
      </c>
    </row>
    <row r="530" ht="12.75" customHeight="1" spans="1:5">
      <c r="A530" s="7" t="s">
        <v>3202</v>
      </c>
      <c r="B530" s="4" t="s">
        <v>362</v>
      </c>
      <c r="C530" s="7" t="s">
        <v>3203</v>
      </c>
      <c r="D530" s="6" t="s">
        <v>365</v>
      </c>
      <c r="E530" s="18">
        <v>77.339</v>
      </c>
    </row>
    <row r="531" ht="12.75" customHeight="1" spans="1:5">
      <c r="A531" s="7" t="s">
        <v>3204</v>
      </c>
      <c r="B531" s="4" t="s">
        <v>362</v>
      </c>
      <c r="C531" s="7" t="s">
        <v>3205</v>
      </c>
      <c r="D531" s="6" t="s">
        <v>365</v>
      </c>
      <c r="E531" s="6">
        <v>10916</v>
      </c>
    </row>
    <row r="532" ht="12.75" customHeight="1" spans="1:5">
      <c r="A532" s="7" t="s">
        <v>3206</v>
      </c>
      <c r="B532" s="4" t="s">
        <v>362</v>
      </c>
      <c r="C532" s="7" t="s">
        <v>3207</v>
      </c>
      <c r="D532" s="6" t="s">
        <v>365</v>
      </c>
      <c r="E532" s="18">
        <v>186.495</v>
      </c>
    </row>
    <row r="533" ht="12.75" customHeight="1" spans="1:5">
      <c r="A533" s="7" t="s">
        <v>3208</v>
      </c>
      <c r="B533" s="4" t="s">
        <v>362</v>
      </c>
      <c r="C533" s="7" t="s">
        <v>3209</v>
      </c>
      <c r="D533" s="6" t="s">
        <v>365</v>
      </c>
      <c r="E533" s="6">
        <v>3413</v>
      </c>
    </row>
    <row r="534" ht="12.75" customHeight="1" spans="1:5">
      <c r="A534" s="7" t="s">
        <v>3210</v>
      </c>
      <c r="B534" s="4" t="s">
        <v>362</v>
      </c>
      <c r="C534" s="7" t="s">
        <v>3211</v>
      </c>
      <c r="D534" s="6" t="s">
        <v>365</v>
      </c>
      <c r="E534" s="18">
        <v>12.611</v>
      </c>
    </row>
    <row r="535" ht="12.75" customHeight="1" spans="1:5">
      <c r="A535" s="7" t="s">
        <v>3212</v>
      </c>
      <c r="B535" s="4" t="s">
        <v>362</v>
      </c>
      <c r="C535" s="7" t="s">
        <v>3213</v>
      </c>
      <c r="D535" s="6" t="s">
        <v>365</v>
      </c>
      <c r="E535" s="6">
        <v>4674</v>
      </c>
    </row>
    <row r="536" ht="12.75" customHeight="1" spans="1:5">
      <c r="A536" s="7" t="s">
        <v>3214</v>
      </c>
      <c r="B536" s="4" t="s">
        <v>362</v>
      </c>
      <c r="C536" s="7" t="s">
        <v>3215</v>
      </c>
      <c r="D536" s="6" t="s">
        <v>365</v>
      </c>
      <c r="E536" s="6">
        <f>SUM(E537:E543)</f>
        <v>23324</v>
      </c>
    </row>
    <row r="537" ht="12.75" customHeight="1" spans="1:5">
      <c r="A537" s="7" t="s">
        <v>3216</v>
      </c>
      <c r="B537" s="4" t="s">
        <v>362</v>
      </c>
      <c r="C537" s="7" t="s">
        <v>3217</v>
      </c>
      <c r="D537" s="6" t="s">
        <v>365</v>
      </c>
      <c r="E537" s="6">
        <v>10288</v>
      </c>
    </row>
    <row r="538" ht="12.75" customHeight="1" spans="1:5">
      <c r="A538" s="7" t="s">
        <v>3218</v>
      </c>
      <c r="B538" s="4" t="s">
        <v>362</v>
      </c>
      <c r="C538" s="7" t="s">
        <v>3219</v>
      </c>
      <c r="D538" s="6" t="s">
        <v>365</v>
      </c>
      <c r="E538" s="6">
        <v>8919</v>
      </c>
    </row>
    <row r="539" ht="12.75" customHeight="1" spans="1:5">
      <c r="A539" s="7" t="s">
        <v>3220</v>
      </c>
      <c r="B539" s="4" t="s">
        <v>362</v>
      </c>
      <c r="C539" s="7" t="s">
        <v>3221</v>
      </c>
      <c r="D539" s="6" t="s">
        <v>365</v>
      </c>
      <c r="E539" s="6">
        <v>4117</v>
      </c>
    </row>
    <row r="540" ht="12.75" customHeight="1" spans="1:5">
      <c r="A540" s="7" t="s">
        <v>3222</v>
      </c>
      <c r="B540" s="4" t="s">
        <v>362</v>
      </c>
      <c r="C540" s="7" t="s">
        <v>3223</v>
      </c>
      <c r="D540" s="6" t="s">
        <v>365</v>
      </c>
      <c r="E540" s="6">
        <v>0</v>
      </c>
    </row>
    <row r="541" ht="12.75" customHeight="1" spans="1:5">
      <c r="A541" s="7" t="s">
        <v>3224</v>
      </c>
      <c r="B541" s="4" t="s">
        <v>362</v>
      </c>
      <c r="C541" s="7" t="s">
        <v>3225</v>
      </c>
      <c r="D541" s="6" t="s">
        <v>365</v>
      </c>
      <c r="E541" s="6">
        <v>0</v>
      </c>
    </row>
    <row r="542" ht="12.75" customHeight="1" spans="1:5">
      <c r="A542" s="7" t="s">
        <v>3226</v>
      </c>
      <c r="B542" s="4" t="s">
        <v>362</v>
      </c>
      <c r="C542" s="7" t="s">
        <v>3227</v>
      </c>
      <c r="D542" s="6" t="s">
        <v>365</v>
      </c>
      <c r="E542" s="6">
        <v>0</v>
      </c>
    </row>
    <row r="543" ht="12.75" customHeight="1" spans="1:5">
      <c r="A543" s="7" t="s">
        <v>3228</v>
      </c>
      <c r="B543" s="4" t="s">
        <v>362</v>
      </c>
      <c r="C543" s="7" t="s">
        <v>3229</v>
      </c>
      <c r="D543" s="6" t="s">
        <v>365</v>
      </c>
      <c r="E543" s="6">
        <v>0</v>
      </c>
    </row>
    <row r="544" ht="12.75" customHeight="1" spans="1:5">
      <c r="A544" s="7" t="s">
        <v>3230</v>
      </c>
      <c r="B544" s="4" t="s">
        <v>362</v>
      </c>
      <c r="C544" s="7" t="s">
        <v>3231</v>
      </c>
      <c r="D544" s="6" t="s">
        <v>365</v>
      </c>
      <c r="E544" s="6">
        <v>23323</v>
      </c>
    </row>
    <row r="545" ht="12.75" customHeight="1" spans="1:5">
      <c r="A545" s="7" t="s">
        <v>3232</v>
      </c>
      <c r="B545" s="4" t="s">
        <v>362</v>
      </c>
      <c r="C545" s="7" t="s">
        <v>3233</v>
      </c>
      <c r="D545" s="6" t="s">
        <v>365</v>
      </c>
      <c r="E545" s="6">
        <v>22323</v>
      </c>
    </row>
    <row r="546" ht="12.75" customHeight="1" spans="1:5">
      <c r="A546" s="7" t="s">
        <v>3234</v>
      </c>
      <c r="B546" s="4" t="s">
        <v>362</v>
      </c>
      <c r="C546" s="7" t="s">
        <v>3235</v>
      </c>
      <c r="D546" s="6" t="s">
        <v>365</v>
      </c>
      <c r="E546" s="6">
        <v>0</v>
      </c>
    </row>
    <row r="547" ht="12.75" customHeight="1" spans="1:5">
      <c r="A547" s="7" t="s">
        <v>3236</v>
      </c>
      <c r="B547" s="4" t="s">
        <v>362</v>
      </c>
      <c r="C547" s="7" t="s">
        <v>3237</v>
      </c>
      <c r="D547" s="6" t="s">
        <v>365</v>
      </c>
      <c r="E547" s="6">
        <v>0</v>
      </c>
    </row>
    <row r="548" ht="12.75" customHeight="1" spans="1:5">
      <c r="A548" s="7" t="s">
        <v>3238</v>
      </c>
      <c r="B548" s="4" t="s">
        <v>362</v>
      </c>
      <c r="C548" s="7" t="s">
        <v>3239</v>
      </c>
      <c r="D548" s="6" t="s">
        <v>365</v>
      </c>
      <c r="E548" s="9">
        <f>SUM(E549:E553)</f>
        <v>14385</v>
      </c>
    </row>
    <row r="549" ht="12.75" customHeight="1" spans="1:5">
      <c r="A549" s="7" t="s">
        <v>3240</v>
      </c>
      <c r="B549" s="4" t="s">
        <v>362</v>
      </c>
      <c r="C549" s="7" t="s">
        <v>3241</v>
      </c>
      <c r="D549" s="6" t="s">
        <v>46</v>
      </c>
      <c r="E549" s="9" t="s">
        <v>3242</v>
      </c>
    </row>
    <row r="550" ht="12.75" customHeight="1" spans="1:5">
      <c r="A550" s="7" t="s">
        <v>3243</v>
      </c>
      <c r="B550" s="4" t="s">
        <v>362</v>
      </c>
      <c r="C550" s="7" t="s">
        <v>3244</v>
      </c>
      <c r="D550" s="6" t="s">
        <v>3245</v>
      </c>
      <c r="E550" s="6">
        <v>56</v>
      </c>
    </row>
    <row r="551" ht="12.75" customHeight="1" spans="1:5">
      <c r="A551" s="7" t="s">
        <v>3246</v>
      </c>
      <c r="B551" s="4" t="s">
        <v>362</v>
      </c>
      <c r="C551" s="7" t="s">
        <v>3247</v>
      </c>
      <c r="D551" s="6" t="s">
        <v>365</v>
      </c>
      <c r="E551" s="6">
        <v>10916</v>
      </c>
    </row>
    <row r="552" ht="12.75" customHeight="1" spans="1:5">
      <c r="A552" s="7" t="s">
        <v>3248</v>
      </c>
      <c r="B552" s="4" t="s">
        <v>362</v>
      </c>
      <c r="C552" s="7" t="s">
        <v>3249</v>
      </c>
      <c r="D552" s="6" t="s">
        <v>365</v>
      </c>
      <c r="E552" s="6">
        <v>3413</v>
      </c>
    </row>
    <row r="553" ht="12.75" customHeight="1" spans="1:5">
      <c r="A553" s="7" t="s">
        <v>3250</v>
      </c>
      <c r="B553" s="4" t="s">
        <v>362</v>
      </c>
      <c r="C553" s="7" t="s">
        <v>3251</v>
      </c>
      <c r="D553" s="6" t="s">
        <v>46</v>
      </c>
      <c r="E553" s="9" t="s">
        <v>3252</v>
      </c>
    </row>
    <row r="554" ht="12.75" customHeight="1" spans="1:5">
      <c r="A554" s="7" t="s">
        <v>3253</v>
      </c>
      <c r="B554" s="4" t="s">
        <v>362</v>
      </c>
      <c r="C554" s="7" t="s">
        <v>3254</v>
      </c>
      <c r="D554" s="6" t="s">
        <v>365</v>
      </c>
      <c r="E554" s="18">
        <v>186.495</v>
      </c>
    </row>
    <row r="555" ht="12.75" customHeight="1" spans="1:5">
      <c r="A555" s="7" t="s">
        <v>3255</v>
      </c>
      <c r="B555" s="4" t="s">
        <v>362</v>
      </c>
      <c r="C555" s="7" t="s">
        <v>3256</v>
      </c>
      <c r="D555" s="6" t="s">
        <v>365</v>
      </c>
      <c r="E555" s="6">
        <v>23321</v>
      </c>
    </row>
    <row r="556" ht="12.75" customHeight="1" spans="1:5">
      <c r="A556" s="7" t="s">
        <v>361</v>
      </c>
      <c r="B556" s="4" t="s">
        <v>362</v>
      </c>
      <c r="C556" s="7" t="s">
        <v>3257</v>
      </c>
      <c r="D556" s="6" t="s">
        <v>46</v>
      </c>
      <c r="E556" s="9" t="s">
        <v>3258</v>
      </c>
    </row>
    <row r="557" ht="12.75" customHeight="1" spans="1:5">
      <c r="A557" s="7" t="s">
        <v>364</v>
      </c>
      <c r="B557" s="4" t="s">
        <v>362</v>
      </c>
      <c r="C557" s="7" t="s">
        <v>3259</v>
      </c>
      <c r="D557" s="6" t="s">
        <v>365</v>
      </c>
      <c r="E557" s="6">
        <v>17928</v>
      </c>
    </row>
    <row r="558" ht="12.75" customHeight="1" spans="1:5">
      <c r="A558" s="7" t="s">
        <v>367</v>
      </c>
      <c r="B558" s="4" t="s">
        <v>362</v>
      </c>
      <c r="C558" s="7" t="s">
        <v>3260</v>
      </c>
      <c r="D558" s="6" t="s">
        <v>368</v>
      </c>
      <c r="E558" s="6">
        <v>23321</v>
      </c>
    </row>
    <row r="559" ht="12.75" customHeight="1" spans="1:5">
      <c r="A559" s="7" t="s">
        <v>370</v>
      </c>
      <c r="B559" s="4" t="s">
        <v>362</v>
      </c>
      <c r="C559" s="7" t="s">
        <v>3261</v>
      </c>
      <c r="D559" s="6" t="s">
        <v>368</v>
      </c>
      <c r="E559" s="6">
        <v>18609</v>
      </c>
    </row>
    <row r="560" ht="12.75" customHeight="1" spans="1:5">
      <c r="A560" s="7" t="s">
        <v>372</v>
      </c>
      <c r="B560" s="4" t="s">
        <v>362</v>
      </c>
      <c r="C560" s="7" t="s">
        <v>3262</v>
      </c>
      <c r="D560" s="6" t="s">
        <v>365</v>
      </c>
      <c r="E560" s="19" t="s">
        <v>2397</v>
      </c>
    </row>
    <row r="561" ht="12.75" customHeight="1" spans="1:5">
      <c r="A561" s="7" t="s">
        <v>374</v>
      </c>
      <c r="B561" s="4" t="s">
        <v>362</v>
      </c>
      <c r="C561" s="7" t="s">
        <v>3263</v>
      </c>
      <c r="D561" s="6" t="s">
        <v>119</v>
      </c>
      <c r="E561" s="6">
        <v>54</v>
      </c>
    </row>
    <row r="562" ht="12.75" customHeight="1" spans="1:5">
      <c r="A562" s="7" t="s">
        <v>376</v>
      </c>
      <c r="B562" s="4" t="s">
        <v>362</v>
      </c>
      <c r="C562" s="7" t="s">
        <v>3264</v>
      </c>
      <c r="D562" s="6" t="s">
        <v>365</v>
      </c>
      <c r="E562" s="6">
        <v>45</v>
      </c>
    </row>
    <row r="563" ht="12.75" customHeight="1" spans="1:5">
      <c r="A563" s="3" t="s">
        <v>3265</v>
      </c>
      <c r="B563" s="4"/>
      <c r="C563" s="6"/>
      <c r="D563" s="6"/>
      <c r="E563" s="6"/>
    </row>
    <row r="564" ht="12.75" customHeight="1" spans="1:5">
      <c r="A564" s="7" t="s">
        <v>3266</v>
      </c>
      <c r="B564" s="4" t="s">
        <v>362</v>
      </c>
      <c r="C564" s="7" t="s">
        <v>3267</v>
      </c>
      <c r="D564" s="6" t="s">
        <v>46</v>
      </c>
      <c r="E564" s="9" t="s">
        <v>3268</v>
      </c>
    </row>
    <row r="565" ht="12.75" customHeight="1" spans="1:5">
      <c r="A565" s="7" t="s">
        <v>3269</v>
      </c>
      <c r="B565" s="4" t="s">
        <v>362</v>
      </c>
      <c r="C565" s="7" t="s">
        <v>3270</v>
      </c>
      <c r="D565" s="6" t="s">
        <v>46</v>
      </c>
      <c r="E565" s="20">
        <f>E566/E567</f>
        <v>0.884419377004123</v>
      </c>
    </row>
    <row r="566" ht="12.75" customHeight="1" spans="1:5">
      <c r="A566" s="7" t="s">
        <v>3271</v>
      </c>
      <c r="B566" s="4" t="s">
        <v>362</v>
      </c>
      <c r="C566" s="7" t="s">
        <v>3272</v>
      </c>
      <c r="D566" s="6" t="s">
        <v>3273</v>
      </c>
      <c r="E566" s="6">
        <v>30891</v>
      </c>
    </row>
    <row r="567" ht="12.75" customHeight="1" spans="1:5">
      <c r="A567" s="7" t="s">
        <v>3274</v>
      </c>
      <c r="B567" s="4" t="s">
        <v>362</v>
      </c>
      <c r="C567" s="7" t="s">
        <v>3275</v>
      </c>
      <c r="D567" s="6" t="s">
        <v>365</v>
      </c>
      <c r="E567" s="6">
        <v>34928</v>
      </c>
    </row>
    <row r="568" ht="12.75" customHeight="1" spans="1:5">
      <c r="A568" s="7" t="s">
        <v>378</v>
      </c>
      <c r="B568" s="4" t="s">
        <v>362</v>
      </c>
      <c r="C568" s="7" t="s">
        <v>3276</v>
      </c>
      <c r="D568" s="6" t="s">
        <v>368</v>
      </c>
      <c r="E568" s="6" t="s">
        <v>3277</v>
      </c>
    </row>
    <row r="569" ht="12.75" customHeight="1" spans="1:5">
      <c r="A569" s="7" t="s">
        <v>380</v>
      </c>
      <c r="B569" s="4" t="s">
        <v>362</v>
      </c>
      <c r="C569" s="7" t="s">
        <v>3278</v>
      </c>
      <c r="D569" s="6" t="s">
        <v>368</v>
      </c>
      <c r="E569" s="6" t="s">
        <v>3279</v>
      </c>
    </row>
    <row r="570" ht="12.75" customHeight="1" spans="1:5">
      <c r="A570" s="3" t="s">
        <v>3280</v>
      </c>
      <c r="B570" s="4"/>
      <c r="C570" s="6"/>
      <c r="D570" s="6"/>
      <c r="E570" s="6"/>
    </row>
    <row r="571" ht="12.75" customHeight="1" spans="1:5">
      <c r="A571" s="7" t="s">
        <v>3281</v>
      </c>
      <c r="B571" s="4" t="s">
        <v>362</v>
      </c>
      <c r="C571" s="7" t="s">
        <v>3282</v>
      </c>
      <c r="D571" s="6" t="s">
        <v>368</v>
      </c>
      <c r="E571" s="6">
        <f>SUM(E572:E574)</f>
        <v>832521</v>
      </c>
    </row>
    <row r="572" ht="12.75" customHeight="1" spans="1:5">
      <c r="A572" s="7" t="s">
        <v>3283</v>
      </c>
      <c r="B572" s="4" t="s">
        <v>362</v>
      </c>
      <c r="C572" s="7" t="s">
        <v>3284</v>
      </c>
      <c r="D572" s="6" t="s">
        <v>368</v>
      </c>
      <c r="E572" s="6">
        <v>429955</v>
      </c>
    </row>
    <row r="573" ht="12.75" customHeight="1" spans="1:5">
      <c r="A573" s="7" t="s">
        <v>3285</v>
      </c>
      <c r="B573" s="4" t="s">
        <v>362</v>
      </c>
      <c r="C573" s="7" t="s">
        <v>3286</v>
      </c>
      <c r="D573" s="6" t="s">
        <v>368</v>
      </c>
      <c r="E573" s="6">
        <v>358893</v>
      </c>
    </row>
    <row r="574" ht="12.75" customHeight="1" spans="1:5">
      <c r="A574" s="7" t="s">
        <v>3287</v>
      </c>
      <c r="B574" s="4" t="s">
        <v>362</v>
      </c>
      <c r="C574" s="7" t="s">
        <v>3288</v>
      </c>
      <c r="D574" s="6" t="s">
        <v>368</v>
      </c>
      <c r="E574" s="6">
        <v>43673</v>
      </c>
    </row>
    <row r="575" ht="12.75" customHeight="1" spans="1:5">
      <c r="A575" s="7" t="s">
        <v>3289</v>
      </c>
      <c r="B575" s="4" t="s">
        <v>362</v>
      </c>
      <c r="C575" s="7" t="s">
        <v>3290</v>
      </c>
      <c r="D575" s="6" t="s">
        <v>368</v>
      </c>
      <c r="E575" s="6">
        <v>775613</v>
      </c>
    </row>
    <row r="576" ht="12.75" customHeight="1" spans="1:5">
      <c r="A576" s="7" t="s">
        <v>381</v>
      </c>
      <c r="B576" s="4" t="s">
        <v>362</v>
      </c>
      <c r="C576" s="7" t="s">
        <v>3291</v>
      </c>
      <c r="D576" s="6" t="s">
        <v>46</v>
      </c>
      <c r="E576" s="9" t="s">
        <v>3292</v>
      </c>
    </row>
    <row r="577" ht="12.75" customHeight="1" spans="1:5">
      <c r="A577" s="7" t="s">
        <v>383</v>
      </c>
      <c r="B577" s="4" t="s">
        <v>362</v>
      </c>
      <c r="C577" s="7" t="s">
        <v>3293</v>
      </c>
      <c r="D577" s="6" t="s">
        <v>365</v>
      </c>
      <c r="E577" s="6">
        <v>5408114</v>
      </c>
    </row>
    <row r="578" ht="12.75" customHeight="1" spans="1:5">
      <c r="A578" s="7" t="s">
        <v>385</v>
      </c>
      <c r="B578" s="4" t="s">
        <v>362</v>
      </c>
      <c r="C578" s="7" t="s">
        <v>3294</v>
      </c>
      <c r="D578" s="6" t="s">
        <v>365</v>
      </c>
      <c r="E578" s="6">
        <v>837901</v>
      </c>
    </row>
    <row r="579" ht="12.75" customHeight="1" spans="1:5">
      <c r="A579" s="7" t="s">
        <v>386</v>
      </c>
      <c r="B579" s="4" t="s">
        <v>362</v>
      </c>
      <c r="C579" s="7" t="s">
        <v>3295</v>
      </c>
      <c r="D579" s="6" t="s">
        <v>365</v>
      </c>
      <c r="E579" s="6">
        <v>5473573</v>
      </c>
    </row>
    <row r="580" ht="12.75" customHeight="1" spans="1:5">
      <c r="A580" s="7" t="s">
        <v>387</v>
      </c>
      <c r="B580" s="4" t="s">
        <v>362</v>
      </c>
      <c r="C580" s="7" t="s">
        <v>3296</v>
      </c>
      <c r="D580" s="6" t="s">
        <v>365</v>
      </c>
      <c r="E580" s="6">
        <v>1269662</v>
      </c>
    </row>
    <row r="581" ht="12.75" customHeight="1" spans="1:5">
      <c r="A581" s="3" t="s">
        <v>3297</v>
      </c>
      <c r="B581" s="4"/>
      <c r="C581" s="6"/>
      <c r="D581" s="6"/>
      <c r="E581" s="6"/>
    </row>
    <row r="582" ht="12.75" customHeight="1" spans="1:5">
      <c r="A582" s="7" t="s">
        <v>3297</v>
      </c>
      <c r="B582" s="4" t="s">
        <v>425</v>
      </c>
      <c r="C582" s="7" t="s">
        <v>3298</v>
      </c>
      <c r="D582" s="6" t="s">
        <v>525</v>
      </c>
      <c r="E582" s="9" t="s">
        <v>3299</v>
      </c>
    </row>
    <row r="583" ht="12.75" customHeight="1" spans="1:5">
      <c r="A583" s="3" t="s">
        <v>3300</v>
      </c>
      <c r="B583" s="4"/>
      <c r="C583" s="6"/>
      <c r="D583" s="6"/>
      <c r="E583" s="6"/>
    </row>
    <row r="584" ht="12.75" customHeight="1" spans="1:5">
      <c r="A584" s="7" t="s">
        <v>3301</v>
      </c>
      <c r="B584" s="4" t="s">
        <v>425</v>
      </c>
      <c r="C584" s="7" t="s">
        <v>3302</v>
      </c>
      <c r="D584" s="6" t="s">
        <v>462</v>
      </c>
      <c r="E584" s="6">
        <f>SUM(E585:E588)</f>
        <v>369705</v>
      </c>
    </row>
    <row r="585" ht="12.75" customHeight="1" spans="1:5">
      <c r="A585" s="7" t="s">
        <v>3303</v>
      </c>
      <c r="B585" s="4" t="s">
        <v>425</v>
      </c>
      <c r="C585" s="7" t="s">
        <v>3304</v>
      </c>
      <c r="D585" s="6" t="s">
        <v>462</v>
      </c>
      <c r="E585" s="6">
        <v>5223</v>
      </c>
    </row>
    <row r="586" ht="12.75" customHeight="1" spans="1:5">
      <c r="A586" s="7" t="s">
        <v>3305</v>
      </c>
      <c r="B586" s="4" t="s">
        <v>425</v>
      </c>
      <c r="C586" s="7" t="s">
        <v>3306</v>
      </c>
      <c r="D586" s="6" t="s">
        <v>525</v>
      </c>
      <c r="E586" s="6">
        <v>150176</v>
      </c>
    </row>
    <row r="587" ht="12.75" customHeight="1" spans="1:5">
      <c r="A587" s="7" t="s">
        <v>3307</v>
      </c>
      <c r="B587" s="4" t="s">
        <v>425</v>
      </c>
      <c r="C587" s="7" t="s">
        <v>3308</v>
      </c>
      <c r="D587" s="6" t="s">
        <v>525</v>
      </c>
      <c r="E587" s="6">
        <v>4149</v>
      </c>
    </row>
    <row r="588" ht="12.75" customHeight="1" spans="1:5">
      <c r="A588" s="7" t="s">
        <v>3309</v>
      </c>
      <c r="B588" s="4" t="s">
        <v>425</v>
      </c>
      <c r="C588" s="7" t="s">
        <v>3310</v>
      </c>
      <c r="D588" s="6" t="s">
        <v>525</v>
      </c>
      <c r="E588" s="6">
        <v>210157</v>
      </c>
    </row>
    <row r="589" ht="12.75" customHeight="1" spans="1:5">
      <c r="A589" s="7" t="s">
        <v>3311</v>
      </c>
      <c r="B589" s="4" t="s">
        <v>425</v>
      </c>
      <c r="C589" s="7" t="s">
        <v>3312</v>
      </c>
      <c r="D589" s="6" t="s">
        <v>525</v>
      </c>
      <c r="E589" s="6">
        <f>SUM(E590:E591)</f>
        <v>63729</v>
      </c>
    </row>
    <row r="590" ht="12.75" customHeight="1" spans="1:5">
      <c r="A590" s="7" t="s">
        <v>3313</v>
      </c>
      <c r="B590" s="4" t="s">
        <v>425</v>
      </c>
      <c r="C590" s="7" t="s">
        <v>3314</v>
      </c>
      <c r="D590" s="6" t="s">
        <v>525</v>
      </c>
      <c r="E590" s="6">
        <v>1668</v>
      </c>
    </row>
    <row r="591" ht="12.75" customHeight="1" spans="1:5">
      <c r="A591" s="7" t="s">
        <v>3315</v>
      </c>
      <c r="B591" s="4" t="s">
        <v>425</v>
      </c>
      <c r="C591" s="7" t="s">
        <v>3316</v>
      </c>
      <c r="D591" s="6" t="s">
        <v>525</v>
      </c>
      <c r="E591" s="6">
        <v>62061</v>
      </c>
    </row>
    <row r="592" ht="12.75" customHeight="1" spans="1:5">
      <c r="A592" s="3" t="s">
        <v>3317</v>
      </c>
      <c r="B592" s="4"/>
      <c r="C592" s="6"/>
      <c r="D592" s="6"/>
      <c r="E592" s="6"/>
    </row>
    <row r="593" ht="12.75" customHeight="1" spans="1:5">
      <c r="A593" s="7" t="s">
        <v>3318</v>
      </c>
      <c r="B593" s="4" t="s">
        <v>425</v>
      </c>
      <c r="C593" s="7" t="s">
        <v>3319</v>
      </c>
      <c r="D593" s="6" t="s">
        <v>525</v>
      </c>
      <c r="E593" s="6">
        <f>SUM(E594:E607)</f>
        <v>11366</v>
      </c>
    </row>
    <row r="594" ht="12.75" customHeight="1" spans="1:5">
      <c r="A594" s="7" t="s">
        <v>3320</v>
      </c>
      <c r="B594" s="4" t="s">
        <v>425</v>
      </c>
      <c r="C594" s="7" t="s">
        <v>3319</v>
      </c>
      <c r="D594" s="6" t="s">
        <v>525</v>
      </c>
      <c r="E594" s="6">
        <v>4469</v>
      </c>
    </row>
    <row r="595" ht="12.75" customHeight="1" spans="1:5">
      <c r="A595" s="7" t="s">
        <v>3321</v>
      </c>
      <c r="B595" s="4" t="s">
        <v>425</v>
      </c>
      <c r="C595" s="7" t="s">
        <v>3319</v>
      </c>
      <c r="D595" s="6" t="s">
        <v>525</v>
      </c>
      <c r="E595" s="6">
        <v>784</v>
      </c>
    </row>
    <row r="596" ht="12.75" customHeight="1" spans="1:5">
      <c r="A596" s="7" t="s">
        <v>3322</v>
      </c>
      <c r="B596" s="4" t="s">
        <v>425</v>
      </c>
      <c r="C596" s="7" t="s">
        <v>3319</v>
      </c>
      <c r="D596" s="6" t="s">
        <v>525</v>
      </c>
      <c r="E596" s="6">
        <v>6113</v>
      </c>
    </row>
    <row r="597" ht="12.75" customHeight="1" spans="1:5">
      <c r="A597" s="7" t="s">
        <v>3323</v>
      </c>
      <c r="B597" s="4" t="s">
        <v>425</v>
      </c>
      <c r="C597" s="7" t="s">
        <v>3319</v>
      </c>
      <c r="D597" s="6" t="s">
        <v>46</v>
      </c>
      <c r="E597" s="9" t="s">
        <v>3324</v>
      </c>
    </row>
    <row r="598" ht="12.75" customHeight="1" spans="1:5">
      <c r="A598" s="7" t="s">
        <v>3325</v>
      </c>
      <c r="B598" s="4" t="s">
        <v>425</v>
      </c>
      <c r="C598" s="7" t="s">
        <v>3319</v>
      </c>
      <c r="D598" s="6" t="s">
        <v>46</v>
      </c>
      <c r="E598" s="9" t="s">
        <v>3326</v>
      </c>
    </row>
    <row r="599" ht="12.75" customHeight="1" spans="1:5">
      <c r="A599" s="7" t="s">
        <v>3327</v>
      </c>
      <c r="B599" s="4" t="s">
        <v>425</v>
      </c>
      <c r="C599" s="7" t="s">
        <v>3319</v>
      </c>
      <c r="D599" s="6" t="s">
        <v>46</v>
      </c>
      <c r="E599" s="9" t="s">
        <v>3328</v>
      </c>
    </row>
    <row r="600" ht="12.75" customHeight="1" spans="1:5">
      <c r="A600" s="7" t="s">
        <v>3329</v>
      </c>
      <c r="B600" s="4" t="s">
        <v>425</v>
      </c>
      <c r="C600" s="7" t="s">
        <v>3319</v>
      </c>
      <c r="D600" s="6" t="s">
        <v>46</v>
      </c>
      <c r="E600" s="9" t="s">
        <v>3330</v>
      </c>
    </row>
    <row r="601" ht="12.75" customHeight="1" spans="1:5">
      <c r="A601" s="7" t="s">
        <v>3331</v>
      </c>
      <c r="B601" s="4" t="s">
        <v>425</v>
      </c>
      <c r="C601" s="7" t="s">
        <v>3319</v>
      </c>
      <c r="D601" s="6" t="s">
        <v>46</v>
      </c>
      <c r="E601" s="9" t="s">
        <v>3332</v>
      </c>
    </row>
    <row r="602" ht="12.75" customHeight="1" spans="1:5">
      <c r="A602" s="7" t="s">
        <v>3333</v>
      </c>
      <c r="B602" s="4" t="s">
        <v>425</v>
      </c>
      <c r="C602" s="7" t="s">
        <v>3319</v>
      </c>
      <c r="D602" s="6" t="s">
        <v>46</v>
      </c>
      <c r="E602" s="9" t="s">
        <v>3334</v>
      </c>
    </row>
    <row r="603" ht="12.75" customHeight="1" spans="1:5">
      <c r="A603" s="7" t="s">
        <v>3335</v>
      </c>
      <c r="B603" s="4" t="s">
        <v>425</v>
      </c>
      <c r="C603" s="7" t="s">
        <v>3319</v>
      </c>
      <c r="D603" s="6" t="s">
        <v>46</v>
      </c>
      <c r="E603" s="9" t="s">
        <v>3336</v>
      </c>
    </row>
    <row r="604" ht="12.75" customHeight="1" spans="1:5">
      <c r="A604" s="7" t="s">
        <v>3337</v>
      </c>
      <c r="B604" s="4" t="s">
        <v>425</v>
      </c>
      <c r="C604" s="7" t="s">
        <v>3319</v>
      </c>
      <c r="D604" s="6" t="s">
        <v>46</v>
      </c>
      <c r="E604" s="9" t="s">
        <v>3338</v>
      </c>
    </row>
    <row r="605" ht="12.75" customHeight="1" spans="1:5">
      <c r="A605" s="7" t="s">
        <v>3339</v>
      </c>
      <c r="B605" s="4" t="s">
        <v>425</v>
      </c>
      <c r="C605" s="7" t="s">
        <v>3319</v>
      </c>
      <c r="D605" s="6" t="s">
        <v>46</v>
      </c>
      <c r="E605" s="9" t="s">
        <v>3340</v>
      </c>
    </row>
    <row r="606" ht="12.75" customHeight="1" spans="1:5">
      <c r="A606" s="7" t="s">
        <v>3341</v>
      </c>
      <c r="B606" s="4" t="s">
        <v>425</v>
      </c>
      <c r="C606" s="7" t="s">
        <v>3319</v>
      </c>
      <c r="D606" s="6" t="s">
        <v>46</v>
      </c>
      <c r="E606" s="9" t="s">
        <v>3342</v>
      </c>
    </row>
    <row r="607" ht="12.75" customHeight="1" spans="1:5">
      <c r="A607" s="7" t="s">
        <v>3343</v>
      </c>
      <c r="B607" s="4" t="s">
        <v>425</v>
      </c>
      <c r="C607" s="7" t="s">
        <v>3319</v>
      </c>
      <c r="D607" s="6" t="s">
        <v>46</v>
      </c>
      <c r="E607" s="9" t="s">
        <v>3344</v>
      </c>
    </row>
    <row r="608" ht="12.75" customHeight="1" spans="1:5">
      <c r="A608" s="7" t="s">
        <v>3345</v>
      </c>
      <c r="B608" s="4" t="s">
        <v>425</v>
      </c>
      <c r="C608" s="7" t="s">
        <v>3346</v>
      </c>
      <c r="D608" s="6" t="s">
        <v>46</v>
      </c>
      <c r="E608" s="9">
        <f>SUM(E609:E622)</f>
        <v>0</v>
      </c>
    </row>
    <row r="609" ht="12.75" customHeight="1" spans="1:5">
      <c r="A609" s="7" t="s">
        <v>3347</v>
      </c>
      <c r="B609" s="4" t="s">
        <v>425</v>
      </c>
      <c r="C609" s="7" t="s">
        <v>3346</v>
      </c>
      <c r="D609" s="6" t="s">
        <v>46</v>
      </c>
      <c r="E609" s="9" t="s">
        <v>3348</v>
      </c>
    </row>
    <row r="610" ht="12.75" customHeight="1" spans="1:5">
      <c r="A610" s="7" t="s">
        <v>3349</v>
      </c>
      <c r="B610" s="4" t="s">
        <v>425</v>
      </c>
      <c r="C610" s="7" t="s">
        <v>3346</v>
      </c>
      <c r="D610" s="6" t="s">
        <v>46</v>
      </c>
      <c r="E610" s="9" t="s">
        <v>3348</v>
      </c>
    </row>
    <row r="611" ht="12.75" customHeight="1" spans="1:5">
      <c r="A611" s="7" t="s">
        <v>3350</v>
      </c>
      <c r="B611" s="4" t="s">
        <v>425</v>
      </c>
      <c r="C611" s="7" t="s">
        <v>3346</v>
      </c>
      <c r="D611" s="6" t="s">
        <v>46</v>
      </c>
      <c r="E611" s="9" t="s">
        <v>3351</v>
      </c>
    </row>
    <row r="612" ht="12.75" customHeight="1" spans="1:5">
      <c r="A612" s="7" t="s">
        <v>3352</v>
      </c>
      <c r="B612" s="4" t="s">
        <v>425</v>
      </c>
      <c r="C612" s="7" t="s">
        <v>3346</v>
      </c>
      <c r="D612" s="6" t="s">
        <v>46</v>
      </c>
      <c r="E612" s="9" t="s">
        <v>3353</v>
      </c>
    </row>
    <row r="613" ht="12.75" customHeight="1" spans="1:5">
      <c r="A613" s="7" t="s">
        <v>3354</v>
      </c>
      <c r="B613" s="4" t="s">
        <v>425</v>
      </c>
      <c r="C613" s="7" t="s">
        <v>3346</v>
      </c>
      <c r="D613" s="6" t="s">
        <v>46</v>
      </c>
      <c r="E613" s="9" t="s">
        <v>3355</v>
      </c>
    </row>
    <row r="614" ht="12.75" customHeight="1" spans="1:5">
      <c r="A614" s="7" t="s">
        <v>3356</v>
      </c>
      <c r="B614" s="4" t="s">
        <v>425</v>
      </c>
      <c r="C614" s="7" t="s">
        <v>3346</v>
      </c>
      <c r="D614" s="6" t="s">
        <v>46</v>
      </c>
      <c r="E614" s="9" t="s">
        <v>2885</v>
      </c>
    </row>
    <row r="615" ht="12.75" customHeight="1" spans="1:5">
      <c r="A615" s="7" t="s">
        <v>3357</v>
      </c>
      <c r="B615" s="4" t="s">
        <v>425</v>
      </c>
      <c r="C615" s="7" t="s">
        <v>3346</v>
      </c>
      <c r="D615" s="6" t="s">
        <v>46</v>
      </c>
      <c r="E615" s="9" t="s">
        <v>3358</v>
      </c>
    </row>
    <row r="616" ht="12.75" customHeight="1" spans="1:5">
      <c r="A616" s="7" t="s">
        <v>3359</v>
      </c>
      <c r="B616" s="4" t="s">
        <v>425</v>
      </c>
      <c r="C616" s="7" t="s">
        <v>3346</v>
      </c>
      <c r="D616" s="6" t="s">
        <v>46</v>
      </c>
      <c r="E616" s="9" t="s">
        <v>3360</v>
      </c>
    </row>
    <row r="617" ht="12.75" customHeight="1" spans="1:5">
      <c r="A617" s="7" t="s">
        <v>3361</v>
      </c>
      <c r="B617" s="4" t="s">
        <v>425</v>
      </c>
      <c r="C617" s="7" t="s">
        <v>3346</v>
      </c>
      <c r="D617" s="6" t="s">
        <v>46</v>
      </c>
      <c r="E617" s="9" t="s">
        <v>2885</v>
      </c>
    </row>
    <row r="618" ht="12.75" customHeight="1" spans="1:5">
      <c r="A618" s="7" t="s">
        <v>3362</v>
      </c>
      <c r="B618" s="4" t="s">
        <v>425</v>
      </c>
      <c r="C618" s="7" t="s">
        <v>3346</v>
      </c>
      <c r="D618" s="6" t="s">
        <v>46</v>
      </c>
      <c r="E618" s="9" t="s">
        <v>3363</v>
      </c>
    </row>
    <row r="619" ht="12.75" customHeight="1" spans="1:5">
      <c r="A619" s="7" t="s">
        <v>3364</v>
      </c>
      <c r="B619" s="4" t="s">
        <v>425</v>
      </c>
      <c r="C619" s="7" t="s">
        <v>3346</v>
      </c>
      <c r="D619" s="6" t="s">
        <v>46</v>
      </c>
      <c r="E619" s="9" t="s">
        <v>3365</v>
      </c>
    </row>
    <row r="620" ht="12.75" customHeight="1" spans="1:5">
      <c r="A620" s="7" t="s">
        <v>3366</v>
      </c>
      <c r="B620" s="4" t="s">
        <v>425</v>
      </c>
      <c r="C620" s="7" t="s">
        <v>3346</v>
      </c>
      <c r="D620" s="6" t="s">
        <v>46</v>
      </c>
      <c r="E620" s="9" t="s">
        <v>3367</v>
      </c>
    </row>
    <row r="621" ht="12.75" customHeight="1" spans="1:5">
      <c r="A621" s="7" t="s">
        <v>3368</v>
      </c>
      <c r="B621" s="4" t="s">
        <v>425</v>
      </c>
      <c r="C621" s="7" t="s">
        <v>3346</v>
      </c>
      <c r="D621" s="6" t="s">
        <v>46</v>
      </c>
      <c r="E621" s="9" t="s">
        <v>3369</v>
      </c>
    </row>
    <row r="622" ht="12.75" customHeight="1" spans="1:5">
      <c r="A622" s="7" t="s">
        <v>3370</v>
      </c>
      <c r="B622" s="4" t="s">
        <v>425</v>
      </c>
      <c r="C622" s="7" t="s">
        <v>3346</v>
      </c>
      <c r="D622" s="6" t="s">
        <v>46</v>
      </c>
      <c r="E622" s="9" t="s">
        <v>2885</v>
      </c>
    </row>
    <row r="623" ht="12.75" customHeight="1" spans="1:5">
      <c r="A623" s="7" t="s">
        <v>3371</v>
      </c>
      <c r="B623" s="4" t="s">
        <v>425</v>
      </c>
      <c r="C623" s="7" t="s">
        <v>3372</v>
      </c>
      <c r="D623" s="6" t="s">
        <v>46</v>
      </c>
      <c r="E623" s="9">
        <f>SUM(E624:E637)</f>
        <v>0</v>
      </c>
    </row>
    <row r="624" ht="12.75" customHeight="1" spans="1:5">
      <c r="A624" s="7" t="s">
        <v>3373</v>
      </c>
      <c r="B624" s="4" t="s">
        <v>425</v>
      </c>
      <c r="C624" s="7" t="s">
        <v>3372</v>
      </c>
      <c r="D624" s="6" t="s">
        <v>46</v>
      </c>
      <c r="E624" s="9" t="s">
        <v>3374</v>
      </c>
    </row>
    <row r="625" ht="12.75" customHeight="1" spans="1:5">
      <c r="A625" s="7" t="s">
        <v>3375</v>
      </c>
      <c r="B625" s="4" t="s">
        <v>425</v>
      </c>
      <c r="C625" s="7" t="s">
        <v>3372</v>
      </c>
      <c r="D625" s="6" t="s">
        <v>46</v>
      </c>
      <c r="E625" s="9" t="s">
        <v>3376</v>
      </c>
    </row>
    <row r="626" ht="12.75" customHeight="1" spans="1:5">
      <c r="A626" s="7" t="s">
        <v>3377</v>
      </c>
      <c r="B626" s="4" t="s">
        <v>425</v>
      </c>
      <c r="C626" s="7" t="s">
        <v>3372</v>
      </c>
      <c r="D626" s="6" t="s">
        <v>46</v>
      </c>
      <c r="E626" s="9" t="s">
        <v>3378</v>
      </c>
    </row>
    <row r="627" ht="12.75" customHeight="1" spans="1:5">
      <c r="A627" s="7" t="s">
        <v>3379</v>
      </c>
      <c r="B627" s="4" t="s">
        <v>425</v>
      </c>
      <c r="C627" s="7" t="s">
        <v>3372</v>
      </c>
      <c r="D627" s="6" t="s">
        <v>46</v>
      </c>
      <c r="E627" s="9" t="s">
        <v>3380</v>
      </c>
    </row>
    <row r="628" ht="12.75" customHeight="1" spans="1:5">
      <c r="A628" s="7" t="s">
        <v>3381</v>
      </c>
      <c r="B628" s="4" t="s">
        <v>425</v>
      </c>
      <c r="C628" s="7" t="s">
        <v>3372</v>
      </c>
      <c r="D628" s="6" t="s">
        <v>46</v>
      </c>
      <c r="E628" s="9" t="s">
        <v>3382</v>
      </c>
    </row>
    <row r="629" ht="12.75" customHeight="1" spans="1:5">
      <c r="A629" s="7" t="s">
        <v>3383</v>
      </c>
      <c r="B629" s="4" t="s">
        <v>425</v>
      </c>
      <c r="C629" s="7" t="s">
        <v>3372</v>
      </c>
      <c r="D629" s="6" t="s">
        <v>46</v>
      </c>
      <c r="E629" s="9" t="s">
        <v>3384</v>
      </c>
    </row>
    <row r="630" ht="12.75" customHeight="1" spans="1:5">
      <c r="A630" s="7" t="s">
        <v>3385</v>
      </c>
      <c r="B630" s="4" t="s">
        <v>425</v>
      </c>
      <c r="C630" s="7" t="s">
        <v>3372</v>
      </c>
      <c r="D630" s="6" t="s">
        <v>46</v>
      </c>
      <c r="E630" s="9" t="s">
        <v>3386</v>
      </c>
    </row>
    <row r="631" ht="12.75" customHeight="1" spans="1:5">
      <c r="A631" s="7" t="s">
        <v>3387</v>
      </c>
      <c r="B631" s="4" t="s">
        <v>425</v>
      </c>
      <c r="C631" s="7" t="s">
        <v>3372</v>
      </c>
      <c r="D631" s="6" t="s">
        <v>46</v>
      </c>
      <c r="E631" s="9" t="s">
        <v>3388</v>
      </c>
    </row>
    <row r="632" ht="12.75" customHeight="1" spans="1:5">
      <c r="A632" s="7" t="s">
        <v>3389</v>
      </c>
      <c r="B632" s="4" t="s">
        <v>425</v>
      </c>
      <c r="C632" s="7" t="s">
        <v>3372</v>
      </c>
      <c r="D632" s="6" t="s">
        <v>46</v>
      </c>
      <c r="E632" s="9" t="s">
        <v>3390</v>
      </c>
    </row>
    <row r="633" ht="12.75" customHeight="1" spans="1:5">
      <c r="A633" s="7" t="s">
        <v>3391</v>
      </c>
      <c r="B633" s="4" t="s">
        <v>425</v>
      </c>
      <c r="C633" s="7" t="s">
        <v>3372</v>
      </c>
      <c r="D633" s="6" t="s">
        <v>46</v>
      </c>
      <c r="E633" s="9" t="s">
        <v>3392</v>
      </c>
    </row>
    <row r="634" ht="12.75" customHeight="1" spans="1:5">
      <c r="A634" s="7" t="s">
        <v>3393</v>
      </c>
      <c r="B634" s="4" t="s">
        <v>425</v>
      </c>
      <c r="C634" s="7" t="s">
        <v>3372</v>
      </c>
      <c r="D634" s="6" t="s">
        <v>46</v>
      </c>
      <c r="E634" s="9" t="s">
        <v>3394</v>
      </c>
    </row>
    <row r="635" ht="12.75" customHeight="1" spans="1:5">
      <c r="A635" s="7" t="s">
        <v>3395</v>
      </c>
      <c r="B635" s="4" t="s">
        <v>425</v>
      </c>
      <c r="C635" s="7" t="s">
        <v>3372</v>
      </c>
      <c r="D635" s="6" t="s">
        <v>46</v>
      </c>
      <c r="E635" s="9" t="s">
        <v>3396</v>
      </c>
    </row>
    <row r="636" ht="12.75" customHeight="1" spans="1:5">
      <c r="A636" s="7" t="s">
        <v>3397</v>
      </c>
      <c r="B636" s="4" t="s">
        <v>425</v>
      </c>
      <c r="C636" s="7" t="s">
        <v>3372</v>
      </c>
      <c r="D636" s="6" t="s">
        <v>46</v>
      </c>
      <c r="E636" s="9" t="s">
        <v>3398</v>
      </c>
    </row>
    <row r="637" ht="12.75" customHeight="1" spans="1:5">
      <c r="A637" s="7" t="s">
        <v>3399</v>
      </c>
      <c r="B637" s="4" t="s">
        <v>425</v>
      </c>
      <c r="C637" s="7" t="s">
        <v>3372</v>
      </c>
      <c r="D637" s="6" t="s">
        <v>46</v>
      </c>
      <c r="E637" s="9" t="s">
        <v>3400</v>
      </c>
    </row>
    <row r="638" ht="12.75" customHeight="1" spans="1:5">
      <c r="A638" s="7" t="s">
        <v>3401</v>
      </c>
      <c r="B638" s="4" t="s">
        <v>425</v>
      </c>
      <c r="C638" s="7" t="s">
        <v>3402</v>
      </c>
      <c r="D638" s="6" t="s">
        <v>46</v>
      </c>
      <c r="E638" s="9">
        <f>SUM(E639:E652)</f>
        <v>0</v>
      </c>
    </row>
    <row r="639" ht="12.75" customHeight="1" spans="1:5">
      <c r="A639" s="7" t="s">
        <v>3403</v>
      </c>
      <c r="B639" s="4" t="s">
        <v>425</v>
      </c>
      <c r="C639" s="7" t="s">
        <v>3402</v>
      </c>
      <c r="D639" s="6" t="s">
        <v>46</v>
      </c>
      <c r="E639" s="9" t="s">
        <v>3404</v>
      </c>
    </row>
    <row r="640" ht="12.75" customHeight="1" spans="1:5">
      <c r="A640" s="7" t="s">
        <v>3405</v>
      </c>
      <c r="B640" s="4" t="s">
        <v>425</v>
      </c>
      <c r="C640" s="7" t="s">
        <v>3402</v>
      </c>
      <c r="D640" s="6" t="s">
        <v>46</v>
      </c>
      <c r="E640" s="9" t="s">
        <v>3406</v>
      </c>
    </row>
    <row r="641" ht="12.75" customHeight="1" spans="1:5">
      <c r="A641" s="7" t="s">
        <v>3407</v>
      </c>
      <c r="B641" s="4" t="s">
        <v>425</v>
      </c>
      <c r="C641" s="7" t="s">
        <v>3402</v>
      </c>
      <c r="D641" s="6" t="s">
        <v>46</v>
      </c>
      <c r="E641" s="9" t="s">
        <v>3408</v>
      </c>
    </row>
    <row r="642" ht="12.75" customHeight="1" spans="1:5">
      <c r="A642" s="7" t="s">
        <v>3409</v>
      </c>
      <c r="B642" s="4" t="s">
        <v>425</v>
      </c>
      <c r="C642" s="7" t="s">
        <v>3402</v>
      </c>
      <c r="D642" s="6" t="s">
        <v>46</v>
      </c>
      <c r="E642" s="9" t="s">
        <v>3410</v>
      </c>
    </row>
    <row r="643" ht="12.75" customHeight="1" spans="1:5">
      <c r="A643" s="7" t="s">
        <v>3411</v>
      </c>
      <c r="B643" s="4" t="s">
        <v>425</v>
      </c>
      <c r="C643" s="7" t="s">
        <v>3402</v>
      </c>
      <c r="D643" s="6" t="s">
        <v>46</v>
      </c>
      <c r="E643" s="9" t="s">
        <v>3412</v>
      </c>
    </row>
    <row r="644" ht="12.75" customHeight="1" spans="1:5">
      <c r="A644" s="7" t="s">
        <v>3413</v>
      </c>
      <c r="B644" s="4" t="s">
        <v>425</v>
      </c>
      <c r="C644" s="7" t="s">
        <v>3402</v>
      </c>
      <c r="D644" s="6" t="s">
        <v>46</v>
      </c>
      <c r="E644" s="9" t="s">
        <v>3414</v>
      </c>
    </row>
    <row r="645" ht="12.75" customHeight="1" spans="1:5">
      <c r="A645" s="7" t="s">
        <v>3415</v>
      </c>
      <c r="B645" s="4" t="s">
        <v>425</v>
      </c>
      <c r="C645" s="7" t="s">
        <v>3402</v>
      </c>
      <c r="D645" s="6" t="s">
        <v>46</v>
      </c>
      <c r="E645" s="9" t="s">
        <v>3416</v>
      </c>
    </row>
    <row r="646" ht="12.75" customHeight="1" spans="1:5">
      <c r="A646" s="7" t="s">
        <v>3417</v>
      </c>
      <c r="B646" s="4" t="s">
        <v>425</v>
      </c>
      <c r="C646" s="7" t="s">
        <v>3402</v>
      </c>
      <c r="D646" s="6" t="s">
        <v>46</v>
      </c>
      <c r="E646" s="9" t="s">
        <v>3418</v>
      </c>
    </row>
    <row r="647" ht="12.75" customHeight="1" spans="1:5">
      <c r="A647" s="7" t="s">
        <v>3419</v>
      </c>
      <c r="B647" s="4" t="s">
        <v>425</v>
      </c>
      <c r="C647" s="7" t="s">
        <v>3402</v>
      </c>
      <c r="D647" s="6" t="s">
        <v>46</v>
      </c>
      <c r="E647" s="9" t="s">
        <v>3420</v>
      </c>
    </row>
    <row r="648" ht="12.75" customHeight="1" spans="1:5">
      <c r="A648" s="7" t="s">
        <v>3421</v>
      </c>
      <c r="B648" s="4" t="s">
        <v>425</v>
      </c>
      <c r="C648" s="7" t="s">
        <v>3402</v>
      </c>
      <c r="D648" s="6" t="s">
        <v>46</v>
      </c>
      <c r="E648" s="9" t="s">
        <v>3422</v>
      </c>
    </row>
    <row r="649" ht="12.75" customHeight="1" spans="1:5">
      <c r="A649" s="7" t="s">
        <v>3423</v>
      </c>
      <c r="B649" s="4" t="s">
        <v>425</v>
      </c>
      <c r="C649" s="7" t="s">
        <v>3402</v>
      </c>
      <c r="D649" s="6" t="s">
        <v>46</v>
      </c>
      <c r="E649" s="9" t="s">
        <v>3424</v>
      </c>
    </row>
    <row r="650" ht="12.75" customHeight="1" spans="1:5">
      <c r="A650" s="7" t="s">
        <v>3425</v>
      </c>
      <c r="B650" s="4" t="s">
        <v>425</v>
      </c>
      <c r="C650" s="7" t="s">
        <v>3402</v>
      </c>
      <c r="D650" s="6" t="s">
        <v>46</v>
      </c>
      <c r="E650" s="9" t="s">
        <v>3426</v>
      </c>
    </row>
    <row r="651" ht="12.75" customHeight="1" spans="1:5">
      <c r="A651" s="7" t="s">
        <v>3427</v>
      </c>
      <c r="B651" s="4" t="s">
        <v>425</v>
      </c>
      <c r="C651" s="7" t="s">
        <v>3402</v>
      </c>
      <c r="D651" s="6" t="s">
        <v>46</v>
      </c>
      <c r="E651" s="9" t="s">
        <v>3428</v>
      </c>
    </row>
    <row r="652" ht="12.75" customHeight="1" spans="1:5">
      <c r="A652" s="7" t="s">
        <v>3429</v>
      </c>
      <c r="B652" s="4" t="s">
        <v>425</v>
      </c>
      <c r="C652" s="7" t="s">
        <v>3402</v>
      </c>
      <c r="D652" s="6" t="s">
        <v>46</v>
      </c>
      <c r="E652" s="9" t="s">
        <v>3430</v>
      </c>
    </row>
    <row r="653" ht="12.75" customHeight="1" spans="1:5">
      <c r="A653" s="7" t="s">
        <v>3431</v>
      </c>
      <c r="B653" s="4" t="s">
        <v>425</v>
      </c>
      <c r="C653" s="7" t="s">
        <v>3432</v>
      </c>
      <c r="D653" s="6" t="s">
        <v>46</v>
      </c>
      <c r="E653" s="9" t="s">
        <v>2397</v>
      </c>
    </row>
    <row r="654" ht="12.75" customHeight="1" spans="1:5">
      <c r="A654" s="3" t="s">
        <v>3433</v>
      </c>
      <c r="B654" s="4"/>
      <c r="C654" s="6"/>
      <c r="D654" s="6"/>
      <c r="E654" s="6"/>
    </row>
    <row r="655" ht="12.75" customHeight="1" spans="1:5">
      <c r="A655" s="7" t="s">
        <v>3434</v>
      </c>
      <c r="B655" s="4" t="s">
        <v>390</v>
      </c>
      <c r="C655" s="7" t="s">
        <v>3435</v>
      </c>
      <c r="D655" s="6" t="s">
        <v>119</v>
      </c>
      <c r="E655" s="6">
        <v>20</v>
      </c>
    </row>
    <row r="656" ht="12.75" customHeight="1" spans="1:5">
      <c r="A656" s="7" t="s">
        <v>3436</v>
      </c>
      <c r="B656" s="4" t="s">
        <v>390</v>
      </c>
      <c r="C656" s="7" t="s">
        <v>3437</v>
      </c>
      <c r="D656" s="6" t="s">
        <v>3438</v>
      </c>
      <c r="E656" s="6" t="s">
        <v>2397</v>
      </c>
    </row>
    <row r="657" ht="12.75" customHeight="1" spans="1:5">
      <c r="A657" s="7" t="s">
        <v>3439</v>
      </c>
      <c r="B657" s="4" t="s">
        <v>390</v>
      </c>
      <c r="C657" s="7" t="s">
        <v>3440</v>
      </c>
      <c r="D657" s="6" t="s">
        <v>119</v>
      </c>
      <c r="E657" s="6">
        <v>14</v>
      </c>
    </row>
    <row r="658" ht="12.75" customHeight="1" spans="1:5">
      <c r="A658" s="7" t="s">
        <v>3441</v>
      </c>
      <c r="B658" s="4" t="s">
        <v>390</v>
      </c>
      <c r="C658" s="7" t="s">
        <v>3442</v>
      </c>
      <c r="D658" s="6" t="s">
        <v>119</v>
      </c>
      <c r="E658" s="6">
        <v>1</v>
      </c>
    </row>
    <row r="659" ht="12.75" customHeight="1" spans="1:5">
      <c r="A659" s="7" t="s">
        <v>3443</v>
      </c>
      <c r="B659" s="4" t="s">
        <v>390</v>
      </c>
      <c r="C659" s="7" t="s">
        <v>3444</v>
      </c>
      <c r="D659" s="6" t="s">
        <v>3445</v>
      </c>
      <c r="E659" s="6" t="s">
        <v>2397</v>
      </c>
    </row>
    <row r="660" ht="12.75" customHeight="1" spans="1:5">
      <c r="A660" s="7" t="s">
        <v>3446</v>
      </c>
      <c r="B660" s="4" t="s">
        <v>390</v>
      </c>
      <c r="C660" s="7" t="s">
        <v>3447</v>
      </c>
      <c r="D660" s="6" t="s">
        <v>46</v>
      </c>
      <c r="E660" s="9" t="s">
        <v>2397</v>
      </c>
    </row>
    <row r="661" ht="12.75" customHeight="1" spans="1:5">
      <c r="A661" s="7" t="s">
        <v>3448</v>
      </c>
      <c r="B661" s="4" t="s">
        <v>390</v>
      </c>
      <c r="C661" s="7" t="s">
        <v>3449</v>
      </c>
      <c r="D661" s="6" t="s">
        <v>3445</v>
      </c>
      <c r="E661" s="6">
        <v>2476</v>
      </c>
    </row>
    <row r="662" ht="12.75" customHeight="1" spans="1:5">
      <c r="A662" s="7" t="s">
        <v>3450</v>
      </c>
      <c r="B662" s="4" t="s">
        <v>390</v>
      </c>
      <c r="C662" s="7" t="s">
        <v>3451</v>
      </c>
      <c r="D662" s="6" t="s">
        <v>3445</v>
      </c>
      <c r="E662" s="6">
        <v>30056</v>
      </c>
    </row>
    <row r="663" ht="12.75" customHeight="1" spans="1:5">
      <c r="A663" s="7" t="s">
        <v>3452</v>
      </c>
      <c r="B663" s="4" t="s">
        <v>390</v>
      </c>
      <c r="C663" s="7" t="s">
        <v>3453</v>
      </c>
      <c r="D663" s="6" t="s">
        <v>46</v>
      </c>
      <c r="E663" s="20">
        <f>E664/E665</f>
        <v>0.500332712270429</v>
      </c>
    </row>
    <row r="664" ht="12.75" customHeight="1" spans="1:5">
      <c r="A664" s="7" t="s">
        <v>3454</v>
      </c>
      <c r="B664" s="4" t="s">
        <v>390</v>
      </c>
      <c r="C664" s="7" t="s">
        <v>3454</v>
      </c>
      <c r="D664" s="6" t="s">
        <v>3445</v>
      </c>
      <c r="E664" s="6">
        <v>15038</v>
      </c>
    </row>
    <row r="665" ht="12.75" customHeight="1" spans="1:5">
      <c r="A665" s="7" t="s">
        <v>3455</v>
      </c>
      <c r="B665" s="4" t="s">
        <v>390</v>
      </c>
      <c r="C665" s="7" t="s">
        <v>3456</v>
      </c>
      <c r="D665" s="6" t="s">
        <v>3445</v>
      </c>
      <c r="E665" s="6">
        <v>30056</v>
      </c>
    </row>
    <row r="666" ht="12.75" customHeight="1" spans="1:5">
      <c r="A666" s="7" t="s">
        <v>3457</v>
      </c>
      <c r="B666" s="4" t="s">
        <v>390</v>
      </c>
      <c r="C666" s="7" t="s">
        <v>3458</v>
      </c>
      <c r="D666" s="6" t="s">
        <v>827</v>
      </c>
      <c r="E666" s="6">
        <v>694</v>
      </c>
    </row>
    <row r="667" ht="12.75" customHeight="1" spans="1:5">
      <c r="A667" s="7" t="s">
        <v>3459</v>
      </c>
      <c r="B667" s="4" t="s">
        <v>390</v>
      </c>
      <c r="C667" s="7" t="s">
        <v>3460</v>
      </c>
      <c r="D667" s="6" t="s">
        <v>46</v>
      </c>
      <c r="E667" s="9" t="s">
        <v>2391</v>
      </c>
    </row>
    <row r="668" ht="12.75" customHeight="1" spans="1:5">
      <c r="A668" s="7" t="s">
        <v>3461</v>
      </c>
      <c r="B668" s="4" t="s">
        <v>390</v>
      </c>
      <c r="C668" s="7" t="s">
        <v>3462</v>
      </c>
      <c r="D668" s="6" t="s">
        <v>3463</v>
      </c>
      <c r="E668" s="6">
        <v>3281</v>
      </c>
    </row>
    <row r="669" ht="12.75" customHeight="1" spans="1:5">
      <c r="A669" s="7" t="s">
        <v>3464</v>
      </c>
      <c r="B669" s="4" t="s">
        <v>390</v>
      </c>
      <c r="C669" s="7" t="s">
        <v>3465</v>
      </c>
      <c r="D669" s="6" t="s">
        <v>3463</v>
      </c>
      <c r="E669" s="6">
        <v>3281</v>
      </c>
    </row>
    <row r="670" ht="30.75" customHeight="1" spans="1:5">
      <c r="A670" s="7" t="s">
        <v>389</v>
      </c>
      <c r="B670" s="21" t="s">
        <v>390</v>
      </c>
      <c r="C670" s="7" t="s">
        <v>3466</v>
      </c>
      <c r="D670" s="6" t="s">
        <v>46</v>
      </c>
      <c r="E670" s="9" t="s">
        <v>3467</v>
      </c>
    </row>
    <row r="671" ht="30.75" customHeight="1" spans="1:5">
      <c r="A671" s="7" t="s">
        <v>393</v>
      </c>
      <c r="B671" s="21" t="s">
        <v>390</v>
      </c>
      <c r="C671" s="7" t="s">
        <v>3468</v>
      </c>
      <c r="D671" s="6" t="s">
        <v>46</v>
      </c>
      <c r="E671" s="9" t="s">
        <v>3469</v>
      </c>
    </row>
    <row r="672" ht="30.75" customHeight="1" spans="1:5">
      <c r="A672" s="7" t="s">
        <v>395</v>
      </c>
      <c r="B672" s="21" t="s">
        <v>390</v>
      </c>
      <c r="C672" s="7" t="s">
        <v>3470</v>
      </c>
      <c r="D672" s="6" t="s">
        <v>46</v>
      </c>
      <c r="E672" s="9" t="s">
        <v>3471</v>
      </c>
    </row>
    <row r="673" ht="30.75" customHeight="1" spans="1:5">
      <c r="A673" s="7" t="s">
        <v>397</v>
      </c>
      <c r="B673" s="21" t="s">
        <v>390</v>
      </c>
      <c r="C673" s="7" t="s">
        <v>3472</v>
      </c>
      <c r="D673" s="6" t="s">
        <v>46</v>
      </c>
      <c r="E673" s="9" t="s">
        <v>3473</v>
      </c>
    </row>
    <row r="674" ht="30.75" customHeight="1" spans="1:5">
      <c r="A674" s="7" t="s">
        <v>399</v>
      </c>
      <c r="B674" s="21" t="s">
        <v>390</v>
      </c>
      <c r="C674" s="7" t="s">
        <v>3474</v>
      </c>
      <c r="D674" s="22" t="s">
        <v>400</v>
      </c>
      <c r="E674" s="6">
        <v>18</v>
      </c>
    </row>
    <row r="675" ht="30.75" customHeight="1" spans="1:5">
      <c r="A675" s="7" t="s">
        <v>402</v>
      </c>
      <c r="B675" s="21" t="s">
        <v>390</v>
      </c>
      <c r="C675" s="7" t="s">
        <v>3475</v>
      </c>
      <c r="D675" s="22" t="s">
        <v>400</v>
      </c>
      <c r="E675" s="6">
        <v>32</v>
      </c>
    </row>
    <row r="676" ht="30.75" customHeight="1" spans="1:5">
      <c r="A676" s="7" t="s">
        <v>404</v>
      </c>
      <c r="B676" s="21" t="s">
        <v>390</v>
      </c>
      <c r="C676" s="7" t="s">
        <v>3476</v>
      </c>
      <c r="D676" s="22" t="s">
        <v>400</v>
      </c>
      <c r="E676" s="6">
        <v>458</v>
      </c>
    </row>
    <row r="677" ht="30.75" customHeight="1" spans="1:5">
      <c r="A677" s="7" t="s">
        <v>406</v>
      </c>
      <c r="B677" s="21" t="s">
        <v>390</v>
      </c>
      <c r="C677" s="7" t="s">
        <v>3477</v>
      </c>
      <c r="D677" s="22" t="s">
        <v>400</v>
      </c>
      <c r="E677" s="6">
        <v>181</v>
      </c>
    </row>
    <row r="678" ht="30.75" customHeight="1" spans="1:5">
      <c r="A678" s="7" t="s">
        <v>408</v>
      </c>
      <c r="B678" s="21" t="s">
        <v>390</v>
      </c>
      <c r="C678" s="7" t="s">
        <v>3478</v>
      </c>
      <c r="D678" s="22" t="s">
        <v>400</v>
      </c>
      <c r="E678" s="6">
        <v>5</v>
      </c>
    </row>
    <row r="679" ht="30.75" customHeight="1" spans="1:5">
      <c r="A679" s="7" t="s">
        <v>410</v>
      </c>
      <c r="B679" s="21" t="s">
        <v>390</v>
      </c>
      <c r="C679" s="7" t="s">
        <v>3479</v>
      </c>
      <c r="D679" s="22" t="s">
        <v>400</v>
      </c>
      <c r="E679" s="6">
        <v>694</v>
      </c>
    </row>
    <row r="680" ht="30.75" customHeight="1" spans="1:5">
      <c r="A680" s="7" t="s">
        <v>412</v>
      </c>
      <c r="B680" s="21" t="s">
        <v>390</v>
      </c>
      <c r="C680" s="7" t="s">
        <v>3480</v>
      </c>
      <c r="D680" s="6" t="s">
        <v>46</v>
      </c>
      <c r="E680" s="9" t="s">
        <v>3481</v>
      </c>
    </row>
    <row r="681" ht="30.75" customHeight="1" spans="1:5">
      <c r="A681" s="7" t="s">
        <v>414</v>
      </c>
      <c r="B681" s="21" t="s">
        <v>390</v>
      </c>
      <c r="C681" s="7" t="s">
        <v>3482</v>
      </c>
      <c r="D681" s="22" t="s">
        <v>415</v>
      </c>
      <c r="E681" s="6">
        <v>6599</v>
      </c>
    </row>
    <row r="682" ht="30.75" customHeight="1" spans="1:5">
      <c r="A682" s="7" t="s">
        <v>417</v>
      </c>
      <c r="B682" s="21" t="s">
        <v>390</v>
      </c>
      <c r="C682" s="7" t="s">
        <v>3483</v>
      </c>
      <c r="D682" s="22" t="s">
        <v>415</v>
      </c>
      <c r="E682" s="6">
        <v>30056</v>
      </c>
    </row>
    <row r="683" ht="30.75" customHeight="1" spans="1:5">
      <c r="A683" s="7" t="s">
        <v>419</v>
      </c>
      <c r="B683" s="21" t="s">
        <v>390</v>
      </c>
      <c r="C683" s="7" t="s">
        <v>3484</v>
      </c>
      <c r="D683" s="6" t="s">
        <v>46</v>
      </c>
      <c r="E683" s="9" t="s">
        <v>3485</v>
      </c>
    </row>
    <row r="684" ht="30.75" customHeight="1" spans="1:5">
      <c r="A684" s="7" t="s">
        <v>421</v>
      </c>
      <c r="B684" s="21" t="s">
        <v>390</v>
      </c>
      <c r="C684" s="7" t="s">
        <v>3486</v>
      </c>
      <c r="D684" s="22" t="s">
        <v>415</v>
      </c>
      <c r="E684" s="6">
        <v>1816</v>
      </c>
    </row>
    <row r="685" ht="30.75" customHeight="1" spans="1:5">
      <c r="A685" s="7" t="s">
        <v>417</v>
      </c>
      <c r="B685" s="21" t="s">
        <v>390</v>
      </c>
      <c r="C685" s="7" t="s">
        <v>3483</v>
      </c>
      <c r="D685" s="22" t="s">
        <v>415</v>
      </c>
      <c r="E685" s="6">
        <v>30056</v>
      </c>
    </row>
    <row r="686" ht="12.75" customHeight="1" spans="1:5">
      <c r="A686" s="3" t="s">
        <v>3487</v>
      </c>
      <c r="B686" s="3"/>
      <c r="C686" s="3"/>
      <c r="D686" s="3"/>
      <c r="E686" s="3"/>
    </row>
    <row r="687" ht="12.75" customHeight="1" spans="1:5">
      <c r="A687" s="7" t="s">
        <v>424</v>
      </c>
      <c r="B687" s="4" t="s">
        <v>425</v>
      </c>
      <c r="C687" s="7" t="s">
        <v>3488</v>
      </c>
      <c r="D687" s="6" t="s">
        <v>426</v>
      </c>
      <c r="E687" s="10">
        <v>85.79</v>
      </c>
    </row>
    <row r="688" ht="12.75" customHeight="1" spans="1:5">
      <c r="A688" s="7" t="s">
        <v>428</v>
      </c>
      <c r="B688" s="4" t="s">
        <v>425</v>
      </c>
      <c r="C688" s="7" t="s">
        <v>3489</v>
      </c>
      <c r="D688" s="6" t="s">
        <v>46</v>
      </c>
      <c r="E688" s="14" t="s">
        <v>3490</v>
      </c>
    </row>
    <row r="689" ht="12.75" customHeight="1" spans="1:5">
      <c r="A689" s="7" t="s">
        <v>430</v>
      </c>
      <c r="B689" s="4" t="s">
        <v>425</v>
      </c>
      <c r="C689" s="7" t="s">
        <v>3491</v>
      </c>
      <c r="D689" s="6" t="s">
        <v>46</v>
      </c>
      <c r="E689" s="9" t="s">
        <v>3492</v>
      </c>
    </row>
    <row r="690" ht="12.75" customHeight="1" spans="1:5">
      <c r="A690" s="7" t="s">
        <v>432</v>
      </c>
      <c r="B690" s="4" t="s">
        <v>425</v>
      </c>
      <c r="C690" s="7" t="s">
        <v>3493</v>
      </c>
      <c r="D690" s="6" t="s">
        <v>426</v>
      </c>
      <c r="E690" s="6">
        <v>2</v>
      </c>
    </row>
    <row r="691" ht="12.75" customHeight="1" spans="1:5">
      <c r="A691" s="7" t="s">
        <v>434</v>
      </c>
      <c r="B691" s="4" t="s">
        <v>425</v>
      </c>
      <c r="C691" s="7" t="s">
        <v>3494</v>
      </c>
      <c r="D691" s="6" t="s">
        <v>46</v>
      </c>
      <c r="E691" s="9" t="s">
        <v>3495</v>
      </c>
    </row>
    <row r="692" ht="12.75" customHeight="1" spans="1:5">
      <c r="A692" s="7" t="s">
        <v>436</v>
      </c>
      <c r="B692" s="4" t="s">
        <v>425</v>
      </c>
      <c r="C692" s="7" t="s">
        <v>3496</v>
      </c>
      <c r="D692" s="6" t="s">
        <v>46</v>
      </c>
      <c r="E692" s="9" t="s">
        <v>2391</v>
      </c>
    </row>
    <row r="693" ht="12.75" customHeight="1" spans="1:5">
      <c r="A693" s="7" t="s">
        <v>64</v>
      </c>
      <c r="B693" s="4" t="s">
        <v>425</v>
      </c>
      <c r="C693" s="7" t="s">
        <v>3497</v>
      </c>
      <c r="D693" s="6" t="s">
        <v>65</v>
      </c>
      <c r="E693" s="6" t="s">
        <v>2685</v>
      </c>
    </row>
    <row r="694" ht="12.75" customHeight="1" spans="1:5">
      <c r="A694" s="7" t="s">
        <v>439</v>
      </c>
      <c r="B694" s="4" t="s">
        <v>425</v>
      </c>
      <c r="C694" s="7" t="s">
        <v>3498</v>
      </c>
      <c r="D694" s="6" t="s">
        <v>65</v>
      </c>
      <c r="E694" s="6" t="s">
        <v>2685</v>
      </c>
    </row>
    <row r="695" ht="12.75" customHeight="1" spans="1:5">
      <c r="A695" s="7" t="s">
        <v>3499</v>
      </c>
      <c r="B695" s="4" t="s">
        <v>425</v>
      </c>
      <c r="C695" s="7" t="s">
        <v>3489</v>
      </c>
      <c r="D695" s="6" t="s">
        <v>46</v>
      </c>
      <c r="E695" s="9" t="s">
        <v>3500</v>
      </c>
    </row>
    <row r="696" ht="12.75" customHeight="1" spans="1:5">
      <c r="A696" s="7" t="s">
        <v>443</v>
      </c>
      <c r="B696" s="4" t="s">
        <v>425</v>
      </c>
      <c r="C696" s="7" t="s">
        <v>3501</v>
      </c>
      <c r="D696" s="6" t="s">
        <v>444</v>
      </c>
      <c r="E696" s="6">
        <v>1</v>
      </c>
    </row>
    <row r="697" ht="12.75" customHeight="1" spans="1:5">
      <c r="A697" s="7" t="s">
        <v>446</v>
      </c>
      <c r="B697" s="4" t="s">
        <v>425</v>
      </c>
      <c r="C697" s="7" t="s">
        <v>3502</v>
      </c>
      <c r="D697" s="6" t="s">
        <v>444</v>
      </c>
      <c r="E697" s="6">
        <v>1</v>
      </c>
    </row>
    <row r="698" ht="12.75" customHeight="1" spans="1:5">
      <c r="A698" s="7" t="s">
        <v>448</v>
      </c>
      <c r="B698" s="4" t="s">
        <v>425</v>
      </c>
      <c r="C698" s="7" t="s">
        <v>3503</v>
      </c>
      <c r="D698" s="6" t="s">
        <v>444</v>
      </c>
      <c r="E698" s="6">
        <v>1</v>
      </c>
    </row>
    <row r="699" ht="12.75" customHeight="1" spans="1:5">
      <c r="A699" s="7" t="s">
        <v>450</v>
      </c>
      <c r="B699" s="4" t="s">
        <v>425</v>
      </c>
      <c r="C699" s="7" t="s">
        <v>3504</v>
      </c>
      <c r="D699" s="6" t="s">
        <v>444</v>
      </c>
      <c r="E699" s="6">
        <v>1</v>
      </c>
    </row>
    <row r="700" ht="12.75" customHeight="1" spans="1:5">
      <c r="A700" s="7" t="s">
        <v>452</v>
      </c>
      <c r="B700" s="4" t="s">
        <v>425</v>
      </c>
      <c r="C700" s="7" t="s">
        <v>3505</v>
      </c>
      <c r="D700" s="6" t="s">
        <v>444</v>
      </c>
      <c r="E700" s="6">
        <v>8</v>
      </c>
    </row>
    <row r="701" ht="12.75" customHeight="1" spans="1:5">
      <c r="A701" s="7" t="s">
        <v>454</v>
      </c>
      <c r="B701" s="4" t="s">
        <v>425</v>
      </c>
      <c r="C701" s="7" t="s">
        <v>3506</v>
      </c>
      <c r="D701" s="6" t="s">
        <v>444</v>
      </c>
      <c r="E701" s="6">
        <v>14</v>
      </c>
    </row>
    <row r="702" ht="12.75" customHeight="1" spans="1:5">
      <c r="A702" s="7" t="s">
        <v>456</v>
      </c>
      <c r="B702" s="4" t="s">
        <v>425</v>
      </c>
      <c r="C702" s="7" t="s">
        <v>3507</v>
      </c>
      <c r="D702" s="6" t="s">
        <v>457</v>
      </c>
      <c r="E702" s="6">
        <v>14</v>
      </c>
    </row>
    <row r="703" ht="12.75" customHeight="1" spans="1:5">
      <c r="A703" s="7" t="s">
        <v>459</v>
      </c>
      <c r="B703" s="4" t="s">
        <v>425</v>
      </c>
      <c r="C703" s="7" t="s">
        <v>3508</v>
      </c>
      <c r="D703" s="6" t="s">
        <v>457</v>
      </c>
      <c r="E703" s="6">
        <v>18</v>
      </c>
    </row>
    <row r="704" ht="12.75" customHeight="1" spans="1:5">
      <c r="A704" s="7" t="s">
        <v>461</v>
      </c>
      <c r="B704" s="4" t="s">
        <v>425</v>
      </c>
      <c r="C704" s="7" t="s">
        <v>3509</v>
      </c>
      <c r="D704" s="6" t="s">
        <v>462</v>
      </c>
      <c r="E704" s="6">
        <v>7</v>
      </c>
    </row>
    <row r="705" ht="12.75" customHeight="1" spans="1:5">
      <c r="A705" s="7" t="s">
        <v>464</v>
      </c>
      <c r="B705" s="4" t="s">
        <v>425</v>
      </c>
      <c r="C705" s="7" t="s">
        <v>3510</v>
      </c>
      <c r="D705" s="6" t="s">
        <v>462</v>
      </c>
      <c r="E705" s="6">
        <v>9</v>
      </c>
    </row>
    <row r="706" ht="12.75" customHeight="1" spans="1:5">
      <c r="A706" s="7" t="s">
        <v>3511</v>
      </c>
      <c r="B706" s="4" t="s">
        <v>425</v>
      </c>
      <c r="C706" s="7" t="s">
        <v>3491</v>
      </c>
      <c r="D706" s="6" t="s">
        <v>46</v>
      </c>
      <c r="E706" s="9" t="s">
        <v>3512</v>
      </c>
    </row>
    <row r="707" ht="12.75" customHeight="1" spans="1:5">
      <c r="A707" s="7" t="s">
        <v>468</v>
      </c>
      <c r="B707" s="4" t="s">
        <v>425</v>
      </c>
      <c r="C707" s="7" t="s">
        <v>3513</v>
      </c>
      <c r="D707" s="6" t="s">
        <v>462</v>
      </c>
      <c r="E707" s="6">
        <v>3</v>
      </c>
    </row>
    <row r="708" ht="12.75" customHeight="1" spans="1:5">
      <c r="A708" s="7" t="s">
        <v>470</v>
      </c>
      <c r="B708" s="4" t="s">
        <v>425</v>
      </c>
      <c r="C708" s="7" t="s">
        <v>3514</v>
      </c>
      <c r="D708" s="6" t="s">
        <v>462</v>
      </c>
      <c r="E708" s="6">
        <v>3</v>
      </c>
    </row>
    <row r="709" ht="12.75" customHeight="1" spans="1:5">
      <c r="A709" s="7" t="s">
        <v>472</v>
      </c>
      <c r="B709" s="4" t="s">
        <v>425</v>
      </c>
      <c r="C709" s="7" t="s">
        <v>3515</v>
      </c>
      <c r="D709" s="6" t="s">
        <v>462</v>
      </c>
      <c r="E709" s="6">
        <v>3</v>
      </c>
    </row>
    <row r="710" ht="12.75" customHeight="1" spans="1:5">
      <c r="A710" s="7" t="s">
        <v>474</v>
      </c>
      <c r="B710" s="4" t="s">
        <v>425</v>
      </c>
      <c r="C710" s="7" t="s">
        <v>3516</v>
      </c>
      <c r="D710" s="6" t="s">
        <v>462</v>
      </c>
      <c r="E710" s="6">
        <v>3</v>
      </c>
    </row>
    <row r="711" ht="12.75" customHeight="1" spans="1:5">
      <c r="A711" s="7" t="s">
        <v>476</v>
      </c>
      <c r="B711" s="4" t="s">
        <v>425</v>
      </c>
      <c r="C711" s="7" t="s">
        <v>3517</v>
      </c>
      <c r="D711" s="6" t="s">
        <v>477</v>
      </c>
      <c r="E711" s="6">
        <v>7873</v>
      </c>
    </row>
    <row r="712" ht="12.75" customHeight="1" spans="1:5">
      <c r="A712" s="7" t="s">
        <v>479</v>
      </c>
      <c r="B712" s="4" t="s">
        <v>425</v>
      </c>
      <c r="C712" s="7" t="s">
        <v>3518</v>
      </c>
      <c r="D712" s="6" t="s">
        <v>477</v>
      </c>
      <c r="E712" s="6">
        <v>10150</v>
      </c>
    </row>
    <row r="713" ht="12.75" customHeight="1" spans="1:5">
      <c r="A713" s="7" t="s">
        <v>481</v>
      </c>
      <c r="B713" s="4" t="s">
        <v>425</v>
      </c>
      <c r="C713" s="7" t="s">
        <v>3519</v>
      </c>
      <c r="D713" s="6" t="s">
        <v>46</v>
      </c>
      <c r="E713" s="9" t="s">
        <v>2391</v>
      </c>
    </row>
    <row r="714" ht="12.75" customHeight="1" spans="1:5">
      <c r="A714" s="7" t="s">
        <v>483</v>
      </c>
      <c r="B714" s="4" t="s">
        <v>425</v>
      </c>
      <c r="C714" s="7" t="s">
        <v>3520</v>
      </c>
      <c r="D714" s="6" t="s">
        <v>203</v>
      </c>
      <c r="E714" s="6">
        <v>1</v>
      </c>
    </row>
    <row r="715" ht="12.75" customHeight="1" spans="1:5">
      <c r="A715" s="7" t="s">
        <v>485</v>
      </c>
      <c r="B715" s="4" t="s">
        <v>425</v>
      </c>
      <c r="C715" s="7" t="s">
        <v>3521</v>
      </c>
      <c r="D715" s="6" t="s">
        <v>203</v>
      </c>
      <c r="E715" s="6">
        <v>1</v>
      </c>
    </row>
    <row r="716" ht="12.75" customHeight="1" spans="1:5">
      <c r="A716" s="7" t="s">
        <v>487</v>
      </c>
      <c r="B716" s="4" t="s">
        <v>425</v>
      </c>
      <c r="C716" s="7" t="s">
        <v>3496</v>
      </c>
      <c r="D716" s="6" t="s">
        <v>46</v>
      </c>
      <c r="E716" s="9" t="s">
        <v>2391</v>
      </c>
    </row>
    <row r="717" ht="12.75" customHeight="1" spans="1:5">
      <c r="A717" s="7" t="s">
        <v>489</v>
      </c>
      <c r="B717" s="4" t="s">
        <v>425</v>
      </c>
      <c r="C717" s="7" t="s">
        <v>3522</v>
      </c>
      <c r="D717" s="6" t="s">
        <v>490</v>
      </c>
      <c r="E717" s="6">
        <v>2</v>
      </c>
    </row>
    <row r="718" ht="12.75" customHeight="1" spans="1:5">
      <c r="A718" s="7" t="s">
        <v>492</v>
      </c>
      <c r="B718" s="4" t="s">
        <v>425</v>
      </c>
      <c r="C718" s="7" t="s">
        <v>3523</v>
      </c>
      <c r="D718" s="6" t="s">
        <v>490</v>
      </c>
      <c r="E718" s="6">
        <v>2</v>
      </c>
    </row>
    <row r="719" ht="12.75" customHeight="1" spans="1:5">
      <c r="A719" s="7" t="s">
        <v>494</v>
      </c>
      <c r="B719" s="4" t="s">
        <v>425</v>
      </c>
      <c r="C719" s="7" t="s">
        <v>3494</v>
      </c>
      <c r="D719" s="6" t="s">
        <v>46</v>
      </c>
      <c r="E719" s="9" t="s">
        <v>3495</v>
      </c>
    </row>
    <row r="720" ht="12.75" customHeight="1" spans="1:5">
      <c r="A720" s="7" t="s">
        <v>496</v>
      </c>
      <c r="B720" s="4" t="s">
        <v>425</v>
      </c>
      <c r="C720" s="7" t="s">
        <v>3524</v>
      </c>
      <c r="D720" s="6" t="s">
        <v>497</v>
      </c>
      <c r="E720" s="6">
        <v>960</v>
      </c>
    </row>
    <row r="721" ht="12.75" customHeight="1" spans="1:5">
      <c r="A721" s="7" t="s">
        <v>499</v>
      </c>
      <c r="B721" s="4" t="s">
        <v>425</v>
      </c>
      <c r="C721" s="7" t="s">
        <v>3525</v>
      </c>
      <c r="D721" s="6" t="s">
        <v>497</v>
      </c>
      <c r="E721" s="6">
        <v>1040</v>
      </c>
    </row>
    <row r="722" ht="12.75" customHeight="1" spans="1:5">
      <c r="A722" s="7" t="s">
        <v>501</v>
      </c>
      <c r="B722" s="4" t="s">
        <v>425</v>
      </c>
      <c r="C722" s="7" t="s">
        <v>3526</v>
      </c>
      <c r="D722" s="6" t="s">
        <v>46</v>
      </c>
      <c r="E722" s="9" t="s">
        <v>2391</v>
      </c>
    </row>
    <row r="723" ht="12.75" customHeight="1" spans="1:5">
      <c r="A723" s="7" t="s">
        <v>503</v>
      </c>
      <c r="B723" s="4" t="s">
        <v>425</v>
      </c>
      <c r="C723" s="7" t="s">
        <v>3527</v>
      </c>
      <c r="D723" s="6" t="s">
        <v>497</v>
      </c>
      <c r="E723" s="6">
        <v>14</v>
      </c>
    </row>
    <row r="724" ht="12.75" customHeight="1" spans="1:5">
      <c r="A724" s="7" t="s">
        <v>505</v>
      </c>
      <c r="B724" s="4" t="s">
        <v>425</v>
      </c>
      <c r="C724" s="7" t="s">
        <v>3528</v>
      </c>
      <c r="D724" s="6" t="s">
        <v>497</v>
      </c>
      <c r="E724" s="6">
        <v>14</v>
      </c>
    </row>
    <row r="725" ht="12.75" customHeight="1" spans="1:5">
      <c r="A725" s="7" t="s">
        <v>507</v>
      </c>
      <c r="B725" s="4" t="s">
        <v>425</v>
      </c>
      <c r="C725" s="7" t="s">
        <v>3529</v>
      </c>
      <c r="D725" s="6" t="s">
        <v>46</v>
      </c>
      <c r="E725" s="9" t="s">
        <v>3530</v>
      </c>
    </row>
    <row r="726" ht="12.75" customHeight="1" spans="1:5">
      <c r="A726" s="7" t="s">
        <v>509</v>
      </c>
      <c r="B726" s="4" t="s">
        <v>425</v>
      </c>
      <c r="C726" s="7" t="s">
        <v>3531</v>
      </c>
      <c r="D726" s="6" t="s">
        <v>497</v>
      </c>
      <c r="E726" s="6">
        <v>785</v>
      </c>
    </row>
    <row r="727" ht="12.75" customHeight="1" spans="1:5">
      <c r="A727" s="7" t="s">
        <v>511</v>
      </c>
      <c r="B727" s="4" t="s">
        <v>425</v>
      </c>
      <c r="C727" s="7" t="s">
        <v>3532</v>
      </c>
      <c r="D727" s="6" t="s">
        <v>497</v>
      </c>
      <c r="E727" s="6">
        <v>905</v>
      </c>
    </row>
    <row r="728" ht="12.75" customHeight="1" spans="1:5">
      <c r="A728" s="7" t="s">
        <v>513</v>
      </c>
      <c r="B728" s="4" t="s">
        <v>425</v>
      </c>
      <c r="C728" s="7" t="s">
        <v>3533</v>
      </c>
      <c r="D728" s="6" t="s">
        <v>46</v>
      </c>
      <c r="E728" s="23" t="s">
        <v>3534</v>
      </c>
    </row>
    <row r="729" ht="12.75" customHeight="1" spans="1:5">
      <c r="A729" s="7" t="s">
        <v>515</v>
      </c>
      <c r="B729" s="4" t="s">
        <v>425</v>
      </c>
      <c r="C729" s="7" t="s">
        <v>3535</v>
      </c>
      <c r="D729" s="6" t="s">
        <v>516</v>
      </c>
      <c r="E729" s="6">
        <v>171</v>
      </c>
    </row>
    <row r="730" ht="12.75" customHeight="1" spans="1:5">
      <c r="A730" s="7" t="s">
        <v>518</v>
      </c>
      <c r="B730" s="4" t="s">
        <v>425</v>
      </c>
      <c r="C730" s="7" t="s">
        <v>3536</v>
      </c>
      <c r="D730" s="6" t="s">
        <v>516</v>
      </c>
      <c r="E730" s="6">
        <v>345</v>
      </c>
    </row>
    <row r="731" ht="12.75" customHeight="1" spans="1:5">
      <c r="A731" s="7" t="s">
        <v>520</v>
      </c>
      <c r="B731" s="4" t="s">
        <v>425</v>
      </c>
      <c r="C731" s="7" t="s">
        <v>3537</v>
      </c>
      <c r="D731" s="6" t="s">
        <v>65</v>
      </c>
      <c r="E731" s="6" t="s">
        <v>2685</v>
      </c>
    </row>
    <row r="732" ht="12.75" customHeight="1" spans="1:5">
      <c r="A732" s="3" t="s">
        <v>3538</v>
      </c>
      <c r="B732" s="4"/>
      <c r="C732" s="5"/>
      <c r="D732" s="6"/>
      <c r="E732" s="5"/>
    </row>
    <row r="733" ht="12.75" customHeight="1" spans="1:5">
      <c r="A733" s="3" t="s">
        <v>3539</v>
      </c>
      <c r="B733" s="4"/>
      <c r="C733" s="6"/>
      <c r="D733" s="6"/>
      <c r="E733" s="6"/>
    </row>
    <row r="734" ht="12.75" customHeight="1" spans="1:5">
      <c r="A734" s="7" t="s">
        <v>3540</v>
      </c>
      <c r="B734" s="4" t="s">
        <v>362</v>
      </c>
      <c r="C734" s="7" t="s">
        <v>3541</v>
      </c>
      <c r="D734" s="6" t="s">
        <v>525</v>
      </c>
      <c r="E734" s="6">
        <v>143486</v>
      </c>
    </row>
    <row r="735" ht="12.75" customHeight="1" spans="1:5">
      <c r="A735" s="7" t="s">
        <v>3542</v>
      </c>
      <c r="B735" s="4" t="s">
        <v>362</v>
      </c>
      <c r="C735" s="7" t="s">
        <v>3543</v>
      </c>
      <c r="D735" s="6" t="s">
        <v>119</v>
      </c>
      <c r="E735" s="6">
        <v>124951</v>
      </c>
    </row>
    <row r="736" ht="12.75" customHeight="1" spans="1:5">
      <c r="A736" s="7" t="s">
        <v>3544</v>
      </c>
      <c r="B736" s="4" t="s">
        <v>362</v>
      </c>
      <c r="C736" s="7" t="s">
        <v>3545</v>
      </c>
      <c r="D736" s="6" t="s">
        <v>119</v>
      </c>
      <c r="E736" s="6">
        <v>123324</v>
      </c>
    </row>
    <row r="737" ht="12.75" customHeight="1" spans="1:5">
      <c r="A737" s="7" t="s">
        <v>3546</v>
      </c>
      <c r="B737" s="4" t="s">
        <v>362</v>
      </c>
      <c r="C737" s="7" t="s">
        <v>3547</v>
      </c>
      <c r="D737" s="6" t="s">
        <v>119</v>
      </c>
      <c r="E737" s="6">
        <f>E735-E736</f>
        <v>1627</v>
      </c>
    </row>
    <row r="738" ht="12.75" customHeight="1" spans="1:5">
      <c r="A738" s="7" t="s">
        <v>3548</v>
      </c>
      <c r="B738" s="4" t="s">
        <v>362</v>
      </c>
      <c r="C738" s="7" t="s">
        <v>3549</v>
      </c>
      <c r="D738" s="6" t="s">
        <v>119</v>
      </c>
      <c r="E738" s="10">
        <f>E736/E735</f>
        <v>0.986978895727125</v>
      </c>
    </row>
    <row r="739" ht="12.75" customHeight="1" spans="1:5">
      <c r="A739" s="3" t="s">
        <v>3550</v>
      </c>
      <c r="B739" s="3"/>
      <c r="C739" s="3"/>
      <c r="D739" s="3"/>
      <c r="E739" s="3"/>
    </row>
    <row r="740" ht="12.75" customHeight="1" spans="1:5">
      <c r="A740" s="7" t="s">
        <v>3551</v>
      </c>
      <c r="B740" s="4" t="s">
        <v>362</v>
      </c>
      <c r="C740" s="7" t="s">
        <v>3552</v>
      </c>
      <c r="D740" s="6" t="s">
        <v>426</v>
      </c>
      <c r="E740" s="6" t="s">
        <v>2397</v>
      </c>
    </row>
    <row r="741" ht="12.75" customHeight="1" spans="1:5">
      <c r="A741" s="7" t="s">
        <v>3553</v>
      </c>
      <c r="B741" s="4" t="s">
        <v>362</v>
      </c>
      <c r="C741" s="7" t="s">
        <v>3554</v>
      </c>
      <c r="D741" s="6" t="s">
        <v>3555</v>
      </c>
      <c r="E741" s="6">
        <v>70</v>
      </c>
    </row>
    <row r="742" ht="12.75" customHeight="1" spans="1:5">
      <c r="A742" s="7" t="s">
        <v>3556</v>
      </c>
      <c r="B742" s="4" t="s">
        <v>362</v>
      </c>
      <c r="C742" s="7" t="s">
        <v>3557</v>
      </c>
      <c r="D742" s="6" t="s">
        <v>46</v>
      </c>
      <c r="E742" s="9" t="s">
        <v>3558</v>
      </c>
    </row>
    <row r="743" ht="12.75" customHeight="1" spans="1:5">
      <c r="A743" s="7" t="s">
        <v>522</v>
      </c>
      <c r="B743" s="4" t="s">
        <v>362</v>
      </c>
      <c r="C743" s="7" t="s">
        <v>3559</v>
      </c>
      <c r="D743" s="6" t="s">
        <v>46</v>
      </c>
      <c r="E743" s="9" t="s">
        <v>3560</v>
      </c>
    </row>
    <row r="744" ht="12.75" customHeight="1" spans="1:5">
      <c r="A744" s="7" t="s">
        <v>524</v>
      </c>
      <c r="B744" s="4" t="s">
        <v>362</v>
      </c>
      <c r="C744" s="7" t="s">
        <v>3561</v>
      </c>
      <c r="D744" s="6" t="s">
        <v>525</v>
      </c>
      <c r="E744" s="12" t="s">
        <v>3562</v>
      </c>
    </row>
    <row r="745" ht="12.75" customHeight="1" spans="1:5">
      <c r="A745" s="7" t="s">
        <v>527</v>
      </c>
      <c r="B745" s="4" t="s">
        <v>362</v>
      </c>
      <c r="C745" s="7" t="s">
        <v>3563</v>
      </c>
      <c r="D745" s="6" t="s">
        <v>525</v>
      </c>
      <c r="E745" s="6" t="s">
        <v>3564</v>
      </c>
    </row>
    <row r="746" ht="12.75" customHeight="1" spans="1:5">
      <c r="A746" s="7" t="s">
        <v>529</v>
      </c>
      <c r="B746" s="4" t="s">
        <v>362</v>
      </c>
      <c r="C746" s="7" t="s">
        <v>3565</v>
      </c>
      <c r="D746" s="6" t="s">
        <v>525</v>
      </c>
      <c r="E746" s="6" t="s">
        <v>3562</v>
      </c>
    </row>
    <row r="747" ht="12.75" customHeight="1" spans="1:5">
      <c r="A747" s="3" t="s">
        <v>3566</v>
      </c>
      <c r="B747" s="4"/>
      <c r="C747" s="6"/>
      <c r="D747" s="6"/>
      <c r="E747" s="6"/>
    </row>
    <row r="748" ht="12.75" customHeight="1" spans="1:5">
      <c r="A748" s="7" t="s">
        <v>3567</v>
      </c>
      <c r="B748" s="4" t="s">
        <v>362</v>
      </c>
      <c r="C748" s="7" t="s">
        <v>3568</v>
      </c>
      <c r="D748" s="6" t="s">
        <v>3569</v>
      </c>
      <c r="E748" s="6">
        <v>123585</v>
      </c>
    </row>
    <row r="749" ht="12.75" customHeight="1" spans="1:5">
      <c r="A749" s="7" t="s">
        <v>3570</v>
      </c>
      <c r="B749" s="4" t="s">
        <v>362</v>
      </c>
      <c r="C749" s="7" t="s">
        <v>3571</v>
      </c>
      <c r="D749" s="6" t="s">
        <v>46</v>
      </c>
      <c r="E749" s="9" t="s">
        <v>2391</v>
      </c>
    </row>
    <row r="750" ht="12.75" customHeight="1" spans="1:5">
      <c r="A750" s="7" t="s">
        <v>3572</v>
      </c>
      <c r="B750" s="4" t="s">
        <v>362</v>
      </c>
      <c r="C750" s="7" t="s">
        <v>3573</v>
      </c>
      <c r="D750" s="6" t="s">
        <v>46</v>
      </c>
      <c r="E750" s="9" t="s">
        <v>2885</v>
      </c>
    </row>
    <row r="751" ht="12.75" customHeight="1" spans="1:5">
      <c r="A751" s="7" t="s">
        <v>3574</v>
      </c>
      <c r="B751" s="4" t="s">
        <v>362</v>
      </c>
      <c r="C751" s="7" t="s">
        <v>3575</v>
      </c>
      <c r="D751" s="6" t="s">
        <v>541</v>
      </c>
      <c r="E751" s="6">
        <v>0</v>
      </c>
    </row>
    <row r="752" ht="12.75" customHeight="1" spans="1:5">
      <c r="A752" s="7" t="s">
        <v>3576</v>
      </c>
      <c r="B752" s="4" t="s">
        <v>362</v>
      </c>
      <c r="C752" s="7" t="s">
        <v>3577</v>
      </c>
      <c r="D752" s="6" t="s">
        <v>46</v>
      </c>
      <c r="E752" s="9" t="s">
        <v>2391</v>
      </c>
    </row>
    <row r="753" ht="12.75" customHeight="1" spans="1:5">
      <c r="A753" s="7" t="s">
        <v>3578</v>
      </c>
      <c r="B753" s="4" t="s">
        <v>362</v>
      </c>
      <c r="C753" s="7" t="s">
        <v>3579</v>
      </c>
      <c r="D753" s="6" t="s">
        <v>46</v>
      </c>
      <c r="E753" s="20">
        <f>E754/123585</f>
        <v>0.436679208641825</v>
      </c>
    </row>
    <row r="754" ht="12.75" customHeight="1" spans="1:5">
      <c r="A754" s="7" t="s">
        <v>3580</v>
      </c>
      <c r="B754" s="4" t="s">
        <v>362</v>
      </c>
      <c r="C754" s="7" t="s">
        <v>3581</v>
      </c>
      <c r="D754" s="6" t="s">
        <v>541</v>
      </c>
      <c r="E754" s="6">
        <v>53967</v>
      </c>
    </row>
    <row r="755" ht="12.75" customHeight="1" spans="1:5">
      <c r="A755" s="7" t="s">
        <v>3582</v>
      </c>
      <c r="B755" s="4" t="s">
        <v>362</v>
      </c>
      <c r="C755" s="7" t="s">
        <v>3583</v>
      </c>
      <c r="D755" s="6" t="s">
        <v>46</v>
      </c>
      <c r="E755" s="20">
        <f>E756/123585</f>
        <v>0.552429501962212</v>
      </c>
    </row>
    <row r="756" ht="12.75" customHeight="1" spans="1:5">
      <c r="A756" s="7" t="s">
        <v>3584</v>
      </c>
      <c r="B756" s="4" t="s">
        <v>362</v>
      </c>
      <c r="C756" s="7" t="s">
        <v>3585</v>
      </c>
      <c r="D756" s="6" t="s">
        <v>541</v>
      </c>
      <c r="E756" s="6">
        <v>68272</v>
      </c>
    </row>
    <row r="757" ht="12.75" customHeight="1" spans="1:5">
      <c r="A757" s="7" t="s">
        <v>3586</v>
      </c>
      <c r="B757" s="4" t="s">
        <v>362</v>
      </c>
      <c r="C757" s="7" t="s">
        <v>3587</v>
      </c>
      <c r="D757" s="6" t="s">
        <v>46</v>
      </c>
      <c r="E757" s="20">
        <f>E758/123585</f>
        <v>0.0108912893959623</v>
      </c>
    </row>
    <row r="758" ht="12.75" customHeight="1" spans="1:5">
      <c r="A758" s="7" t="s">
        <v>3588</v>
      </c>
      <c r="B758" s="4" t="s">
        <v>362</v>
      </c>
      <c r="C758" s="7" t="s">
        <v>3589</v>
      </c>
      <c r="D758" s="6" t="s">
        <v>541</v>
      </c>
      <c r="E758" s="6">
        <v>1346</v>
      </c>
    </row>
    <row r="759" ht="12.75" customHeight="1" spans="1:5">
      <c r="A759" s="7" t="s">
        <v>3590</v>
      </c>
      <c r="B759" s="4" t="s">
        <v>362</v>
      </c>
      <c r="C759" s="7" t="s">
        <v>3591</v>
      </c>
      <c r="D759" s="6" t="s">
        <v>46</v>
      </c>
      <c r="E759" s="9">
        <f>E760/123585</f>
        <v>0</v>
      </c>
    </row>
    <row r="760" ht="12.75" customHeight="1" spans="1:5">
      <c r="A760" s="7" t="s">
        <v>3592</v>
      </c>
      <c r="B760" s="4" t="s">
        <v>362</v>
      </c>
      <c r="C760" s="7" t="s">
        <v>3593</v>
      </c>
      <c r="D760" s="6" t="s">
        <v>541</v>
      </c>
      <c r="E760" s="6">
        <v>0</v>
      </c>
    </row>
    <row r="761" ht="12.75" customHeight="1" spans="1:5">
      <c r="A761" s="7" t="s">
        <v>3594</v>
      </c>
      <c r="B761" s="4" t="s">
        <v>362</v>
      </c>
      <c r="C761" s="7" t="s">
        <v>3595</v>
      </c>
      <c r="D761" s="6" t="s">
        <v>525</v>
      </c>
      <c r="E761" s="6">
        <v>481</v>
      </c>
    </row>
    <row r="762" ht="12.75" customHeight="1" spans="1:5">
      <c r="A762" s="7" t="s">
        <v>531</v>
      </c>
      <c r="B762" s="4" t="s">
        <v>362</v>
      </c>
      <c r="C762" s="7" t="s">
        <v>3596</v>
      </c>
      <c r="D762" s="6" t="s">
        <v>46</v>
      </c>
      <c r="E762" s="9" t="s">
        <v>2584</v>
      </c>
    </row>
    <row r="763" ht="12.75" customHeight="1" spans="1:5">
      <c r="A763" s="7" t="s">
        <v>533</v>
      </c>
      <c r="B763" s="4" t="s">
        <v>362</v>
      </c>
      <c r="C763" s="7" t="s">
        <v>3597</v>
      </c>
      <c r="D763" s="6" t="s">
        <v>534</v>
      </c>
      <c r="E763" s="6">
        <v>123.585</v>
      </c>
    </row>
    <row r="764" ht="12.75" customHeight="1" spans="1:5">
      <c r="A764" s="7" t="s">
        <v>536</v>
      </c>
      <c r="B764" s="4" t="s">
        <v>362</v>
      </c>
      <c r="C764" s="7" t="s">
        <v>3598</v>
      </c>
      <c r="D764" s="6" t="s">
        <v>534</v>
      </c>
      <c r="E764" s="6">
        <v>123.585</v>
      </c>
    </row>
    <row r="765" ht="12.75" customHeight="1" spans="1:5">
      <c r="A765" s="7" t="s">
        <v>538</v>
      </c>
      <c r="B765" s="4" t="s">
        <v>362</v>
      </c>
      <c r="C765" s="7" t="s">
        <v>3599</v>
      </c>
      <c r="D765" s="6" t="s">
        <v>46</v>
      </c>
      <c r="E765" s="9" t="s">
        <v>3600</v>
      </c>
    </row>
    <row r="766" ht="12.75" customHeight="1" spans="1:5">
      <c r="A766" s="7" t="s">
        <v>540</v>
      </c>
      <c r="B766" s="4" t="s">
        <v>362</v>
      </c>
      <c r="C766" s="7" t="s">
        <v>3601</v>
      </c>
      <c r="D766" s="6" t="s">
        <v>541</v>
      </c>
      <c r="E766" s="6">
        <v>60.861</v>
      </c>
    </row>
    <row r="767" ht="12.75" customHeight="1" spans="1:5">
      <c r="A767" s="7" t="s">
        <v>543</v>
      </c>
      <c r="B767" s="4" t="s">
        <v>362</v>
      </c>
      <c r="C767" s="7" t="s">
        <v>3602</v>
      </c>
      <c r="D767" s="6" t="s">
        <v>541</v>
      </c>
      <c r="E767" s="6">
        <v>4.996</v>
      </c>
    </row>
    <row r="768" ht="12.75" customHeight="1" spans="1:5">
      <c r="A768" s="7" t="s">
        <v>545</v>
      </c>
      <c r="B768" s="4" t="s">
        <v>362</v>
      </c>
      <c r="C768" s="7" t="s">
        <v>3603</v>
      </c>
      <c r="D768" s="6" t="s">
        <v>541</v>
      </c>
      <c r="E768" s="6">
        <v>1.604</v>
      </c>
    </row>
    <row r="769" ht="12.75" customHeight="1" spans="1:5">
      <c r="A769" s="7" t="s">
        <v>547</v>
      </c>
      <c r="B769" s="4" t="s">
        <v>362</v>
      </c>
      <c r="C769" s="7" t="s">
        <v>3604</v>
      </c>
      <c r="D769" s="6" t="s">
        <v>541</v>
      </c>
      <c r="E769" s="6">
        <v>811</v>
      </c>
    </row>
    <row r="770" ht="12.75" customHeight="1" spans="1:5">
      <c r="A770" s="7" t="s">
        <v>549</v>
      </c>
      <c r="B770" s="4" t="s">
        <v>362</v>
      </c>
      <c r="C770" s="7" t="s">
        <v>3605</v>
      </c>
      <c r="D770" s="6" t="s">
        <v>46</v>
      </c>
      <c r="E770" s="9" t="s">
        <v>3606</v>
      </c>
    </row>
    <row r="771" ht="12.75" customHeight="1" spans="1:5">
      <c r="A771" s="7" t="s">
        <v>551</v>
      </c>
      <c r="B771" s="4" t="s">
        <v>362</v>
      </c>
      <c r="C771" s="7" t="s">
        <v>3607</v>
      </c>
      <c r="D771" s="6" t="s">
        <v>552</v>
      </c>
      <c r="E771" s="6" t="s">
        <v>2397</v>
      </c>
    </row>
    <row r="772" ht="12.75" customHeight="1" spans="1:5">
      <c r="A772" s="7" t="s">
        <v>554</v>
      </c>
      <c r="B772" s="4" t="s">
        <v>362</v>
      </c>
      <c r="C772" s="7" t="s">
        <v>3608</v>
      </c>
      <c r="D772" s="6" t="s">
        <v>552</v>
      </c>
      <c r="E772" s="6" t="s">
        <v>2397</v>
      </c>
    </row>
    <row r="773" ht="12.75" customHeight="1" spans="1:5">
      <c r="A773" s="7" t="s">
        <v>556</v>
      </c>
      <c r="B773" s="4" t="s">
        <v>362</v>
      </c>
      <c r="C773" s="7" t="s">
        <v>3609</v>
      </c>
      <c r="D773" s="6" t="s">
        <v>541</v>
      </c>
      <c r="E773" s="6">
        <v>29.413</v>
      </c>
    </row>
    <row r="774" ht="12.75" customHeight="1" spans="1:5">
      <c r="A774" s="7" t="s">
        <v>558</v>
      </c>
      <c r="B774" s="4" t="s">
        <v>362</v>
      </c>
      <c r="C774" s="7" t="s">
        <v>3610</v>
      </c>
      <c r="D774" s="6" t="s">
        <v>541</v>
      </c>
      <c r="E774" s="6">
        <v>123.585</v>
      </c>
    </row>
    <row r="775" ht="12.75" customHeight="1" spans="1:5">
      <c r="A775" s="7" t="s">
        <v>560</v>
      </c>
      <c r="B775" s="4" t="s">
        <v>362</v>
      </c>
      <c r="C775" s="7" t="s">
        <v>3611</v>
      </c>
      <c r="D775" s="6" t="s">
        <v>46</v>
      </c>
      <c r="E775" s="9" t="s">
        <v>3612</v>
      </c>
    </row>
    <row r="776" ht="12.75" customHeight="1" spans="1:5">
      <c r="A776" s="7" t="s">
        <v>562</v>
      </c>
      <c r="B776" s="4" t="s">
        <v>362</v>
      </c>
      <c r="C776" s="7" t="s">
        <v>3613</v>
      </c>
      <c r="D776" s="6" t="s">
        <v>525</v>
      </c>
      <c r="E776" s="6" t="s">
        <v>3614</v>
      </c>
    </row>
    <row r="777" ht="12.75" customHeight="1" spans="1:5">
      <c r="A777" s="7" t="s">
        <v>564</v>
      </c>
      <c r="B777" s="4" t="s">
        <v>362</v>
      </c>
      <c r="C777" s="7" t="s">
        <v>3615</v>
      </c>
      <c r="D777" s="6" t="s">
        <v>525</v>
      </c>
      <c r="E777" s="6">
        <v>1492</v>
      </c>
    </row>
    <row r="778" ht="12.75" customHeight="1" spans="1:5">
      <c r="A778" s="7" t="s">
        <v>566</v>
      </c>
      <c r="B778" s="4" t="s">
        <v>362</v>
      </c>
      <c r="C778" s="7" t="s">
        <v>3616</v>
      </c>
      <c r="D778" s="6" t="s">
        <v>46</v>
      </c>
      <c r="E778" s="9" t="s">
        <v>3617</v>
      </c>
    </row>
    <row r="779" ht="12.75" customHeight="1" spans="1:5">
      <c r="A779" s="7" t="s">
        <v>568</v>
      </c>
      <c r="B779" s="4" t="s">
        <v>362</v>
      </c>
      <c r="C779" s="7" t="s">
        <v>3618</v>
      </c>
      <c r="D779" s="6" t="s">
        <v>541</v>
      </c>
      <c r="E779" s="6">
        <v>20.181</v>
      </c>
    </row>
    <row r="780" ht="12.75" customHeight="1" spans="1:5">
      <c r="A780" s="7" t="s">
        <v>570</v>
      </c>
      <c r="B780" s="4" t="s">
        <v>362</v>
      </c>
      <c r="C780" s="7" t="s">
        <v>3619</v>
      </c>
      <c r="D780" s="6" t="s">
        <v>541</v>
      </c>
      <c r="E780" s="6">
        <v>4.373</v>
      </c>
    </row>
    <row r="781" ht="12.75" customHeight="1" spans="1:5">
      <c r="A781" s="3" t="s">
        <v>3620</v>
      </c>
      <c r="B781" s="4"/>
      <c r="C781" s="6"/>
      <c r="D781" s="6"/>
      <c r="E781" s="6"/>
    </row>
    <row r="782" ht="12.75" customHeight="1" spans="1:5">
      <c r="A782" s="7" t="s">
        <v>3621</v>
      </c>
      <c r="B782" s="4" t="s">
        <v>362</v>
      </c>
      <c r="C782" s="7" t="s">
        <v>3622</v>
      </c>
      <c r="D782" s="6" t="s">
        <v>119</v>
      </c>
      <c r="E782" s="6">
        <v>12579</v>
      </c>
    </row>
    <row r="783" ht="12.75" customHeight="1" spans="1:5">
      <c r="A783" s="7" t="s">
        <v>3623</v>
      </c>
      <c r="B783" s="4" t="s">
        <v>362</v>
      </c>
      <c r="C783" s="7" t="s">
        <v>3624</v>
      </c>
      <c r="D783" s="6" t="s">
        <v>426</v>
      </c>
      <c r="E783" s="10">
        <f>E782/3755779</f>
        <v>0.00334923860003477</v>
      </c>
    </row>
    <row r="784" ht="12.75" customHeight="1" spans="1:5">
      <c r="A784" s="3" t="s">
        <v>3625</v>
      </c>
      <c r="B784" s="4"/>
      <c r="C784" s="6"/>
      <c r="D784" s="6"/>
      <c r="E784" s="6"/>
    </row>
    <row r="785" ht="12.75" customHeight="1" spans="1:5">
      <c r="A785" s="7" t="s">
        <v>3626</v>
      </c>
      <c r="B785" s="4" t="s">
        <v>362</v>
      </c>
      <c r="C785" s="7" t="s">
        <v>3627</v>
      </c>
      <c r="D785" s="6" t="s">
        <v>46</v>
      </c>
      <c r="E785" s="20">
        <f>E786/E787</f>
        <v>0.919191919191919</v>
      </c>
    </row>
    <row r="786" ht="12.75" customHeight="1" spans="1:5">
      <c r="A786" s="7" t="s">
        <v>3628</v>
      </c>
      <c r="B786" s="4" t="s">
        <v>362</v>
      </c>
      <c r="C786" s="7" t="s">
        <v>3629</v>
      </c>
      <c r="D786" s="6" t="s">
        <v>119</v>
      </c>
      <c r="E786" s="6">
        <v>1001</v>
      </c>
    </row>
    <row r="787" ht="12.75" customHeight="1" spans="1:5">
      <c r="A787" s="7" t="s">
        <v>608</v>
      </c>
      <c r="B787" s="4" t="s">
        <v>362</v>
      </c>
      <c r="C787" s="7" t="s">
        <v>3630</v>
      </c>
      <c r="D787" s="6" t="s">
        <v>119</v>
      </c>
      <c r="E787" s="6">
        <v>1089</v>
      </c>
    </row>
    <row r="788" ht="12.75" customHeight="1" spans="1:5">
      <c r="A788" s="7" t="s">
        <v>3631</v>
      </c>
      <c r="B788" s="4" t="s">
        <v>362</v>
      </c>
      <c r="C788" s="7" t="s">
        <v>3632</v>
      </c>
      <c r="D788" s="6" t="s">
        <v>119</v>
      </c>
      <c r="E788" s="6">
        <v>168</v>
      </c>
    </row>
    <row r="789" ht="12.75" customHeight="1" spans="1:5">
      <c r="A789" s="7" t="s">
        <v>3633</v>
      </c>
      <c r="B789" s="4" t="s">
        <v>362</v>
      </c>
      <c r="C789" s="7" t="s">
        <v>3634</v>
      </c>
      <c r="D789" s="6" t="s">
        <v>62</v>
      </c>
      <c r="E789" s="6">
        <v>586</v>
      </c>
    </row>
    <row r="790" ht="12.75" customHeight="1" spans="1:5">
      <c r="A790" s="7" t="s">
        <v>3635</v>
      </c>
      <c r="B790" s="4" t="s">
        <v>1876</v>
      </c>
      <c r="C790" s="7" t="s">
        <v>3636</v>
      </c>
      <c r="D790" s="6" t="s">
        <v>3637</v>
      </c>
      <c r="E790" s="6">
        <f>SUM(E791:E833)</f>
        <v>81683</v>
      </c>
    </row>
    <row r="791" ht="12.75" customHeight="1" spans="1:5">
      <c r="A791" s="7" t="s">
        <v>3638</v>
      </c>
      <c r="B791" s="4" t="s">
        <v>362</v>
      </c>
      <c r="C791" s="7" t="s">
        <v>3639</v>
      </c>
      <c r="D791" s="6" t="s">
        <v>3637</v>
      </c>
      <c r="E791" s="6">
        <v>29</v>
      </c>
    </row>
    <row r="792" ht="12.75" customHeight="1" spans="1:5">
      <c r="A792" s="7" t="s">
        <v>3640</v>
      </c>
      <c r="B792" s="4" t="s">
        <v>362</v>
      </c>
      <c r="C792" s="7" t="s">
        <v>3641</v>
      </c>
      <c r="D792" s="6" t="s">
        <v>3637</v>
      </c>
      <c r="E792" s="6">
        <v>15</v>
      </c>
    </row>
    <row r="793" ht="12.75" customHeight="1" spans="1:5">
      <c r="A793" s="7" t="s">
        <v>3642</v>
      </c>
      <c r="B793" s="4" t="s">
        <v>362</v>
      </c>
      <c r="C793" s="7" t="s">
        <v>3643</v>
      </c>
      <c r="D793" s="6" t="s">
        <v>3637</v>
      </c>
      <c r="E793" s="6">
        <v>1</v>
      </c>
    </row>
    <row r="794" ht="12.75" customHeight="1" spans="1:5">
      <c r="A794" s="3" t="s">
        <v>3644</v>
      </c>
      <c r="B794" s="3"/>
      <c r="C794" s="3"/>
      <c r="D794" s="3"/>
      <c r="E794" s="3"/>
    </row>
    <row r="795" ht="12.75" customHeight="1" spans="1:5">
      <c r="A795" s="7" t="s">
        <v>572</v>
      </c>
      <c r="B795" s="4" t="s">
        <v>362</v>
      </c>
      <c r="C795" s="7" t="s">
        <v>3645</v>
      </c>
      <c r="D795" s="6" t="s">
        <v>65</v>
      </c>
      <c r="E795" s="6" t="s">
        <v>2685</v>
      </c>
    </row>
    <row r="796" ht="12.75" customHeight="1" spans="1:5">
      <c r="A796" s="7" t="s">
        <v>64</v>
      </c>
      <c r="B796" s="4" t="s">
        <v>362</v>
      </c>
      <c r="C796" s="7" t="s">
        <v>3497</v>
      </c>
      <c r="D796" s="6" t="s">
        <v>574</v>
      </c>
      <c r="E796" s="6" t="s">
        <v>3646</v>
      </c>
    </row>
    <row r="797" ht="12.75" customHeight="1" spans="1:5">
      <c r="A797" s="7" t="s">
        <v>576</v>
      </c>
      <c r="B797" s="4" t="s">
        <v>362</v>
      </c>
      <c r="C797" s="7" t="s">
        <v>3647</v>
      </c>
      <c r="D797" s="6" t="s">
        <v>46</v>
      </c>
      <c r="E797" s="9" t="s">
        <v>3648</v>
      </c>
    </row>
    <row r="798" ht="12.75" customHeight="1" spans="1:5">
      <c r="A798" s="7" t="s">
        <v>578</v>
      </c>
      <c r="B798" s="4" t="s">
        <v>362</v>
      </c>
      <c r="C798" s="7" t="s">
        <v>3649</v>
      </c>
      <c r="D798" s="6" t="s">
        <v>574</v>
      </c>
      <c r="E798" s="6" t="s">
        <v>3650</v>
      </c>
    </row>
    <row r="799" ht="12.75" customHeight="1" spans="1:5">
      <c r="A799" s="7" t="s">
        <v>580</v>
      </c>
      <c r="B799" s="4" t="s">
        <v>362</v>
      </c>
      <c r="C799" s="7" t="s">
        <v>3651</v>
      </c>
      <c r="D799" s="6" t="s">
        <v>46</v>
      </c>
      <c r="E799" s="9" t="s">
        <v>3652</v>
      </c>
    </row>
    <row r="800" ht="12.75" customHeight="1" spans="1:5">
      <c r="A800" s="7" t="s">
        <v>582</v>
      </c>
      <c r="B800" s="4" t="s">
        <v>362</v>
      </c>
      <c r="C800" s="7" t="s">
        <v>3653</v>
      </c>
      <c r="D800" s="6" t="s">
        <v>46</v>
      </c>
      <c r="E800" s="9" t="s">
        <v>3654</v>
      </c>
    </row>
    <row r="801" ht="12.75" customHeight="1" spans="1:5">
      <c r="A801" s="7" t="s">
        <v>584</v>
      </c>
      <c r="B801" s="4" t="s">
        <v>362</v>
      </c>
      <c r="C801" s="7" t="s">
        <v>3655</v>
      </c>
      <c r="D801" s="6" t="s">
        <v>46</v>
      </c>
      <c r="E801" s="9" t="s">
        <v>3656</v>
      </c>
    </row>
    <row r="802" ht="12.75" customHeight="1" spans="1:5">
      <c r="A802" s="7" t="s">
        <v>586</v>
      </c>
      <c r="B802" s="4" t="s">
        <v>362</v>
      </c>
      <c r="C802" s="7" t="s">
        <v>3657</v>
      </c>
      <c r="D802" s="6" t="s">
        <v>46</v>
      </c>
      <c r="E802" s="9" t="s">
        <v>3658</v>
      </c>
    </row>
    <row r="803" ht="12.75" customHeight="1" spans="1:5">
      <c r="A803" s="7" t="s">
        <v>588</v>
      </c>
      <c r="B803" s="4" t="s">
        <v>362</v>
      </c>
      <c r="C803" s="7" t="s">
        <v>3659</v>
      </c>
      <c r="D803" s="6" t="s">
        <v>46</v>
      </c>
      <c r="E803" s="9" t="s">
        <v>3660</v>
      </c>
    </row>
    <row r="804" ht="12.75" customHeight="1" spans="1:5">
      <c r="A804" s="7" t="s">
        <v>590</v>
      </c>
      <c r="B804" s="4" t="s">
        <v>362</v>
      </c>
      <c r="C804" s="7" t="s">
        <v>3661</v>
      </c>
      <c r="D804" s="6" t="s">
        <v>574</v>
      </c>
      <c r="E804" s="24" t="str">
        <f>E807</f>
        <v>96,14%</v>
      </c>
    </row>
    <row r="805" ht="12.75" customHeight="1" spans="1:5">
      <c r="A805" s="7" t="s">
        <v>592</v>
      </c>
      <c r="B805" s="4" t="s">
        <v>362</v>
      </c>
      <c r="C805" s="7" t="s">
        <v>3662</v>
      </c>
      <c r="D805" s="6" t="s">
        <v>46</v>
      </c>
      <c r="E805" s="6" t="s">
        <v>3560</v>
      </c>
    </row>
    <row r="806" ht="12.75" customHeight="1" spans="1:5">
      <c r="A806" s="7" t="s">
        <v>594</v>
      </c>
      <c r="B806" s="4" t="s">
        <v>362</v>
      </c>
      <c r="C806" s="7" t="s">
        <v>3663</v>
      </c>
      <c r="D806" s="6" t="s">
        <v>46</v>
      </c>
      <c r="E806" s="9" t="s">
        <v>3612</v>
      </c>
    </row>
    <row r="807" ht="12.75" customHeight="1" spans="1:5">
      <c r="A807" s="7" t="s">
        <v>596</v>
      </c>
      <c r="B807" s="4" t="s">
        <v>362</v>
      </c>
      <c r="C807" s="7" t="s">
        <v>3664</v>
      </c>
      <c r="D807" s="6" t="s">
        <v>46</v>
      </c>
      <c r="E807" s="9" t="s">
        <v>3665</v>
      </c>
    </row>
    <row r="808" ht="12.75" customHeight="1" spans="1:5">
      <c r="A808" s="7" t="s">
        <v>598</v>
      </c>
      <c r="B808" s="4" t="s">
        <v>362</v>
      </c>
      <c r="C808" s="7" t="s">
        <v>3666</v>
      </c>
      <c r="D808" s="6" t="s">
        <v>46</v>
      </c>
      <c r="E808" s="9" t="s">
        <v>2584</v>
      </c>
    </row>
    <row r="809" ht="12.75" customHeight="1" spans="1:5">
      <c r="A809" s="7" t="s">
        <v>600</v>
      </c>
      <c r="B809" s="4" t="s">
        <v>362</v>
      </c>
      <c r="C809" s="7" t="s">
        <v>3667</v>
      </c>
      <c r="D809" s="6" t="s">
        <v>46</v>
      </c>
      <c r="E809" s="9" t="s">
        <v>3668</v>
      </c>
    </row>
    <row r="810" ht="12.75" customHeight="1" spans="1:5">
      <c r="A810" s="25" t="s">
        <v>3669</v>
      </c>
      <c r="B810" s="4" t="s">
        <v>362</v>
      </c>
      <c r="C810" s="7" t="s">
        <v>3670</v>
      </c>
      <c r="D810" s="6" t="s">
        <v>46</v>
      </c>
      <c r="E810" s="9" t="s">
        <v>3671</v>
      </c>
    </row>
    <row r="811" ht="12.75" customHeight="1" spans="1:5">
      <c r="A811" s="7" t="s">
        <v>604</v>
      </c>
      <c r="B811" s="4" t="s">
        <v>362</v>
      </c>
      <c r="C811" s="7" t="s">
        <v>3672</v>
      </c>
      <c r="D811" s="6" t="s">
        <v>46</v>
      </c>
      <c r="E811" s="9" t="s">
        <v>3673</v>
      </c>
    </row>
    <row r="812" ht="12.75" customHeight="1" spans="1:5">
      <c r="A812" s="7" t="s">
        <v>606</v>
      </c>
      <c r="B812" s="4" t="s">
        <v>362</v>
      </c>
      <c r="C812" s="7" t="s">
        <v>3674</v>
      </c>
      <c r="D812" s="6" t="s">
        <v>119</v>
      </c>
      <c r="E812" s="6">
        <v>1001</v>
      </c>
    </row>
    <row r="813" ht="12.75" customHeight="1" spans="1:5">
      <c r="A813" s="7" t="s">
        <v>608</v>
      </c>
      <c r="B813" s="4" t="s">
        <v>362</v>
      </c>
      <c r="C813" s="7" t="s">
        <v>3630</v>
      </c>
      <c r="D813" s="6" t="s">
        <v>119</v>
      </c>
      <c r="E813" s="6">
        <v>1089</v>
      </c>
    </row>
    <row r="814" ht="12.75" customHeight="1" spans="1:5">
      <c r="A814" s="7" t="s">
        <v>610</v>
      </c>
      <c r="B814" s="4" t="s">
        <v>362</v>
      </c>
      <c r="C814" s="7" t="s">
        <v>3675</v>
      </c>
      <c r="D814" s="6" t="s">
        <v>46</v>
      </c>
      <c r="E814" s="9" t="s">
        <v>2584</v>
      </c>
    </row>
    <row r="815" ht="12.75" customHeight="1" spans="1:5">
      <c r="A815" s="7" t="s">
        <v>612</v>
      </c>
      <c r="B815" s="4" t="s">
        <v>362</v>
      </c>
      <c r="C815" s="7" t="s">
        <v>3676</v>
      </c>
      <c r="D815" s="6" t="s">
        <v>613</v>
      </c>
      <c r="E815" s="6">
        <v>1301</v>
      </c>
    </row>
    <row r="816" ht="12.75" customHeight="1" spans="1:5">
      <c r="A816" s="7" t="s">
        <v>615</v>
      </c>
      <c r="B816" s="4" t="s">
        <v>362</v>
      </c>
      <c r="C816" s="7" t="s">
        <v>3677</v>
      </c>
      <c r="D816" s="6" t="s">
        <v>616</v>
      </c>
      <c r="E816" s="6">
        <v>1301</v>
      </c>
    </row>
    <row r="817" ht="12.75" customHeight="1" spans="1:5">
      <c r="A817" s="7" t="s">
        <v>618</v>
      </c>
      <c r="B817" s="4" t="s">
        <v>362</v>
      </c>
      <c r="C817" s="7" t="s">
        <v>3678</v>
      </c>
      <c r="D817" s="6" t="s">
        <v>46</v>
      </c>
      <c r="E817" s="9" t="s">
        <v>3658</v>
      </c>
    </row>
    <row r="818" ht="12.75" customHeight="1" spans="1:5">
      <c r="A818" s="7" t="s">
        <v>620</v>
      </c>
      <c r="B818" s="4" t="s">
        <v>362</v>
      </c>
      <c r="C818" s="7" t="s">
        <v>3679</v>
      </c>
      <c r="D818" s="6" t="s">
        <v>62</v>
      </c>
      <c r="E818" s="6">
        <v>122</v>
      </c>
    </row>
    <row r="819" ht="12.75" customHeight="1" spans="1:5">
      <c r="A819" s="7" t="s">
        <v>622</v>
      </c>
      <c r="B819" s="4" t="s">
        <v>362</v>
      </c>
      <c r="C819" s="7" t="s">
        <v>3680</v>
      </c>
      <c r="D819" s="6" t="s">
        <v>623</v>
      </c>
      <c r="E819" s="6">
        <v>195</v>
      </c>
    </row>
    <row r="820" ht="12.75" customHeight="1" spans="1:5">
      <c r="A820" s="7" t="s">
        <v>625</v>
      </c>
      <c r="B820" s="4" t="s">
        <v>362</v>
      </c>
      <c r="C820" s="7" t="s">
        <v>3681</v>
      </c>
      <c r="D820" s="6" t="s">
        <v>62</v>
      </c>
      <c r="E820" s="6">
        <v>120</v>
      </c>
    </row>
    <row r="821" ht="12.75" customHeight="1" spans="1:5">
      <c r="A821" s="7" t="s">
        <v>627</v>
      </c>
      <c r="B821" s="4" t="s">
        <v>362</v>
      </c>
      <c r="C821" s="7" t="s">
        <v>3682</v>
      </c>
      <c r="D821" s="6" t="s">
        <v>623</v>
      </c>
      <c r="E821" s="6">
        <v>200</v>
      </c>
    </row>
    <row r="822" ht="12.75" customHeight="1" spans="1:5">
      <c r="A822" s="7" t="s">
        <v>629</v>
      </c>
      <c r="B822" s="4" t="s">
        <v>362</v>
      </c>
      <c r="C822" s="7" t="s">
        <v>3683</v>
      </c>
      <c r="D822" s="6" t="s">
        <v>46</v>
      </c>
      <c r="E822" s="9" t="s">
        <v>2882</v>
      </c>
    </row>
    <row r="823" ht="12.75" customHeight="1" spans="1:5">
      <c r="A823" s="7" t="s">
        <v>631</v>
      </c>
      <c r="B823" s="4" t="s">
        <v>362</v>
      </c>
      <c r="C823" s="7" t="s">
        <v>3684</v>
      </c>
      <c r="D823" s="6" t="s">
        <v>552</v>
      </c>
      <c r="E823" s="6" t="s">
        <v>2397</v>
      </c>
    </row>
    <row r="824" ht="12.75" customHeight="1" spans="1:5">
      <c r="A824" s="7" t="s">
        <v>633</v>
      </c>
      <c r="B824" s="4" t="s">
        <v>362</v>
      </c>
      <c r="C824" s="7" t="s">
        <v>3685</v>
      </c>
      <c r="D824" s="6" t="s">
        <v>552</v>
      </c>
      <c r="E824" s="6" t="s">
        <v>2397</v>
      </c>
    </row>
    <row r="825" ht="12.75" customHeight="1" spans="1:5">
      <c r="A825" s="7" t="s">
        <v>635</v>
      </c>
      <c r="B825" s="4" t="s">
        <v>362</v>
      </c>
      <c r="C825" s="7" t="s">
        <v>3686</v>
      </c>
      <c r="D825" s="6" t="s">
        <v>46</v>
      </c>
      <c r="E825" s="9" t="s">
        <v>3687</v>
      </c>
    </row>
    <row r="826" ht="12.75" customHeight="1" spans="1:5">
      <c r="A826" s="7" t="s">
        <v>637</v>
      </c>
      <c r="B826" s="4" t="s">
        <v>362</v>
      </c>
      <c r="C826" s="7" t="s">
        <v>3688</v>
      </c>
      <c r="D826" s="6" t="s">
        <v>355</v>
      </c>
      <c r="E826" s="17" t="s">
        <v>3689</v>
      </c>
    </row>
    <row r="827" ht="12.75" customHeight="1" spans="1:5">
      <c r="A827" s="7" t="s">
        <v>639</v>
      </c>
      <c r="B827" s="4" t="s">
        <v>362</v>
      </c>
      <c r="C827" s="7" t="s">
        <v>3690</v>
      </c>
      <c r="D827" s="6" t="s">
        <v>355</v>
      </c>
      <c r="E827" s="17" t="s">
        <v>3691</v>
      </c>
    </row>
    <row r="828" ht="12.75" customHeight="1" spans="1:5">
      <c r="A828" s="7" t="s">
        <v>641</v>
      </c>
      <c r="B828" s="4" t="s">
        <v>362</v>
      </c>
      <c r="C828" s="7" t="s">
        <v>3692</v>
      </c>
      <c r="D828" s="6" t="s">
        <v>46</v>
      </c>
      <c r="E828" s="9" t="s">
        <v>3660</v>
      </c>
    </row>
    <row r="829" ht="12.75" customHeight="1" spans="1:5">
      <c r="A829" s="7" t="s">
        <v>643</v>
      </c>
      <c r="B829" s="4" t="s">
        <v>362</v>
      </c>
      <c r="C829" s="7" t="s">
        <v>3693</v>
      </c>
      <c r="D829" s="6" t="s">
        <v>644</v>
      </c>
      <c r="E829" s="6">
        <v>24027</v>
      </c>
    </row>
    <row r="830" ht="12.75" customHeight="1" spans="1:5">
      <c r="A830" s="7" t="s">
        <v>646</v>
      </c>
      <c r="B830" s="4" t="s">
        <v>362</v>
      </c>
      <c r="C830" s="7" t="s">
        <v>3694</v>
      </c>
      <c r="D830" s="6" t="s">
        <v>644</v>
      </c>
      <c r="E830" s="6">
        <v>29470</v>
      </c>
    </row>
    <row r="831" ht="12.75" customHeight="1" spans="1:5">
      <c r="A831" s="3" t="s">
        <v>648</v>
      </c>
      <c r="B831" s="3"/>
      <c r="C831" s="3"/>
      <c r="D831" s="3"/>
      <c r="E831" s="3"/>
    </row>
    <row r="832" ht="12.75" customHeight="1" spans="1:5">
      <c r="A832" s="7" t="s">
        <v>3695</v>
      </c>
      <c r="B832" s="4" t="s">
        <v>651</v>
      </c>
      <c r="C832" s="7" t="s">
        <v>3696</v>
      </c>
      <c r="D832" s="6" t="s">
        <v>652</v>
      </c>
      <c r="E832" s="6">
        <v>22767</v>
      </c>
    </row>
    <row r="833" ht="12.75" customHeight="1" spans="1:5">
      <c r="A833" s="7" t="s">
        <v>3697</v>
      </c>
      <c r="B833" s="4" t="s">
        <v>651</v>
      </c>
      <c r="C833" s="7" t="s">
        <v>3698</v>
      </c>
      <c r="D833" s="6" t="s">
        <v>3699</v>
      </c>
      <c r="E833" s="6">
        <v>45</v>
      </c>
    </row>
    <row r="834" ht="12.75" customHeight="1" spans="1:5">
      <c r="A834" s="7" t="s">
        <v>3700</v>
      </c>
      <c r="B834" s="4" t="s">
        <v>651</v>
      </c>
      <c r="C834" s="7" t="s">
        <v>3701</v>
      </c>
      <c r="D834" s="6" t="s">
        <v>46</v>
      </c>
      <c r="E834" s="9" t="s">
        <v>2391</v>
      </c>
    </row>
    <row r="835" ht="12.75" customHeight="1" spans="1:5">
      <c r="A835" s="7" t="s">
        <v>3702</v>
      </c>
      <c r="B835" s="4" t="s">
        <v>651</v>
      </c>
      <c r="C835" s="7" t="s">
        <v>3703</v>
      </c>
      <c r="D835" s="6" t="s">
        <v>3704</v>
      </c>
      <c r="E835" s="6">
        <v>52</v>
      </c>
    </row>
    <row r="836" ht="12.75" customHeight="1" spans="1:5">
      <c r="A836" s="7" t="s">
        <v>3705</v>
      </c>
      <c r="B836" s="4" t="s">
        <v>651</v>
      </c>
      <c r="C836" s="7" t="s">
        <v>3706</v>
      </c>
      <c r="D836" s="6" t="s">
        <v>3704</v>
      </c>
      <c r="E836" s="6">
        <v>52</v>
      </c>
    </row>
    <row r="837" ht="12.75" customHeight="1" spans="1:5">
      <c r="A837" s="3" t="s">
        <v>3707</v>
      </c>
      <c r="B837" s="4"/>
      <c r="C837" s="6"/>
      <c r="D837" s="6"/>
      <c r="E837" s="6"/>
    </row>
    <row r="838" ht="12.75" customHeight="1" spans="1:5">
      <c r="A838" s="7" t="s">
        <v>3708</v>
      </c>
      <c r="B838" s="4" t="s">
        <v>651</v>
      </c>
      <c r="C838" s="7" t="s">
        <v>3709</v>
      </c>
      <c r="D838" s="6" t="s">
        <v>62</v>
      </c>
      <c r="E838" s="6">
        <v>267</v>
      </c>
    </row>
    <row r="839" ht="12.75" customHeight="1" spans="1:5">
      <c r="A839" s="7" t="s">
        <v>3710</v>
      </c>
      <c r="B839" s="4" t="s">
        <v>651</v>
      </c>
      <c r="C839" s="7" t="s">
        <v>3711</v>
      </c>
      <c r="D839" s="6" t="s">
        <v>62</v>
      </c>
      <c r="E839" s="6">
        <v>206</v>
      </c>
    </row>
    <row r="840" ht="12.75" customHeight="1" spans="1:5">
      <c r="A840" s="7" t="s">
        <v>3712</v>
      </c>
      <c r="B840" s="4" t="s">
        <v>651</v>
      </c>
      <c r="C840" s="7" t="s">
        <v>3713</v>
      </c>
      <c r="D840" s="6" t="s">
        <v>3714</v>
      </c>
      <c r="E840" s="6">
        <v>4259</v>
      </c>
    </row>
    <row r="841" ht="12.75" customHeight="1" spans="1:5">
      <c r="A841" s="7" t="s">
        <v>3715</v>
      </c>
      <c r="B841" s="4" t="s">
        <v>651</v>
      </c>
      <c r="C841" s="7" t="s">
        <v>3716</v>
      </c>
      <c r="D841" s="6" t="s">
        <v>62</v>
      </c>
      <c r="E841" s="6">
        <v>368</v>
      </c>
    </row>
    <row r="842" ht="12.75" customHeight="1" spans="1:5">
      <c r="A842" s="7" t="s">
        <v>3717</v>
      </c>
      <c r="B842" s="4" t="s">
        <v>651</v>
      </c>
      <c r="C842" s="7" t="s">
        <v>3716</v>
      </c>
      <c r="D842" s="6" t="s">
        <v>62</v>
      </c>
      <c r="E842" s="6">
        <v>274</v>
      </c>
    </row>
    <row r="843" ht="12.75" customHeight="1" spans="1:5">
      <c r="A843" s="7" t="s">
        <v>3718</v>
      </c>
      <c r="B843" s="4" t="s">
        <v>651</v>
      </c>
      <c r="C843" s="7" t="s">
        <v>3716</v>
      </c>
      <c r="D843" s="6" t="s">
        <v>62</v>
      </c>
      <c r="E843" s="6">
        <v>429</v>
      </c>
    </row>
    <row r="844" ht="12.75" customHeight="1" spans="1:5">
      <c r="A844" s="7" t="s">
        <v>3719</v>
      </c>
      <c r="B844" s="4" t="s">
        <v>651</v>
      </c>
      <c r="C844" s="7" t="s">
        <v>3716</v>
      </c>
      <c r="D844" s="6" t="s">
        <v>62</v>
      </c>
      <c r="E844" s="6">
        <v>234</v>
      </c>
    </row>
    <row r="845" ht="12.75" customHeight="1" spans="1:5">
      <c r="A845" s="7" t="s">
        <v>3720</v>
      </c>
      <c r="B845" s="4" t="s">
        <v>651</v>
      </c>
      <c r="C845" s="7" t="s">
        <v>3716</v>
      </c>
      <c r="D845" s="6" t="s">
        <v>62</v>
      </c>
      <c r="E845" s="6">
        <v>229</v>
      </c>
    </row>
    <row r="846" ht="12.75" customHeight="1" spans="1:5">
      <c r="A846" s="7" t="s">
        <v>3721</v>
      </c>
      <c r="B846" s="4" t="s">
        <v>651</v>
      </c>
      <c r="C846" s="7" t="s">
        <v>3716</v>
      </c>
      <c r="D846" s="6" t="s">
        <v>62</v>
      </c>
      <c r="E846" s="6">
        <v>189</v>
      </c>
    </row>
    <row r="847" ht="12.75" customHeight="1" spans="1:5">
      <c r="A847" s="7" t="s">
        <v>3722</v>
      </c>
      <c r="B847" s="4" t="s">
        <v>651</v>
      </c>
      <c r="C847" s="7" t="s">
        <v>3716</v>
      </c>
      <c r="D847" s="6" t="s">
        <v>62</v>
      </c>
      <c r="E847" s="6">
        <v>327</v>
      </c>
    </row>
    <row r="848" ht="12.75" customHeight="1" spans="1:5">
      <c r="A848" s="7" t="s">
        <v>3723</v>
      </c>
      <c r="B848" s="4" t="s">
        <v>651</v>
      </c>
      <c r="C848" s="7" t="s">
        <v>3716</v>
      </c>
      <c r="D848" s="6" t="s">
        <v>62</v>
      </c>
      <c r="E848" s="6">
        <v>363</v>
      </c>
    </row>
    <row r="849" ht="12.75" customHeight="1" spans="1:5">
      <c r="A849" s="7" t="s">
        <v>3724</v>
      </c>
      <c r="B849" s="4" t="s">
        <v>651</v>
      </c>
      <c r="C849" s="7" t="s">
        <v>3716</v>
      </c>
      <c r="D849" s="6" t="s">
        <v>62</v>
      </c>
      <c r="E849" s="6">
        <v>265</v>
      </c>
    </row>
    <row r="850" ht="12.75" customHeight="1" spans="1:5">
      <c r="A850" s="7" t="s">
        <v>3725</v>
      </c>
      <c r="B850" s="4" t="s">
        <v>651</v>
      </c>
      <c r="C850" s="7" t="s">
        <v>3716</v>
      </c>
      <c r="D850" s="6" t="s">
        <v>62</v>
      </c>
      <c r="E850" s="6">
        <v>133</v>
      </c>
    </row>
    <row r="851" ht="12.75" customHeight="1" spans="1:5">
      <c r="A851" s="7" t="s">
        <v>3726</v>
      </c>
      <c r="B851" s="4" t="s">
        <v>651</v>
      </c>
      <c r="C851" s="7" t="s">
        <v>3716</v>
      </c>
      <c r="D851" s="6" t="s">
        <v>62</v>
      </c>
      <c r="E851" s="6">
        <v>132</v>
      </c>
    </row>
    <row r="852" ht="12.75" customHeight="1" spans="1:5">
      <c r="A852" s="7" t="s">
        <v>3727</v>
      </c>
      <c r="B852" s="4" t="s">
        <v>651</v>
      </c>
      <c r="C852" s="7" t="s">
        <v>3716</v>
      </c>
      <c r="D852" s="6" t="s">
        <v>62</v>
      </c>
      <c r="E852" s="6">
        <v>388</v>
      </c>
    </row>
    <row r="853" ht="12.75" customHeight="1" spans="1:5">
      <c r="A853" s="7" t="s">
        <v>3728</v>
      </c>
      <c r="B853" s="4" t="s">
        <v>651</v>
      </c>
      <c r="C853" s="7" t="s">
        <v>3716</v>
      </c>
      <c r="D853" s="6" t="s">
        <v>62</v>
      </c>
      <c r="E853" s="6">
        <v>670</v>
      </c>
    </row>
    <row r="854" ht="12.75" customHeight="1" spans="1:5">
      <c r="A854" s="7" t="s">
        <v>3729</v>
      </c>
      <c r="B854" s="4" t="s">
        <v>651</v>
      </c>
      <c r="C854" s="7" t="s">
        <v>3716</v>
      </c>
      <c r="D854" s="6" t="s">
        <v>62</v>
      </c>
      <c r="E854" s="6">
        <v>258</v>
      </c>
    </row>
    <row r="855" ht="12.75" customHeight="1" spans="1:5">
      <c r="A855" s="7" t="s">
        <v>3730</v>
      </c>
      <c r="B855" s="4" t="s">
        <v>651</v>
      </c>
      <c r="C855" s="7" t="s">
        <v>3731</v>
      </c>
      <c r="D855" s="6" t="s">
        <v>62</v>
      </c>
      <c r="E855" s="10">
        <f>E857/E858</f>
        <v>1</v>
      </c>
    </row>
    <row r="856" ht="12.75" customHeight="1" spans="1:5">
      <c r="A856" s="7" t="s">
        <v>654</v>
      </c>
      <c r="B856" s="4" t="s">
        <v>651</v>
      </c>
      <c r="C856" s="7" t="s">
        <v>3732</v>
      </c>
      <c r="D856" s="6" t="s">
        <v>46</v>
      </c>
      <c r="E856" s="6" t="s">
        <v>2397</v>
      </c>
    </row>
    <row r="857" ht="12.75" customHeight="1" spans="1:5">
      <c r="A857" s="7" t="s">
        <v>3733</v>
      </c>
      <c r="B857" s="4" t="s">
        <v>651</v>
      </c>
      <c r="C857" s="7" t="s">
        <v>3734</v>
      </c>
      <c r="D857" s="6" t="s">
        <v>203</v>
      </c>
      <c r="E857" s="6">
        <v>22767</v>
      </c>
    </row>
    <row r="858" ht="12.75" customHeight="1" spans="1:5">
      <c r="A858" s="7" t="s">
        <v>3735</v>
      </c>
      <c r="B858" s="4" t="s">
        <v>651</v>
      </c>
      <c r="C858" s="7" t="s">
        <v>3736</v>
      </c>
      <c r="D858" s="6" t="s">
        <v>3737</v>
      </c>
      <c r="E858" s="6">
        <v>22767</v>
      </c>
    </row>
    <row r="859" ht="12.75" customHeight="1" spans="1:5">
      <c r="A859" s="7" t="s">
        <v>655</v>
      </c>
      <c r="B859" s="4" t="s">
        <v>651</v>
      </c>
      <c r="C859" s="7" t="s">
        <v>3738</v>
      </c>
      <c r="D859" s="6" t="s">
        <v>46</v>
      </c>
      <c r="E859" s="9" t="s">
        <v>2391</v>
      </c>
    </row>
    <row r="860" ht="12.75" customHeight="1" spans="1:5">
      <c r="A860" s="7" t="s">
        <v>3739</v>
      </c>
      <c r="B860" s="4" t="s">
        <v>651</v>
      </c>
      <c r="C860" s="7" t="s">
        <v>3740</v>
      </c>
      <c r="D860" s="6" t="s">
        <v>46</v>
      </c>
      <c r="E860" s="9" t="s">
        <v>3741</v>
      </c>
    </row>
    <row r="861" ht="12.75" customHeight="1" spans="1:5">
      <c r="A861" s="7" t="s">
        <v>659</v>
      </c>
      <c r="B861" s="4" t="s">
        <v>651</v>
      </c>
      <c r="C861" s="7" t="s">
        <v>3742</v>
      </c>
      <c r="D861" s="6" t="s">
        <v>46</v>
      </c>
      <c r="E861" s="26">
        <v>100</v>
      </c>
    </row>
    <row r="862" ht="12.75" customHeight="1" spans="1:5">
      <c r="A862" s="7" t="s">
        <v>661</v>
      </c>
      <c r="B862" s="4" t="s">
        <v>651</v>
      </c>
      <c r="C862" s="7" t="s">
        <v>3743</v>
      </c>
      <c r="D862" s="6" t="s">
        <v>662</v>
      </c>
      <c r="E862" s="6">
        <v>169</v>
      </c>
    </row>
    <row r="863" ht="12.75" customHeight="1" spans="1:5">
      <c r="A863" s="7" t="s">
        <v>664</v>
      </c>
      <c r="B863" s="4" t="s">
        <v>651</v>
      </c>
      <c r="C863" s="7" t="s">
        <v>3744</v>
      </c>
      <c r="D863" s="6" t="s">
        <v>662</v>
      </c>
      <c r="E863" s="6">
        <v>30</v>
      </c>
    </row>
    <row r="864" ht="12.75" customHeight="1" spans="1:5">
      <c r="A864" s="7" t="s">
        <v>666</v>
      </c>
      <c r="B864" s="4" t="s">
        <v>651</v>
      </c>
      <c r="C864" s="7" t="s">
        <v>3745</v>
      </c>
      <c r="D864" s="6" t="s">
        <v>662</v>
      </c>
      <c r="E864" s="6">
        <f>E865+E866</f>
        <v>178</v>
      </c>
    </row>
    <row r="865" ht="12.75" customHeight="1" spans="1:5">
      <c r="A865" s="7" t="s">
        <v>667</v>
      </c>
      <c r="B865" s="4" t="s">
        <v>651</v>
      </c>
      <c r="C865" s="7" t="s">
        <v>3746</v>
      </c>
      <c r="D865" s="6" t="s">
        <v>662</v>
      </c>
      <c r="E865" s="6">
        <v>158</v>
      </c>
    </row>
    <row r="866" ht="12.75" customHeight="1" spans="1:5">
      <c r="A866" s="7" t="s">
        <v>668</v>
      </c>
      <c r="B866" s="4" t="s">
        <v>651</v>
      </c>
      <c r="C866" s="7" t="s">
        <v>3747</v>
      </c>
      <c r="D866" s="6" t="s">
        <v>83</v>
      </c>
      <c r="E866" s="6">
        <v>20</v>
      </c>
    </row>
    <row r="867" ht="12.75" customHeight="1" spans="1:5">
      <c r="A867" s="7" t="s">
        <v>670</v>
      </c>
      <c r="B867" s="4" t="s">
        <v>651</v>
      </c>
      <c r="C867" s="7" t="s">
        <v>3748</v>
      </c>
      <c r="D867" s="6" t="s">
        <v>83</v>
      </c>
      <c r="E867" s="6">
        <v>30</v>
      </c>
    </row>
    <row r="868" ht="12.75" customHeight="1" spans="1:5">
      <c r="A868" s="7" t="s">
        <v>672</v>
      </c>
      <c r="B868" s="4" t="s">
        <v>651</v>
      </c>
      <c r="C868" s="7" t="s">
        <v>3749</v>
      </c>
      <c r="D868" s="6" t="s">
        <v>662</v>
      </c>
      <c r="E868" s="6" t="s">
        <v>3750</v>
      </c>
    </row>
    <row r="869" ht="12.75" customHeight="1" spans="1:5">
      <c r="A869" s="7" t="s">
        <v>673</v>
      </c>
      <c r="B869" s="4" t="s">
        <v>651</v>
      </c>
      <c r="C869" s="7" t="s">
        <v>3751</v>
      </c>
      <c r="D869" s="6" t="s">
        <v>662</v>
      </c>
      <c r="E869" s="6">
        <v>146</v>
      </c>
    </row>
    <row r="870" ht="12.75" customHeight="1" spans="1:5">
      <c r="A870" s="7" t="s">
        <v>674</v>
      </c>
      <c r="B870" s="4" t="s">
        <v>651</v>
      </c>
      <c r="C870" s="7" t="s">
        <v>3752</v>
      </c>
      <c r="D870" s="6" t="s">
        <v>83</v>
      </c>
      <c r="E870" s="6">
        <v>15</v>
      </c>
    </row>
    <row r="871" ht="12.75" customHeight="1" spans="1:5">
      <c r="A871" s="7" t="s">
        <v>676</v>
      </c>
      <c r="B871" s="4" t="s">
        <v>651</v>
      </c>
      <c r="C871" s="7" t="s">
        <v>3753</v>
      </c>
      <c r="D871" s="6" t="s">
        <v>256</v>
      </c>
      <c r="E871" s="6">
        <v>100</v>
      </c>
    </row>
    <row r="872" ht="12.75" customHeight="1" spans="1:5">
      <c r="A872" s="7" t="s">
        <v>678</v>
      </c>
      <c r="B872" s="4" t="s">
        <v>651</v>
      </c>
      <c r="C872" s="7" t="s">
        <v>3754</v>
      </c>
      <c r="D872" s="6" t="s">
        <v>256</v>
      </c>
      <c r="E872" s="6">
        <v>205</v>
      </c>
    </row>
    <row r="873" ht="12.75" customHeight="1" spans="1:5">
      <c r="A873" s="3" t="s">
        <v>3755</v>
      </c>
      <c r="B873" s="4"/>
      <c r="C873" s="6"/>
      <c r="D873" s="6"/>
      <c r="E873" s="6"/>
    </row>
    <row r="874" ht="12.75" customHeight="1" spans="1:5">
      <c r="A874" s="7" t="s">
        <v>680</v>
      </c>
      <c r="B874" s="4" t="s">
        <v>651</v>
      </c>
      <c r="C874" s="7" t="s">
        <v>3756</v>
      </c>
      <c r="D874" s="6" t="s">
        <v>46</v>
      </c>
      <c r="E874" s="9" t="s">
        <v>3757</v>
      </c>
    </row>
    <row r="875" ht="12.75" customHeight="1" spans="1:5">
      <c r="A875" s="7" t="s">
        <v>682</v>
      </c>
      <c r="B875" s="4" t="s">
        <v>651</v>
      </c>
      <c r="C875" s="7" t="s">
        <v>3758</v>
      </c>
      <c r="D875" s="6" t="s">
        <v>683</v>
      </c>
      <c r="E875" s="6">
        <v>100</v>
      </c>
    </row>
    <row r="876" ht="12.75" customHeight="1" spans="1:5">
      <c r="A876" s="7" t="s">
        <v>685</v>
      </c>
      <c r="B876" s="4" t="s">
        <v>651</v>
      </c>
      <c r="C876" s="7" t="s">
        <v>3759</v>
      </c>
      <c r="D876" s="6" t="s">
        <v>457</v>
      </c>
      <c r="E876" s="6">
        <v>100</v>
      </c>
    </row>
    <row r="877" ht="12.75" customHeight="1" spans="1:5">
      <c r="A877" s="7" t="s">
        <v>687</v>
      </c>
      <c r="B877" s="4" t="s">
        <v>651</v>
      </c>
      <c r="C877" s="7" t="s">
        <v>3760</v>
      </c>
      <c r="D877" s="6" t="s">
        <v>62</v>
      </c>
      <c r="E877" s="6" t="s">
        <v>3761</v>
      </c>
    </row>
    <row r="878" ht="12.75" customHeight="1" spans="1:5">
      <c r="A878" s="7" t="s">
        <v>689</v>
      </c>
      <c r="B878" s="4" t="s">
        <v>651</v>
      </c>
      <c r="C878" s="7" t="s">
        <v>3762</v>
      </c>
      <c r="D878" s="6" t="s">
        <v>62</v>
      </c>
      <c r="E878" s="6" t="s">
        <v>3763</v>
      </c>
    </row>
    <row r="879" ht="12.75" customHeight="1" spans="1:5">
      <c r="A879" s="7" t="s">
        <v>64</v>
      </c>
      <c r="B879" s="4" t="s">
        <v>651</v>
      </c>
      <c r="C879" s="7" t="s">
        <v>3497</v>
      </c>
      <c r="D879" s="6" t="s">
        <v>65</v>
      </c>
      <c r="E879" s="6" t="s">
        <v>2685</v>
      </c>
    </row>
    <row r="880" ht="12.75" customHeight="1" spans="1:5">
      <c r="A880" s="7" t="s">
        <v>576</v>
      </c>
      <c r="B880" s="4" t="s">
        <v>651</v>
      </c>
      <c r="C880" s="7" t="s">
        <v>3647</v>
      </c>
      <c r="D880" s="6" t="s">
        <v>65</v>
      </c>
      <c r="E880" s="6" t="s">
        <v>3764</v>
      </c>
    </row>
    <row r="881" ht="12.75" customHeight="1" spans="1:5">
      <c r="A881" s="7" t="s">
        <v>693</v>
      </c>
      <c r="B881" s="4" t="s">
        <v>651</v>
      </c>
      <c r="C881" s="7" t="s">
        <v>3765</v>
      </c>
      <c r="D881" s="6" t="s">
        <v>65</v>
      </c>
      <c r="E881" s="6" t="s">
        <v>2685</v>
      </c>
    </row>
    <row r="882" ht="12.75" customHeight="1" spans="1:5">
      <c r="A882" s="3" t="s">
        <v>3766</v>
      </c>
      <c r="B882" s="4"/>
      <c r="C882" s="6"/>
      <c r="D882" s="6"/>
      <c r="E882" s="6"/>
    </row>
    <row r="883" ht="12.75" customHeight="1" spans="1:5">
      <c r="A883" s="7" t="s">
        <v>3767</v>
      </c>
      <c r="B883" s="4" t="s">
        <v>696</v>
      </c>
      <c r="C883" s="7" t="s">
        <v>3768</v>
      </c>
      <c r="D883" s="6" t="s">
        <v>263</v>
      </c>
      <c r="E883" s="6">
        <v>0</v>
      </c>
    </row>
    <row r="884" ht="12.75" customHeight="1" spans="1:5">
      <c r="A884" s="7" t="s">
        <v>3769</v>
      </c>
      <c r="B884" s="4" t="s">
        <v>696</v>
      </c>
      <c r="C884" s="7" t="s">
        <v>3770</v>
      </c>
      <c r="D884" s="6" t="s">
        <v>263</v>
      </c>
      <c r="E884" s="6">
        <v>0</v>
      </c>
    </row>
    <row r="885" ht="12.75" customHeight="1" spans="1:5">
      <c r="A885" s="7" t="s">
        <v>3771</v>
      </c>
      <c r="B885" s="4" t="s">
        <v>696</v>
      </c>
      <c r="C885" s="7" t="s">
        <v>3772</v>
      </c>
      <c r="D885" s="6" t="s">
        <v>263</v>
      </c>
      <c r="E885" s="6">
        <v>14</v>
      </c>
    </row>
    <row r="886" ht="12.75" customHeight="1" spans="1:5">
      <c r="A886" s="7" t="s">
        <v>3773</v>
      </c>
      <c r="B886" s="4" t="s">
        <v>696</v>
      </c>
      <c r="C886" s="7" t="s">
        <v>3774</v>
      </c>
      <c r="D886" s="6" t="s">
        <v>263</v>
      </c>
      <c r="E886" s="6">
        <v>0</v>
      </c>
    </row>
    <row r="887" ht="12.75" customHeight="1" spans="1:5">
      <c r="A887" s="7" t="s">
        <v>3775</v>
      </c>
      <c r="B887" s="4" t="s">
        <v>696</v>
      </c>
      <c r="C887" s="7" t="s">
        <v>3776</v>
      </c>
      <c r="D887" s="6" t="s">
        <v>263</v>
      </c>
      <c r="E887" s="6">
        <v>0</v>
      </c>
    </row>
    <row r="888" ht="12.75" customHeight="1" spans="1:5">
      <c r="A888" s="7" t="s">
        <v>3777</v>
      </c>
      <c r="B888" s="4" t="s">
        <v>696</v>
      </c>
      <c r="C888" s="7" t="s">
        <v>3778</v>
      </c>
      <c r="D888" s="6" t="s">
        <v>263</v>
      </c>
      <c r="E888" s="6">
        <v>0</v>
      </c>
    </row>
    <row r="889" ht="12.75" customHeight="1" spans="1:5">
      <c r="A889" s="7" t="s">
        <v>3779</v>
      </c>
      <c r="B889" s="4" t="s">
        <v>696</v>
      </c>
      <c r="C889" s="7" t="s">
        <v>3780</v>
      </c>
      <c r="D889" s="6" t="s">
        <v>263</v>
      </c>
      <c r="E889" s="6">
        <v>0</v>
      </c>
    </row>
    <row r="890" ht="12.75" customHeight="1" spans="1:5">
      <c r="A890" s="7" t="s">
        <v>3781</v>
      </c>
      <c r="B890" s="4" t="s">
        <v>696</v>
      </c>
      <c r="C890" s="7" t="s">
        <v>3782</v>
      </c>
      <c r="D890" s="6" t="s">
        <v>263</v>
      </c>
      <c r="E890" s="6">
        <v>0</v>
      </c>
    </row>
    <row r="891" ht="12.75" customHeight="1" spans="1:5">
      <c r="A891" s="7" t="s">
        <v>3783</v>
      </c>
      <c r="B891" s="4" t="s">
        <v>696</v>
      </c>
      <c r="C891" s="7" t="s">
        <v>3784</v>
      </c>
      <c r="D891" s="6" t="s">
        <v>426</v>
      </c>
      <c r="E891" s="6">
        <v>14</v>
      </c>
    </row>
    <row r="892" ht="12.75" customHeight="1" spans="1:5">
      <c r="A892" s="7" t="s">
        <v>3785</v>
      </c>
      <c r="B892" s="4" t="s">
        <v>696</v>
      </c>
      <c r="C892" s="7" t="s">
        <v>3786</v>
      </c>
      <c r="D892" s="6" t="s">
        <v>426</v>
      </c>
      <c r="E892" s="6">
        <v>0</v>
      </c>
    </row>
    <row r="893" ht="12.75" customHeight="1" spans="1:5">
      <c r="A893" s="7" t="s">
        <v>3787</v>
      </c>
      <c r="B893" s="4" t="s">
        <v>696</v>
      </c>
      <c r="C893" s="7" t="s">
        <v>3788</v>
      </c>
      <c r="D893" s="6" t="s">
        <v>426</v>
      </c>
      <c r="E893" s="6">
        <v>0</v>
      </c>
    </row>
    <row r="894" ht="12.75" customHeight="1" spans="1:5">
      <c r="A894" s="7" t="s">
        <v>3789</v>
      </c>
      <c r="B894" s="4" t="s">
        <v>696</v>
      </c>
      <c r="C894" s="7" t="s">
        <v>3790</v>
      </c>
      <c r="D894" s="6" t="s">
        <v>426</v>
      </c>
      <c r="E894" s="6">
        <v>0</v>
      </c>
    </row>
    <row r="895" ht="12.75" customHeight="1" spans="1:5">
      <c r="A895" s="7" t="s">
        <v>3791</v>
      </c>
      <c r="B895" s="4" t="s">
        <v>696</v>
      </c>
      <c r="C895" s="7" t="s">
        <v>3792</v>
      </c>
      <c r="D895" s="6" t="s">
        <v>426</v>
      </c>
      <c r="E895" s="6">
        <v>104</v>
      </c>
    </row>
    <row r="896" ht="12.75" customHeight="1" spans="1:5">
      <c r="A896" s="7" t="s">
        <v>3793</v>
      </c>
      <c r="B896" s="4" t="s">
        <v>696</v>
      </c>
      <c r="C896" s="7" t="s">
        <v>3794</v>
      </c>
      <c r="D896" s="6" t="s">
        <v>426</v>
      </c>
      <c r="E896" s="6">
        <v>18</v>
      </c>
    </row>
    <row r="897" ht="12.75" customHeight="1" spans="1:5">
      <c r="A897" s="7" t="s">
        <v>3795</v>
      </c>
      <c r="B897" s="4" t="s">
        <v>696</v>
      </c>
      <c r="C897" s="7" t="s">
        <v>3796</v>
      </c>
      <c r="D897" s="6" t="s">
        <v>426</v>
      </c>
      <c r="E897" s="6">
        <v>3</v>
      </c>
    </row>
    <row r="898" ht="12.75" customHeight="1" spans="1:5">
      <c r="A898" s="7" t="s">
        <v>3797</v>
      </c>
      <c r="B898" s="4" t="s">
        <v>696</v>
      </c>
      <c r="C898" s="7" t="s">
        <v>3798</v>
      </c>
      <c r="D898" s="6" t="s">
        <v>426</v>
      </c>
      <c r="E898" s="6">
        <v>0</v>
      </c>
    </row>
    <row r="899" ht="12.75" customHeight="1" spans="1:5">
      <c r="A899" s="3" t="s">
        <v>3799</v>
      </c>
      <c r="B899" s="4"/>
      <c r="C899" s="6"/>
      <c r="D899" s="6"/>
      <c r="E899" s="6"/>
    </row>
    <row r="900" ht="12.75" customHeight="1" spans="1:5">
      <c r="A900" s="7" t="s">
        <v>3800</v>
      </c>
      <c r="B900" s="4" t="s">
        <v>696</v>
      </c>
      <c r="C900" s="7" t="s">
        <v>3801</v>
      </c>
      <c r="D900" s="6" t="s">
        <v>735</v>
      </c>
      <c r="E900" s="6">
        <v>0</v>
      </c>
    </row>
    <row r="901" ht="12.75" customHeight="1" spans="1:5">
      <c r="A901" s="7" t="s">
        <v>3802</v>
      </c>
      <c r="B901" s="4" t="s">
        <v>696</v>
      </c>
      <c r="C901" s="7" t="s">
        <v>3803</v>
      </c>
      <c r="D901" s="6" t="s">
        <v>735</v>
      </c>
      <c r="E901" s="6">
        <v>0</v>
      </c>
    </row>
    <row r="902" ht="12.75" customHeight="1" spans="1:5">
      <c r="A902" s="7" t="s">
        <v>3804</v>
      </c>
      <c r="B902" s="4" t="s">
        <v>696</v>
      </c>
      <c r="C902" s="7" t="s">
        <v>3805</v>
      </c>
      <c r="D902" s="6" t="s">
        <v>735</v>
      </c>
      <c r="E902" s="6">
        <v>12</v>
      </c>
    </row>
    <row r="903" ht="12.75" customHeight="1" spans="1:5">
      <c r="A903" s="7" t="s">
        <v>3806</v>
      </c>
      <c r="B903" s="4" t="s">
        <v>696</v>
      </c>
      <c r="C903" s="7" t="s">
        <v>3807</v>
      </c>
      <c r="D903" s="6" t="s">
        <v>735</v>
      </c>
      <c r="E903" s="6">
        <v>0</v>
      </c>
    </row>
    <row r="904" ht="12.75" customHeight="1" spans="1:5">
      <c r="A904" s="7" t="s">
        <v>3808</v>
      </c>
      <c r="B904" s="4" t="s">
        <v>696</v>
      </c>
      <c r="C904" s="7" t="s">
        <v>3809</v>
      </c>
      <c r="D904" s="6" t="s">
        <v>735</v>
      </c>
      <c r="E904" s="6">
        <v>0</v>
      </c>
    </row>
    <row r="905" ht="12.75" customHeight="1" spans="1:5">
      <c r="A905" s="7" t="s">
        <v>3810</v>
      </c>
      <c r="B905" s="4" t="s">
        <v>696</v>
      </c>
      <c r="C905" s="7" t="s">
        <v>3811</v>
      </c>
      <c r="D905" s="6" t="s">
        <v>735</v>
      </c>
      <c r="E905" s="6">
        <v>0</v>
      </c>
    </row>
    <row r="906" ht="12.75" customHeight="1" spans="1:5">
      <c r="A906" s="7" t="s">
        <v>3812</v>
      </c>
      <c r="B906" s="4" t="s">
        <v>696</v>
      </c>
      <c r="C906" s="7" t="s">
        <v>3813</v>
      </c>
      <c r="D906" s="6" t="s">
        <v>735</v>
      </c>
      <c r="E906" s="6">
        <v>0</v>
      </c>
    </row>
    <row r="907" ht="12.75" customHeight="1" spans="1:5">
      <c r="A907" s="3" t="s">
        <v>3814</v>
      </c>
      <c r="B907" s="4"/>
      <c r="C907" s="6"/>
      <c r="D907" s="6"/>
      <c r="E907" s="6"/>
    </row>
    <row r="908" ht="12.75" customHeight="1" spans="1:5">
      <c r="A908" s="7" t="s">
        <v>3815</v>
      </c>
      <c r="B908" s="4" t="s">
        <v>696</v>
      </c>
      <c r="C908" s="7" t="s">
        <v>3816</v>
      </c>
      <c r="D908" s="6" t="s">
        <v>3817</v>
      </c>
      <c r="E908" s="6">
        <v>0</v>
      </c>
    </row>
    <row r="909" ht="12.75" customHeight="1" spans="1:5">
      <c r="A909" s="7" t="s">
        <v>3818</v>
      </c>
      <c r="B909" s="4" t="s">
        <v>696</v>
      </c>
      <c r="C909" s="7" t="s">
        <v>3819</v>
      </c>
      <c r="D909" s="6" t="s">
        <v>3817</v>
      </c>
      <c r="E909" s="6">
        <v>0</v>
      </c>
    </row>
    <row r="910" ht="12.75" customHeight="1" spans="1:5">
      <c r="A910" s="7" t="s">
        <v>3820</v>
      </c>
      <c r="B910" s="4" t="s">
        <v>696</v>
      </c>
      <c r="C910" s="7" t="s">
        <v>3821</v>
      </c>
      <c r="D910" s="6" t="s">
        <v>3817</v>
      </c>
      <c r="E910" s="6">
        <v>16</v>
      </c>
    </row>
    <row r="911" ht="12.75" customHeight="1" spans="1:5">
      <c r="A911" s="7" t="s">
        <v>3822</v>
      </c>
      <c r="B911" s="4" t="s">
        <v>696</v>
      </c>
      <c r="C911" s="7" t="s">
        <v>3823</v>
      </c>
      <c r="D911" s="6" t="s">
        <v>3817</v>
      </c>
      <c r="E911" s="6">
        <v>0</v>
      </c>
    </row>
    <row r="912" ht="12.75" customHeight="1" spans="1:5">
      <c r="A912" s="7" t="s">
        <v>3824</v>
      </c>
      <c r="B912" s="4" t="s">
        <v>696</v>
      </c>
      <c r="C912" s="7" t="s">
        <v>3825</v>
      </c>
      <c r="D912" s="6" t="s">
        <v>3817</v>
      </c>
      <c r="E912" s="6">
        <v>0</v>
      </c>
    </row>
    <row r="913" ht="12.75" customHeight="1" spans="1:5">
      <c r="A913" s="7" t="s">
        <v>3826</v>
      </c>
      <c r="B913" s="4" t="s">
        <v>696</v>
      </c>
      <c r="C913" s="7" t="s">
        <v>3827</v>
      </c>
      <c r="D913" s="6" t="s">
        <v>3817</v>
      </c>
      <c r="E913" s="6">
        <v>0</v>
      </c>
    </row>
    <row r="914" ht="12.75" customHeight="1" spans="1:5">
      <c r="A914" s="7" t="s">
        <v>3828</v>
      </c>
      <c r="B914" s="4" t="s">
        <v>696</v>
      </c>
      <c r="C914" s="7" t="s">
        <v>3829</v>
      </c>
      <c r="D914" s="6" t="s">
        <v>3817</v>
      </c>
      <c r="E914" s="6">
        <v>0</v>
      </c>
    </row>
    <row r="915" ht="12.75" customHeight="1" spans="1:5">
      <c r="A915" s="7" t="s">
        <v>3830</v>
      </c>
      <c r="B915" s="4" t="s">
        <v>696</v>
      </c>
      <c r="C915" s="7" t="s">
        <v>3831</v>
      </c>
      <c r="D915" s="6" t="s">
        <v>3817</v>
      </c>
      <c r="E915" s="6">
        <v>0</v>
      </c>
    </row>
    <row r="916" ht="12.75" customHeight="1" spans="1:5">
      <c r="A916" s="3" t="s">
        <v>3832</v>
      </c>
      <c r="B916" s="4"/>
      <c r="C916" s="6"/>
      <c r="D916" s="6"/>
      <c r="E916" s="6"/>
    </row>
    <row r="917" ht="12.75" customHeight="1" spans="1:5">
      <c r="A917" s="7" t="s">
        <v>3833</v>
      </c>
      <c r="B917" s="4" t="s">
        <v>696</v>
      </c>
      <c r="C917" s="7" t="s">
        <v>3834</v>
      </c>
      <c r="D917" s="6" t="s">
        <v>62</v>
      </c>
      <c r="E917" s="6">
        <v>0</v>
      </c>
    </row>
    <row r="918" ht="12.75" customHeight="1" spans="1:5">
      <c r="A918" s="7" t="s">
        <v>3835</v>
      </c>
      <c r="B918" s="4" t="s">
        <v>696</v>
      </c>
      <c r="C918" s="7" t="s">
        <v>3836</v>
      </c>
      <c r="D918" s="6" t="s">
        <v>62</v>
      </c>
      <c r="E918" s="6">
        <v>0</v>
      </c>
    </row>
    <row r="919" ht="12.75" customHeight="1" spans="1:5">
      <c r="A919" s="7" t="s">
        <v>3837</v>
      </c>
      <c r="B919" s="4" t="s">
        <v>696</v>
      </c>
      <c r="C919" s="7" t="s">
        <v>3838</v>
      </c>
      <c r="D919" s="6" t="s">
        <v>62</v>
      </c>
      <c r="E919" s="6">
        <v>0</v>
      </c>
    </row>
    <row r="920" ht="12.75" customHeight="1" spans="1:5">
      <c r="A920" s="7" t="s">
        <v>3839</v>
      </c>
      <c r="B920" s="4" t="s">
        <v>696</v>
      </c>
      <c r="C920" s="7" t="s">
        <v>3840</v>
      </c>
      <c r="D920" s="6" t="s">
        <v>62</v>
      </c>
      <c r="E920" s="6">
        <v>0</v>
      </c>
    </row>
    <row r="921" ht="12.75" customHeight="1" spans="1:5">
      <c r="A921" s="7" t="s">
        <v>3841</v>
      </c>
      <c r="B921" s="4" t="s">
        <v>696</v>
      </c>
      <c r="C921" s="7" t="s">
        <v>3842</v>
      </c>
      <c r="D921" s="6" t="s">
        <v>62</v>
      </c>
      <c r="E921" s="6">
        <v>0</v>
      </c>
    </row>
    <row r="922" ht="12.75" customHeight="1" spans="1:5">
      <c r="A922" s="7" t="s">
        <v>3843</v>
      </c>
      <c r="B922" s="4" t="s">
        <v>696</v>
      </c>
      <c r="C922" s="7" t="s">
        <v>3844</v>
      </c>
      <c r="D922" s="6" t="s">
        <v>62</v>
      </c>
      <c r="E922" s="6">
        <v>0</v>
      </c>
    </row>
    <row r="923" ht="12.75" customHeight="1" spans="1:5">
      <c r="A923" s="7" t="s">
        <v>3845</v>
      </c>
      <c r="B923" s="4" t="s">
        <v>696</v>
      </c>
      <c r="C923" s="7" t="s">
        <v>3846</v>
      </c>
      <c r="D923" s="6" t="s">
        <v>62</v>
      </c>
      <c r="E923" s="6">
        <v>25</v>
      </c>
    </row>
    <row r="924" ht="12.75" customHeight="1" spans="1:5">
      <c r="A924" s="7" t="s">
        <v>3847</v>
      </c>
      <c r="B924" s="4" t="s">
        <v>696</v>
      </c>
      <c r="C924" s="7" t="s">
        <v>3848</v>
      </c>
      <c r="D924" s="6" t="s">
        <v>62</v>
      </c>
      <c r="E924" s="6">
        <v>0</v>
      </c>
    </row>
    <row r="925" ht="12.75" customHeight="1" spans="1:5">
      <c r="A925" s="7" t="s">
        <v>3849</v>
      </c>
      <c r="B925" s="4" t="s">
        <v>696</v>
      </c>
      <c r="C925" s="7" t="s">
        <v>3850</v>
      </c>
      <c r="D925" s="6" t="s">
        <v>62</v>
      </c>
      <c r="E925" s="6">
        <v>0</v>
      </c>
    </row>
    <row r="926" ht="12.75" customHeight="1" spans="1:5">
      <c r="A926" s="7" t="s">
        <v>3851</v>
      </c>
      <c r="B926" s="4" t="s">
        <v>696</v>
      </c>
      <c r="C926" s="7" t="s">
        <v>3852</v>
      </c>
      <c r="D926" s="6" t="s">
        <v>62</v>
      </c>
      <c r="E926" s="6">
        <v>0</v>
      </c>
    </row>
    <row r="927" ht="12.75" customHeight="1" spans="1:5">
      <c r="A927" s="7" t="s">
        <v>3853</v>
      </c>
      <c r="B927" s="4" t="s">
        <v>696</v>
      </c>
      <c r="C927" s="7" t="s">
        <v>3854</v>
      </c>
      <c r="D927" s="6" t="s">
        <v>62</v>
      </c>
      <c r="E927" s="6">
        <v>0</v>
      </c>
    </row>
    <row r="928" ht="12.75" customHeight="1" spans="1:5">
      <c r="A928" s="7" t="s">
        <v>3855</v>
      </c>
      <c r="B928" s="4" t="s">
        <v>696</v>
      </c>
      <c r="C928" s="7" t="s">
        <v>3856</v>
      </c>
      <c r="D928" s="6" t="s">
        <v>62</v>
      </c>
      <c r="E928" s="6">
        <f>44+61</f>
        <v>105</v>
      </c>
    </row>
    <row r="929" ht="12.75" customHeight="1" spans="1:5">
      <c r="A929" s="7" t="s">
        <v>3857</v>
      </c>
      <c r="B929" s="4" t="s">
        <v>696</v>
      </c>
      <c r="C929" s="7" t="s">
        <v>3858</v>
      </c>
      <c r="D929" s="6" t="s">
        <v>62</v>
      </c>
      <c r="E929" s="6">
        <v>1</v>
      </c>
    </row>
    <row r="930" ht="12.75" customHeight="1" spans="1:5">
      <c r="A930" s="7" t="s">
        <v>3859</v>
      </c>
      <c r="B930" s="4" t="s">
        <v>696</v>
      </c>
      <c r="C930" s="7" t="s">
        <v>3860</v>
      </c>
      <c r="D930" s="6" t="s">
        <v>62</v>
      </c>
      <c r="E930" s="6">
        <v>0</v>
      </c>
    </row>
    <row r="931" ht="12.75" customHeight="1" spans="1:5">
      <c r="A931" s="7" t="s">
        <v>3861</v>
      </c>
      <c r="B931" s="4" t="s">
        <v>696</v>
      </c>
      <c r="C931" s="7" t="s">
        <v>3862</v>
      </c>
      <c r="D931" s="6" t="s">
        <v>62</v>
      </c>
      <c r="E931" s="6">
        <v>0</v>
      </c>
    </row>
    <row r="932" ht="12.75" customHeight="1" spans="1:5">
      <c r="A932" s="7" t="s">
        <v>3863</v>
      </c>
      <c r="B932" s="4" t="s">
        <v>696</v>
      </c>
      <c r="C932" s="7" t="s">
        <v>3864</v>
      </c>
      <c r="D932" s="6" t="s">
        <v>62</v>
      </c>
      <c r="E932" s="6">
        <v>0</v>
      </c>
    </row>
    <row r="933" ht="12.75" customHeight="1" spans="1:5">
      <c r="A933" s="7" t="s">
        <v>3865</v>
      </c>
      <c r="B933" s="4" t="s">
        <v>696</v>
      </c>
      <c r="C933" s="7" t="s">
        <v>3866</v>
      </c>
      <c r="D933" s="6" t="s">
        <v>62</v>
      </c>
      <c r="E933" s="6">
        <v>0</v>
      </c>
    </row>
    <row r="934" ht="12.75" customHeight="1" spans="1:5">
      <c r="A934" s="7" t="s">
        <v>3867</v>
      </c>
      <c r="B934" s="4" t="s">
        <v>696</v>
      </c>
      <c r="C934" s="7" t="s">
        <v>3868</v>
      </c>
      <c r="D934" s="6" t="s">
        <v>62</v>
      </c>
      <c r="E934" s="6">
        <v>0</v>
      </c>
    </row>
    <row r="935" ht="12.75" customHeight="1" spans="1:5">
      <c r="A935" s="7" t="s">
        <v>3869</v>
      </c>
      <c r="B935" s="4" t="s">
        <v>696</v>
      </c>
      <c r="C935" s="7" t="s">
        <v>3870</v>
      </c>
      <c r="D935" s="6" t="s">
        <v>62</v>
      </c>
      <c r="E935" s="6">
        <v>105</v>
      </c>
    </row>
    <row r="936" ht="12.75" customHeight="1" spans="1:5">
      <c r="A936" s="7" t="s">
        <v>3871</v>
      </c>
      <c r="B936" s="4" t="s">
        <v>696</v>
      </c>
      <c r="C936" s="7" t="s">
        <v>3872</v>
      </c>
      <c r="D936" s="6" t="s">
        <v>62</v>
      </c>
      <c r="E936" s="6">
        <f>SUM(E937:E944)</f>
        <v>125</v>
      </c>
    </row>
    <row r="937" ht="12.75" customHeight="1" spans="1:5">
      <c r="A937" s="7" t="s">
        <v>3873</v>
      </c>
      <c r="B937" s="4" t="s">
        <v>696</v>
      </c>
      <c r="C937" s="7" t="s">
        <v>3874</v>
      </c>
      <c r="D937" s="6" t="s">
        <v>62</v>
      </c>
      <c r="E937" s="6">
        <v>21</v>
      </c>
    </row>
    <row r="938" ht="12.75" customHeight="1" spans="1:5">
      <c r="A938" s="7" t="s">
        <v>3875</v>
      </c>
      <c r="B938" s="4" t="s">
        <v>696</v>
      </c>
      <c r="C938" s="7" t="s">
        <v>3876</v>
      </c>
      <c r="D938" s="6" t="s">
        <v>62</v>
      </c>
      <c r="E938" s="6">
        <v>1</v>
      </c>
    </row>
    <row r="939" ht="12.75" customHeight="1" spans="1:5">
      <c r="A939" s="7" t="s">
        <v>3877</v>
      </c>
      <c r="B939" s="4" t="s">
        <v>696</v>
      </c>
      <c r="C939" s="7" t="s">
        <v>3878</v>
      </c>
      <c r="D939" s="6" t="s">
        <v>62</v>
      </c>
      <c r="E939" s="6">
        <v>0</v>
      </c>
    </row>
    <row r="940" ht="12.75" customHeight="1" spans="1:5">
      <c r="A940" s="7" t="s">
        <v>3879</v>
      </c>
      <c r="B940" s="4" t="s">
        <v>696</v>
      </c>
      <c r="C940" s="7" t="s">
        <v>3880</v>
      </c>
      <c r="D940" s="6" t="s">
        <v>62</v>
      </c>
      <c r="E940" s="6">
        <v>0</v>
      </c>
    </row>
    <row r="941" ht="12.75" customHeight="1" spans="1:5">
      <c r="A941" s="7" t="s">
        <v>3881</v>
      </c>
      <c r="B941" s="4" t="s">
        <v>696</v>
      </c>
      <c r="C941" s="7" t="s">
        <v>3882</v>
      </c>
      <c r="D941" s="6" t="s">
        <v>62</v>
      </c>
      <c r="E941" s="6">
        <v>2</v>
      </c>
    </row>
    <row r="942" ht="12.75" customHeight="1" spans="1:5">
      <c r="A942" s="7" t="s">
        <v>3883</v>
      </c>
      <c r="B942" s="4" t="s">
        <v>696</v>
      </c>
      <c r="C942" s="7" t="s">
        <v>3884</v>
      </c>
      <c r="D942" s="6" t="s">
        <v>62</v>
      </c>
      <c r="E942" s="6">
        <v>99</v>
      </c>
    </row>
    <row r="943" ht="12.75" customHeight="1" spans="1:5">
      <c r="A943" s="7" t="s">
        <v>3885</v>
      </c>
      <c r="B943" s="4" t="s">
        <v>696</v>
      </c>
      <c r="C943" s="7" t="s">
        <v>3886</v>
      </c>
      <c r="D943" s="6" t="s">
        <v>62</v>
      </c>
      <c r="E943" s="6">
        <v>2</v>
      </c>
    </row>
    <row r="944" ht="12.75" customHeight="1" spans="1:5">
      <c r="A944" s="7" t="s">
        <v>3887</v>
      </c>
      <c r="B944" s="4" t="s">
        <v>696</v>
      </c>
      <c r="C944" s="7" t="s">
        <v>3888</v>
      </c>
      <c r="D944" s="6" t="s">
        <v>62</v>
      </c>
      <c r="E944" s="6">
        <v>0</v>
      </c>
    </row>
    <row r="945" ht="12.75" customHeight="1" spans="1:5">
      <c r="A945" s="3" t="s">
        <v>3889</v>
      </c>
      <c r="B945" s="4"/>
      <c r="C945" s="6"/>
      <c r="D945" s="6"/>
      <c r="E945" s="6"/>
    </row>
    <row r="946" ht="12.75" customHeight="1" spans="1:5">
      <c r="A946" s="7" t="s">
        <v>3890</v>
      </c>
      <c r="B946" s="4" t="s">
        <v>696</v>
      </c>
      <c r="C946" s="7" t="s">
        <v>3891</v>
      </c>
      <c r="D946" s="6" t="s">
        <v>662</v>
      </c>
      <c r="E946" s="6">
        <v>169</v>
      </c>
    </row>
    <row r="947" ht="12.75" customHeight="1" spans="1:5">
      <c r="A947" s="7" t="s">
        <v>3892</v>
      </c>
      <c r="B947" s="4" t="s">
        <v>696</v>
      </c>
      <c r="C947" s="7" t="s">
        <v>3893</v>
      </c>
      <c r="D947" s="6" t="s">
        <v>263</v>
      </c>
      <c r="E947" s="6">
        <v>45</v>
      </c>
    </row>
    <row r="948" ht="12.75" customHeight="1" spans="1:5">
      <c r="A948" s="7" t="s">
        <v>695</v>
      </c>
      <c r="B948" s="4" t="s">
        <v>696</v>
      </c>
      <c r="C948" s="7" t="s">
        <v>3894</v>
      </c>
      <c r="D948" s="6" t="s">
        <v>83</v>
      </c>
      <c r="E948" s="6">
        <v>24</v>
      </c>
    </row>
    <row r="949" ht="12.75" customHeight="1" spans="1:5">
      <c r="A949" s="7" t="s">
        <v>698</v>
      </c>
      <c r="B949" s="4" t="s">
        <v>696</v>
      </c>
      <c r="C949" s="7" t="s">
        <v>3895</v>
      </c>
      <c r="D949" s="6" t="s">
        <v>46</v>
      </c>
      <c r="E949" s="9" t="s">
        <v>3896</v>
      </c>
    </row>
    <row r="950" ht="12.75" customHeight="1" spans="1:5">
      <c r="A950" s="7" t="s">
        <v>700</v>
      </c>
      <c r="B950" s="4" t="s">
        <v>696</v>
      </c>
      <c r="C950" s="7" t="s">
        <v>3897</v>
      </c>
      <c r="D950" s="6" t="s">
        <v>46</v>
      </c>
      <c r="E950" s="9" t="s">
        <v>2882</v>
      </c>
    </row>
    <row r="951" ht="12.75" customHeight="1" spans="1:5">
      <c r="A951" s="7" t="s">
        <v>702</v>
      </c>
      <c r="B951" s="4" t="s">
        <v>696</v>
      </c>
      <c r="C951" s="7" t="s">
        <v>3898</v>
      </c>
      <c r="D951" s="6" t="s">
        <v>62</v>
      </c>
      <c r="E951" s="6">
        <v>165</v>
      </c>
    </row>
    <row r="952" ht="12.75" customHeight="1" spans="1:5">
      <c r="A952" s="7" t="s">
        <v>704</v>
      </c>
      <c r="B952" s="4" t="s">
        <v>696</v>
      </c>
      <c r="C952" s="7" t="s">
        <v>3899</v>
      </c>
      <c r="D952" s="6" t="s">
        <v>46</v>
      </c>
      <c r="E952" s="9" t="s">
        <v>3900</v>
      </c>
    </row>
    <row r="953" ht="12.75" customHeight="1" spans="1:5">
      <c r="A953" s="7" t="s">
        <v>706</v>
      </c>
      <c r="B953" s="4" t="s">
        <v>696</v>
      </c>
      <c r="C953" s="7" t="s">
        <v>3901</v>
      </c>
      <c r="D953" s="6" t="s">
        <v>707</v>
      </c>
      <c r="E953" s="6">
        <v>14</v>
      </c>
    </row>
    <row r="954" ht="12.75" customHeight="1" spans="1:5">
      <c r="A954" s="7" t="s">
        <v>708</v>
      </c>
      <c r="B954" s="4" t="s">
        <v>696</v>
      </c>
      <c r="C954" s="7" t="s">
        <v>3902</v>
      </c>
      <c r="D954" s="6" t="s">
        <v>707</v>
      </c>
      <c r="E954" s="6">
        <v>14</v>
      </c>
    </row>
    <row r="955" ht="12.75" customHeight="1" spans="1:5">
      <c r="A955" s="7" t="s">
        <v>710</v>
      </c>
      <c r="B955" s="4" t="s">
        <v>696</v>
      </c>
      <c r="C955" s="7" t="s">
        <v>3903</v>
      </c>
      <c r="D955" s="6" t="s">
        <v>444</v>
      </c>
      <c r="E955" s="6">
        <v>6</v>
      </c>
    </row>
    <row r="956" ht="12.75" customHeight="1" spans="1:5">
      <c r="A956" s="7" t="s">
        <v>3904</v>
      </c>
      <c r="B956" s="4" t="s">
        <v>696</v>
      </c>
      <c r="C956" s="7" t="s">
        <v>3905</v>
      </c>
      <c r="D956" s="6" t="s">
        <v>426</v>
      </c>
      <c r="E956" s="6" t="s">
        <v>3906</v>
      </c>
    </row>
    <row r="957" ht="12.75" customHeight="1" spans="1:5">
      <c r="A957" s="7" t="s">
        <v>64</v>
      </c>
      <c r="B957" s="4" t="s">
        <v>696</v>
      </c>
      <c r="C957" s="7" t="s">
        <v>3497</v>
      </c>
      <c r="D957" s="6" t="s">
        <v>65</v>
      </c>
      <c r="E957" s="6" t="s">
        <v>2685</v>
      </c>
    </row>
    <row r="958" ht="12.75" customHeight="1" spans="1:5">
      <c r="A958" s="7" t="s">
        <v>576</v>
      </c>
      <c r="B958" s="4" t="s">
        <v>696</v>
      </c>
      <c r="C958" s="7" t="s">
        <v>3647</v>
      </c>
      <c r="D958" s="6" t="s">
        <v>65</v>
      </c>
      <c r="E958" s="6" t="s">
        <v>3907</v>
      </c>
    </row>
    <row r="959" ht="12.75" customHeight="1" spans="1:5">
      <c r="A959" s="7" t="s">
        <v>716</v>
      </c>
      <c r="B959" s="4" t="s">
        <v>696</v>
      </c>
      <c r="C959" s="7" t="s">
        <v>3908</v>
      </c>
      <c r="D959" s="6" t="s">
        <v>65</v>
      </c>
      <c r="E959" s="6" t="s">
        <v>2685</v>
      </c>
    </row>
    <row r="960" ht="12.75" customHeight="1" spans="1:5">
      <c r="A960" s="3" t="s">
        <v>3909</v>
      </c>
      <c r="B960" s="4"/>
      <c r="C960" s="6"/>
      <c r="D960" s="6"/>
      <c r="E960" s="6"/>
    </row>
    <row r="961" ht="12.75" customHeight="1" spans="1:5">
      <c r="A961" s="7" t="s">
        <v>3910</v>
      </c>
      <c r="B961" s="4" t="s">
        <v>719</v>
      </c>
      <c r="C961" s="7" t="s">
        <v>3911</v>
      </c>
      <c r="D961" s="6" t="s">
        <v>263</v>
      </c>
      <c r="E961" s="6">
        <v>71</v>
      </c>
    </row>
    <row r="962" ht="12.75" customHeight="1" spans="1:5">
      <c r="A962" s="7" t="s">
        <v>3912</v>
      </c>
      <c r="B962" s="4" t="s">
        <v>719</v>
      </c>
      <c r="C962" s="7" t="s">
        <v>3913</v>
      </c>
      <c r="D962" s="6" t="s">
        <v>735</v>
      </c>
      <c r="E962" s="6">
        <v>14</v>
      </c>
    </row>
    <row r="963" ht="12.75" customHeight="1" spans="1:5">
      <c r="A963" s="7" t="s">
        <v>3914</v>
      </c>
      <c r="B963" s="4" t="s">
        <v>719</v>
      </c>
      <c r="C963" s="7" t="s">
        <v>3915</v>
      </c>
      <c r="D963" s="6" t="s">
        <v>525</v>
      </c>
      <c r="E963" s="6">
        <v>325</v>
      </c>
    </row>
    <row r="964" ht="12.75" customHeight="1" spans="1:5">
      <c r="A964" s="7" t="s">
        <v>3916</v>
      </c>
      <c r="B964" s="4" t="s">
        <v>719</v>
      </c>
      <c r="C964" s="7" t="s">
        <v>3917</v>
      </c>
      <c r="D964" s="6" t="s">
        <v>3817</v>
      </c>
      <c r="E964" s="6">
        <v>71</v>
      </c>
    </row>
    <row r="965" ht="12.75" customHeight="1" spans="1:5">
      <c r="A965" s="7" t="s">
        <v>3918</v>
      </c>
      <c r="B965" s="4" t="s">
        <v>719</v>
      </c>
      <c r="C965" s="7" t="s">
        <v>3919</v>
      </c>
      <c r="D965" s="6" t="s">
        <v>3920</v>
      </c>
      <c r="E965" s="6">
        <f>SUM(E966:E970)</f>
        <v>71</v>
      </c>
    </row>
    <row r="966" ht="12.75" customHeight="1" spans="1:5">
      <c r="A966" s="7" t="s">
        <v>3921</v>
      </c>
      <c r="B966" s="4" t="s">
        <v>719</v>
      </c>
      <c r="C966" s="7" t="s">
        <v>3922</v>
      </c>
      <c r="D966" s="6" t="s">
        <v>3920</v>
      </c>
      <c r="E966" s="6">
        <v>27</v>
      </c>
    </row>
    <row r="967" ht="12.75" customHeight="1" spans="1:5">
      <c r="A967" s="7" t="s">
        <v>3923</v>
      </c>
      <c r="B967" s="4" t="s">
        <v>719</v>
      </c>
      <c r="C967" s="7" t="s">
        <v>3924</v>
      </c>
      <c r="D967" s="6" t="s">
        <v>3920</v>
      </c>
      <c r="E967" s="6">
        <v>20</v>
      </c>
    </row>
    <row r="968" ht="12.75" customHeight="1" spans="1:5">
      <c r="A968" s="7" t="s">
        <v>3925</v>
      </c>
      <c r="B968" s="4" t="s">
        <v>719</v>
      </c>
      <c r="C968" s="7" t="s">
        <v>3926</v>
      </c>
      <c r="D968" s="6" t="s">
        <v>3920</v>
      </c>
      <c r="E968" s="6">
        <v>12</v>
      </c>
    </row>
    <row r="969" ht="12.75" customHeight="1" spans="1:5">
      <c r="A969" s="7" t="s">
        <v>3927</v>
      </c>
      <c r="B969" s="4" t="s">
        <v>719</v>
      </c>
      <c r="C969" s="7" t="s">
        <v>3928</v>
      </c>
      <c r="D969" s="6" t="s">
        <v>3920</v>
      </c>
      <c r="E969" s="6">
        <v>4</v>
      </c>
    </row>
    <row r="970" ht="12.75" customHeight="1" spans="1:5">
      <c r="A970" s="7" t="s">
        <v>3929</v>
      </c>
      <c r="B970" s="4" t="s">
        <v>719</v>
      </c>
      <c r="C970" s="7" t="s">
        <v>3930</v>
      </c>
      <c r="D970" s="6" t="s">
        <v>3920</v>
      </c>
      <c r="E970" s="6">
        <v>8</v>
      </c>
    </row>
    <row r="971" ht="12.75" customHeight="1" spans="1:5">
      <c r="A971" s="7" t="s">
        <v>3931</v>
      </c>
      <c r="B971" s="4" t="s">
        <v>719</v>
      </c>
      <c r="C971" s="7" t="s">
        <v>3932</v>
      </c>
      <c r="D971" s="6" t="s">
        <v>3920</v>
      </c>
      <c r="E971" s="6">
        <f>SUM(E972:E976)</f>
        <v>71</v>
      </c>
    </row>
    <row r="972" ht="12.75" customHeight="1" spans="1:5">
      <c r="A972" s="7" t="s">
        <v>3933</v>
      </c>
      <c r="B972" s="4" t="s">
        <v>719</v>
      </c>
      <c r="C972" s="7" t="s">
        <v>3934</v>
      </c>
      <c r="D972" s="6" t="s">
        <v>3920</v>
      </c>
      <c r="E972" s="6">
        <v>8</v>
      </c>
    </row>
    <row r="973" ht="12.75" customHeight="1" spans="1:5">
      <c r="A973" s="7" t="s">
        <v>3935</v>
      </c>
      <c r="B973" s="4" t="s">
        <v>719</v>
      </c>
      <c r="C973" s="7" t="s">
        <v>3936</v>
      </c>
      <c r="D973" s="6" t="s">
        <v>3920</v>
      </c>
      <c r="E973" s="6">
        <v>0</v>
      </c>
    </row>
    <row r="974" ht="12.75" customHeight="1" spans="1:5">
      <c r="A974" s="7" t="s">
        <v>3937</v>
      </c>
      <c r="B974" s="4" t="s">
        <v>719</v>
      </c>
      <c r="C974" s="7" t="s">
        <v>3938</v>
      </c>
      <c r="D974" s="6" t="s">
        <v>3920</v>
      </c>
      <c r="E974" s="6">
        <v>23</v>
      </c>
    </row>
    <row r="975" ht="12.75" customHeight="1" spans="1:5">
      <c r="A975" s="7" t="s">
        <v>3939</v>
      </c>
      <c r="B975" s="4" t="s">
        <v>719</v>
      </c>
      <c r="C975" s="7" t="s">
        <v>3940</v>
      </c>
      <c r="D975" s="6" t="s">
        <v>3920</v>
      </c>
      <c r="E975" s="6">
        <v>0</v>
      </c>
    </row>
    <row r="976" ht="12.75" customHeight="1" spans="1:5">
      <c r="A976" s="7" t="s">
        <v>3941</v>
      </c>
      <c r="B976" s="4" t="s">
        <v>719</v>
      </c>
      <c r="C976" s="7" t="s">
        <v>3942</v>
      </c>
      <c r="D976" s="6" t="s">
        <v>3920</v>
      </c>
      <c r="E976" s="6">
        <v>40</v>
      </c>
    </row>
    <row r="977" ht="12.75" customHeight="1" spans="1:5">
      <c r="A977" s="7" t="s">
        <v>3943</v>
      </c>
      <c r="B977" s="4" t="s">
        <v>719</v>
      </c>
      <c r="C977" s="7" t="s">
        <v>3944</v>
      </c>
      <c r="D977" s="6" t="s">
        <v>525</v>
      </c>
      <c r="E977" s="6">
        <v>325</v>
      </c>
    </row>
    <row r="978" ht="12.75" customHeight="1" spans="1:5">
      <c r="A978" s="7" t="s">
        <v>3945</v>
      </c>
      <c r="B978" s="4" t="s">
        <v>719</v>
      </c>
      <c r="C978" s="7" t="s">
        <v>3946</v>
      </c>
      <c r="D978" s="6" t="s">
        <v>3817</v>
      </c>
      <c r="E978" s="6">
        <v>71</v>
      </c>
    </row>
    <row r="979" ht="12.75" customHeight="1" spans="1:5">
      <c r="A979" s="7" t="s">
        <v>3947</v>
      </c>
      <c r="B979" s="4" t="s">
        <v>719</v>
      </c>
      <c r="C979" s="7" t="s">
        <v>3948</v>
      </c>
      <c r="D979" s="6" t="s">
        <v>3817</v>
      </c>
      <c r="E979" s="6">
        <v>71</v>
      </c>
    </row>
    <row r="980" ht="12.75" customHeight="1" spans="1:5">
      <c r="A980" s="7" t="s">
        <v>3949</v>
      </c>
      <c r="B980" s="4" t="s">
        <v>719</v>
      </c>
      <c r="C980" s="7" t="s">
        <v>3950</v>
      </c>
      <c r="D980" s="6" t="s">
        <v>46</v>
      </c>
      <c r="E980" s="9" t="s">
        <v>2391</v>
      </c>
    </row>
    <row r="981" ht="12.75" customHeight="1" spans="1:5">
      <c r="A981" s="7" t="s">
        <v>3951</v>
      </c>
      <c r="B981" s="4" t="s">
        <v>719</v>
      </c>
      <c r="C981" s="7" t="s">
        <v>3952</v>
      </c>
      <c r="D981" s="6" t="s">
        <v>525</v>
      </c>
      <c r="E981" s="6">
        <v>325</v>
      </c>
    </row>
    <row r="982" ht="12.75" customHeight="1" spans="1:5">
      <c r="A982" s="7" t="s">
        <v>3953</v>
      </c>
      <c r="B982" s="4" t="s">
        <v>719</v>
      </c>
      <c r="C982" s="7" t="s">
        <v>3954</v>
      </c>
      <c r="D982" s="6" t="s">
        <v>3955</v>
      </c>
      <c r="E982" s="6">
        <v>325</v>
      </c>
    </row>
    <row r="983" ht="12.75" customHeight="1" spans="1:5">
      <c r="A983" s="7" t="s">
        <v>3956</v>
      </c>
      <c r="B983" s="4" t="s">
        <v>719</v>
      </c>
      <c r="C983" s="7" t="s">
        <v>3957</v>
      </c>
      <c r="D983" s="6" t="s">
        <v>62</v>
      </c>
      <c r="E983" s="6">
        <v>2</v>
      </c>
    </row>
    <row r="984" ht="12.75" customHeight="1" spans="1:5">
      <c r="A984" s="7" t="s">
        <v>3958</v>
      </c>
      <c r="B984" s="4" t="s">
        <v>719</v>
      </c>
      <c r="C984" s="7" t="s">
        <v>3959</v>
      </c>
      <c r="D984" s="6" t="s">
        <v>62</v>
      </c>
      <c r="E984" s="6">
        <v>0</v>
      </c>
    </row>
    <row r="985" ht="12.75" customHeight="1" spans="1:5">
      <c r="A985" s="7" t="s">
        <v>3960</v>
      </c>
      <c r="B985" s="4" t="s">
        <v>719</v>
      </c>
      <c r="C985" s="7" t="s">
        <v>3961</v>
      </c>
      <c r="D985" s="6" t="s">
        <v>62</v>
      </c>
      <c r="E985" s="6">
        <v>2</v>
      </c>
    </row>
    <row r="986" ht="12.75" customHeight="1" spans="1:5">
      <c r="A986" s="7" t="s">
        <v>3962</v>
      </c>
      <c r="B986" s="4" t="s">
        <v>719</v>
      </c>
      <c r="C986" s="7" t="s">
        <v>3963</v>
      </c>
      <c r="D986" s="6" t="s">
        <v>355</v>
      </c>
      <c r="E986" s="17" t="s">
        <v>2397</v>
      </c>
    </row>
    <row r="987" ht="12.75" customHeight="1" spans="1:5">
      <c r="A987" s="3" t="s">
        <v>3964</v>
      </c>
      <c r="B987" s="3"/>
      <c r="C987" s="3"/>
      <c r="D987" s="3"/>
      <c r="E987" s="3"/>
    </row>
    <row r="988" ht="12.75" customHeight="1" spans="1:5">
      <c r="A988" s="7" t="s">
        <v>718</v>
      </c>
      <c r="B988" s="4" t="s">
        <v>719</v>
      </c>
      <c r="C988" s="7" t="s">
        <v>3965</v>
      </c>
      <c r="D988" s="6" t="s">
        <v>426</v>
      </c>
      <c r="E988" s="11">
        <v>1</v>
      </c>
    </row>
    <row r="989" ht="12.75" customHeight="1" spans="1:5">
      <c r="A989" s="7" t="s">
        <v>721</v>
      </c>
      <c r="B989" s="4" t="s">
        <v>719</v>
      </c>
      <c r="C989" s="7" t="s">
        <v>3966</v>
      </c>
      <c r="D989" s="6" t="s">
        <v>46</v>
      </c>
      <c r="E989" s="9" t="s">
        <v>2584</v>
      </c>
    </row>
    <row r="990" ht="12.75" customHeight="1" spans="1:5">
      <c r="A990" s="7" t="s">
        <v>723</v>
      </c>
      <c r="B990" s="4" t="s">
        <v>719</v>
      </c>
      <c r="C990" s="7" t="s">
        <v>3967</v>
      </c>
      <c r="D990" s="6" t="s">
        <v>46</v>
      </c>
      <c r="E990" s="9" t="s">
        <v>2584</v>
      </c>
    </row>
    <row r="991" ht="12.75" customHeight="1" spans="1:5">
      <c r="A991" s="7" t="s">
        <v>725</v>
      </c>
      <c r="B991" s="4" t="s">
        <v>719</v>
      </c>
      <c r="C991" s="7" t="s">
        <v>3968</v>
      </c>
      <c r="D991" s="6" t="s">
        <v>46</v>
      </c>
      <c r="E991" s="9" t="s">
        <v>2584</v>
      </c>
    </row>
    <row r="992" ht="12.75" customHeight="1" spans="1:5">
      <c r="A992" s="7" t="s">
        <v>64</v>
      </c>
      <c r="B992" s="4" t="s">
        <v>719</v>
      </c>
      <c r="C992" s="7" t="s">
        <v>3497</v>
      </c>
      <c r="D992" s="6" t="s">
        <v>65</v>
      </c>
      <c r="E992" s="6" t="s">
        <v>2685</v>
      </c>
    </row>
    <row r="993" ht="12.75" customHeight="1" spans="1:5">
      <c r="A993" s="7" t="s">
        <v>576</v>
      </c>
      <c r="B993" s="4" t="s">
        <v>719</v>
      </c>
      <c r="C993" s="7" t="s">
        <v>3647</v>
      </c>
      <c r="D993" s="6" t="s">
        <v>65</v>
      </c>
      <c r="E993" s="6" t="s">
        <v>3969</v>
      </c>
    </row>
    <row r="994" ht="12.75" customHeight="1" spans="1:5">
      <c r="A994" s="7" t="s">
        <v>729</v>
      </c>
      <c r="B994" s="4" t="s">
        <v>719</v>
      </c>
      <c r="C994" s="7" t="s">
        <v>3970</v>
      </c>
      <c r="D994" s="6" t="s">
        <v>46</v>
      </c>
      <c r="E994" s="9" t="s">
        <v>2584</v>
      </c>
    </row>
    <row r="995" ht="12.75" customHeight="1" spans="1:5">
      <c r="A995" s="7" t="s">
        <v>731</v>
      </c>
      <c r="B995" s="4" t="s">
        <v>719</v>
      </c>
      <c r="C995" s="7" t="s">
        <v>3971</v>
      </c>
      <c r="D995" s="6" t="s">
        <v>732</v>
      </c>
      <c r="E995" s="6" t="s">
        <v>3972</v>
      </c>
    </row>
    <row r="996" ht="12.75" customHeight="1" spans="1:5">
      <c r="A996" s="7" t="s">
        <v>734</v>
      </c>
      <c r="B996" s="4" t="s">
        <v>719</v>
      </c>
      <c r="C996" s="7" t="s">
        <v>3973</v>
      </c>
      <c r="D996" s="6" t="s">
        <v>735</v>
      </c>
      <c r="E996" s="6" t="s">
        <v>3972</v>
      </c>
    </row>
    <row r="997" ht="12.75" customHeight="1" spans="1:5">
      <c r="A997" s="7" t="s">
        <v>737</v>
      </c>
      <c r="B997" s="4" t="s">
        <v>719</v>
      </c>
      <c r="C997" s="7" t="s">
        <v>3974</v>
      </c>
      <c r="D997" s="6" t="s">
        <v>732</v>
      </c>
      <c r="E997" s="6" t="s">
        <v>3975</v>
      </c>
    </row>
    <row r="998" ht="12.75" customHeight="1" spans="1:5">
      <c r="A998" s="7" t="s">
        <v>739</v>
      </c>
      <c r="B998" s="4" t="s">
        <v>719</v>
      </c>
      <c r="C998" s="7" t="s">
        <v>3976</v>
      </c>
      <c r="D998" s="6" t="s">
        <v>732</v>
      </c>
      <c r="E998" s="6" t="s">
        <v>3977</v>
      </c>
    </row>
    <row r="999" ht="12.75" customHeight="1" spans="1:5">
      <c r="A999" s="7" t="s">
        <v>741</v>
      </c>
      <c r="B999" s="4" t="s">
        <v>719</v>
      </c>
      <c r="C999" s="7" t="s">
        <v>3978</v>
      </c>
      <c r="D999" s="6" t="s">
        <v>732</v>
      </c>
      <c r="E999" s="6" t="s">
        <v>3979</v>
      </c>
    </row>
    <row r="1000" ht="12.75" customHeight="1" spans="1:5">
      <c r="A1000" s="7" t="s">
        <v>743</v>
      </c>
      <c r="B1000" s="4" t="s">
        <v>719</v>
      </c>
      <c r="C1000" s="7" t="s">
        <v>3980</v>
      </c>
      <c r="D1000" s="6" t="s">
        <v>732</v>
      </c>
      <c r="E1000" s="6" t="s">
        <v>3979</v>
      </c>
    </row>
    <row r="1001" ht="12.75" customHeight="1" spans="1:5">
      <c r="A1001" s="7" t="s">
        <v>745</v>
      </c>
      <c r="B1001" s="4" t="s">
        <v>719</v>
      </c>
      <c r="C1001" s="7" t="s">
        <v>3981</v>
      </c>
      <c r="D1001" s="6" t="s">
        <v>46</v>
      </c>
      <c r="E1001" s="9" t="s">
        <v>2391</v>
      </c>
    </row>
    <row r="1002" ht="12.75" customHeight="1" spans="1:5">
      <c r="A1002" s="7" t="s">
        <v>747</v>
      </c>
      <c r="B1002" s="4" t="s">
        <v>719</v>
      </c>
      <c r="C1002" s="7" t="s">
        <v>3982</v>
      </c>
      <c r="D1002" s="6" t="s">
        <v>256</v>
      </c>
      <c r="E1002" s="6">
        <v>71</v>
      </c>
    </row>
    <row r="1003" ht="12.75" customHeight="1" spans="1:5">
      <c r="A1003" s="7" t="s">
        <v>749</v>
      </c>
      <c r="B1003" s="4" t="s">
        <v>719</v>
      </c>
      <c r="C1003" s="7" t="s">
        <v>3983</v>
      </c>
      <c r="D1003" s="6" t="s">
        <v>256</v>
      </c>
      <c r="E1003" s="6">
        <v>71</v>
      </c>
    </row>
    <row r="1004" ht="12.75" customHeight="1" spans="1:5">
      <c r="A1004" s="7" t="s">
        <v>751</v>
      </c>
      <c r="B1004" s="4" t="s">
        <v>719</v>
      </c>
      <c r="C1004" s="7" t="s">
        <v>3984</v>
      </c>
      <c r="D1004" s="6" t="s">
        <v>46</v>
      </c>
      <c r="E1004" s="9" t="s">
        <v>2584</v>
      </c>
    </row>
    <row r="1005" ht="12.75" customHeight="1" spans="1:5">
      <c r="A1005" s="7" t="s">
        <v>753</v>
      </c>
      <c r="B1005" s="4" t="s">
        <v>719</v>
      </c>
      <c r="C1005" s="7" t="s">
        <v>3985</v>
      </c>
      <c r="D1005" s="6" t="s">
        <v>754</v>
      </c>
      <c r="E1005" s="6">
        <v>42</v>
      </c>
    </row>
    <row r="1006" ht="12.75" customHeight="1" spans="1:5">
      <c r="A1006" s="7" t="s">
        <v>756</v>
      </c>
      <c r="B1006" s="4" t="s">
        <v>719</v>
      </c>
      <c r="C1006" s="7" t="s">
        <v>3986</v>
      </c>
      <c r="D1006" s="6" t="s">
        <v>754</v>
      </c>
      <c r="E1006" s="6">
        <v>42</v>
      </c>
    </row>
    <row r="1007" ht="12.75" customHeight="1" spans="1:5">
      <c r="A1007" s="7" t="s">
        <v>758</v>
      </c>
      <c r="B1007" s="4" t="s">
        <v>719</v>
      </c>
      <c r="C1007" s="7" t="s">
        <v>3987</v>
      </c>
      <c r="D1007" s="6" t="s">
        <v>46</v>
      </c>
      <c r="E1007" s="9" t="s">
        <v>2882</v>
      </c>
    </row>
    <row r="1008" ht="12.75" customHeight="1" spans="1:5">
      <c r="A1008" s="7" t="s">
        <v>760</v>
      </c>
      <c r="B1008" s="4" t="s">
        <v>719</v>
      </c>
      <c r="C1008" s="7" t="s">
        <v>3988</v>
      </c>
      <c r="D1008" s="6" t="s">
        <v>256</v>
      </c>
      <c r="E1008" s="6">
        <v>581</v>
      </c>
    </row>
    <row r="1009" ht="12.75" customHeight="1" spans="1:5">
      <c r="A1009" s="7" t="s">
        <v>762</v>
      </c>
      <c r="B1009" s="4" t="s">
        <v>719</v>
      </c>
      <c r="C1009" s="7" t="s">
        <v>3989</v>
      </c>
      <c r="D1009" s="6" t="s">
        <v>256</v>
      </c>
      <c r="E1009" s="6">
        <v>679</v>
      </c>
    </row>
    <row r="1010" ht="12.75" customHeight="1" spans="1:5">
      <c r="A1010" s="7" t="s">
        <v>764</v>
      </c>
      <c r="B1010" s="4" t="s">
        <v>719</v>
      </c>
      <c r="C1010" s="7" t="s">
        <v>3990</v>
      </c>
      <c r="D1010" s="6" t="s">
        <v>256</v>
      </c>
      <c r="E1010" s="6">
        <f>SUM(E1008:E1009)</f>
        <v>1260</v>
      </c>
    </row>
    <row r="1011" ht="12.75" customHeight="1" spans="1:5">
      <c r="A1011" s="7" t="s">
        <v>766</v>
      </c>
      <c r="B1011" s="4" t="s">
        <v>719</v>
      </c>
      <c r="C1011" s="7" t="s">
        <v>3991</v>
      </c>
      <c r="D1011" s="6" t="s">
        <v>65</v>
      </c>
      <c r="E1011" s="6" t="s">
        <v>2685</v>
      </c>
    </row>
    <row r="1012" ht="12.75" customHeight="1" spans="1:5">
      <c r="A1012" s="3" t="s">
        <v>3992</v>
      </c>
      <c r="B1012" s="4"/>
      <c r="C1012" s="6"/>
      <c r="D1012" s="6"/>
      <c r="E1012" s="6"/>
    </row>
    <row r="1013" ht="12.75" customHeight="1" spans="1:5">
      <c r="A1013" s="7" t="s">
        <v>3993</v>
      </c>
      <c r="B1013" s="4" t="s">
        <v>3994</v>
      </c>
      <c r="C1013" s="7" t="s">
        <v>3995</v>
      </c>
      <c r="D1013" s="6" t="s">
        <v>3996</v>
      </c>
      <c r="E1013" s="6">
        <v>112</v>
      </c>
    </row>
    <row r="1014" ht="12.75" customHeight="1" spans="1:5">
      <c r="A1014" s="7" t="s">
        <v>3997</v>
      </c>
      <c r="B1014" s="4" t="s">
        <v>3994</v>
      </c>
      <c r="C1014" s="7" t="s">
        <v>3998</v>
      </c>
      <c r="D1014" s="6" t="s">
        <v>3996</v>
      </c>
      <c r="E1014" s="6">
        <v>1</v>
      </c>
    </row>
    <row r="1015" ht="12.75" customHeight="1" spans="1:5">
      <c r="A1015" s="7" t="s">
        <v>3999</v>
      </c>
      <c r="B1015" s="4" t="s">
        <v>3994</v>
      </c>
      <c r="C1015" s="7" t="s">
        <v>4000</v>
      </c>
      <c r="D1015" s="6" t="s">
        <v>3996</v>
      </c>
      <c r="E1015" s="6">
        <v>6</v>
      </c>
    </row>
    <row r="1016" ht="12.75" customHeight="1" spans="1:5">
      <c r="A1016" s="3" t="s">
        <v>4001</v>
      </c>
      <c r="B1016" s="4"/>
      <c r="C1016" s="6"/>
      <c r="D1016" s="6"/>
      <c r="E1016" s="6"/>
    </row>
    <row r="1017" ht="12.75" customHeight="1" spans="1:5">
      <c r="A1017" s="7" t="s">
        <v>4002</v>
      </c>
      <c r="B1017" s="4" t="s">
        <v>3994</v>
      </c>
      <c r="C1017" s="7" t="s">
        <v>4003</v>
      </c>
      <c r="D1017" s="6" t="s">
        <v>3996</v>
      </c>
      <c r="E1017" s="6">
        <f>SUM(E1018:E1041)</f>
        <v>502</v>
      </c>
    </row>
    <row r="1018" ht="12.75" customHeight="1" spans="1:5">
      <c r="A1018" s="7" t="s">
        <v>4004</v>
      </c>
      <c r="B1018" s="4" t="s">
        <v>3994</v>
      </c>
      <c r="C1018" s="7" t="s">
        <v>4005</v>
      </c>
      <c r="D1018" s="6" t="s">
        <v>3996</v>
      </c>
      <c r="E1018" s="6">
        <v>34</v>
      </c>
    </row>
    <row r="1019" ht="12.75" customHeight="1" spans="1:5">
      <c r="A1019" s="7" t="s">
        <v>4006</v>
      </c>
      <c r="B1019" s="4" t="s">
        <v>3994</v>
      </c>
      <c r="C1019" s="7" t="s">
        <v>4007</v>
      </c>
      <c r="D1019" s="6" t="s">
        <v>3996</v>
      </c>
      <c r="E1019" s="6">
        <v>8</v>
      </c>
    </row>
    <row r="1020" ht="12.75" customHeight="1" spans="1:5">
      <c r="A1020" s="7" t="s">
        <v>4008</v>
      </c>
      <c r="B1020" s="4" t="s">
        <v>3994</v>
      </c>
      <c r="C1020" s="7" t="s">
        <v>4009</v>
      </c>
      <c r="D1020" s="6" t="s">
        <v>3996</v>
      </c>
      <c r="E1020" s="6">
        <v>17</v>
      </c>
    </row>
    <row r="1021" ht="12.75" customHeight="1" spans="1:5">
      <c r="A1021" s="7" t="s">
        <v>4010</v>
      </c>
      <c r="B1021" s="4" t="s">
        <v>3994</v>
      </c>
      <c r="C1021" s="7" t="s">
        <v>4011</v>
      </c>
      <c r="D1021" s="6" t="s">
        <v>3996</v>
      </c>
      <c r="E1021" s="6">
        <v>67</v>
      </c>
    </row>
    <row r="1022" ht="12.75" customHeight="1" spans="1:5">
      <c r="A1022" s="7" t="s">
        <v>4012</v>
      </c>
      <c r="B1022" s="4" t="s">
        <v>3994</v>
      </c>
      <c r="C1022" s="7" t="s">
        <v>4013</v>
      </c>
      <c r="D1022" s="6" t="s">
        <v>3996</v>
      </c>
      <c r="E1022" s="6">
        <v>60</v>
      </c>
    </row>
    <row r="1023" ht="12.75" customHeight="1" spans="1:5">
      <c r="A1023" s="7" t="s">
        <v>4014</v>
      </c>
      <c r="B1023" s="4" t="s">
        <v>3994</v>
      </c>
      <c r="C1023" s="7" t="s">
        <v>4015</v>
      </c>
      <c r="D1023" s="6" t="s">
        <v>3996</v>
      </c>
      <c r="E1023" s="6">
        <v>2</v>
      </c>
    </row>
    <row r="1024" ht="12.75" customHeight="1" spans="1:5">
      <c r="A1024" s="7" t="s">
        <v>4016</v>
      </c>
      <c r="B1024" s="4" t="s">
        <v>3994</v>
      </c>
      <c r="C1024" s="7" t="s">
        <v>4017</v>
      </c>
      <c r="D1024" s="6" t="s">
        <v>3996</v>
      </c>
      <c r="E1024" s="6">
        <v>0</v>
      </c>
    </row>
    <row r="1025" ht="12.75" customHeight="1" spans="1:5">
      <c r="A1025" s="7" t="s">
        <v>4018</v>
      </c>
      <c r="B1025" s="4" t="s">
        <v>3994</v>
      </c>
      <c r="C1025" s="7" t="s">
        <v>4019</v>
      </c>
      <c r="D1025" s="6" t="s">
        <v>3996</v>
      </c>
      <c r="E1025" s="6">
        <v>0</v>
      </c>
    </row>
    <row r="1026" ht="12.75" customHeight="1" spans="1:5">
      <c r="A1026" s="7" t="s">
        <v>4020</v>
      </c>
      <c r="B1026" s="4" t="s">
        <v>3994</v>
      </c>
      <c r="C1026" s="7" t="s">
        <v>4021</v>
      </c>
      <c r="D1026" s="6" t="s">
        <v>3996</v>
      </c>
      <c r="E1026" s="6">
        <v>6</v>
      </c>
    </row>
    <row r="1027" ht="12.75" customHeight="1" spans="1:5">
      <c r="A1027" s="7" t="s">
        <v>4022</v>
      </c>
      <c r="B1027" s="4" t="s">
        <v>3994</v>
      </c>
      <c r="C1027" s="7" t="s">
        <v>4023</v>
      </c>
      <c r="D1027" s="6" t="s">
        <v>3996</v>
      </c>
      <c r="E1027" s="6">
        <v>4</v>
      </c>
    </row>
    <row r="1028" ht="12.75" customHeight="1" spans="1:5">
      <c r="A1028" s="7" t="s">
        <v>4024</v>
      </c>
      <c r="B1028" s="4" t="s">
        <v>3994</v>
      </c>
      <c r="C1028" s="7" t="s">
        <v>4025</v>
      </c>
      <c r="D1028" s="6" t="s">
        <v>3996</v>
      </c>
      <c r="E1028" s="6">
        <v>0</v>
      </c>
    </row>
    <row r="1029" ht="12.75" customHeight="1" spans="1:5">
      <c r="A1029" s="7" t="s">
        <v>4026</v>
      </c>
      <c r="B1029" s="4" t="s">
        <v>3994</v>
      </c>
      <c r="C1029" s="7" t="s">
        <v>4027</v>
      </c>
      <c r="D1029" s="6" t="s">
        <v>3996</v>
      </c>
      <c r="E1029" s="6">
        <v>0</v>
      </c>
    </row>
    <row r="1030" ht="12.75" customHeight="1" spans="1:5">
      <c r="A1030" s="7" t="s">
        <v>4028</v>
      </c>
      <c r="B1030" s="4" t="s">
        <v>3994</v>
      </c>
      <c r="C1030" s="7" t="s">
        <v>4029</v>
      </c>
      <c r="D1030" s="6" t="s">
        <v>3996</v>
      </c>
      <c r="E1030" s="6">
        <v>82</v>
      </c>
    </row>
    <row r="1031" ht="12.75" customHeight="1" spans="1:5">
      <c r="A1031" s="7" t="s">
        <v>4030</v>
      </c>
      <c r="B1031" s="4" t="s">
        <v>3994</v>
      </c>
      <c r="C1031" s="7" t="s">
        <v>4031</v>
      </c>
      <c r="D1031" s="6" t="s">
        <v>3996</v>
      </c>
      <c r="E1031" s="6">
        <v>81</v>
      </c>
    </row>
    <row r="1032" ht="12.75" customHeight="1" spans="1:5">
      <c r="A1032" s="7" t="s">
        <v>4032</v>
      </c>
      <c r="B1032" s="4" t="s">
        <v>3994</v>
      </c>
      <c r="C1032" s="7" t="s">
        <v>4033</v>
      </c>
      <c r="D1032" s="6" t="s">
        <v>3996</v>
      </c>
      <c r="E1032" s="6">
        <v>17</v>
      </c>
    </row>
    <row r="1033" ht="12.75" customHeight="1" spans="1:5">
      <c r="A1033" s="7" t="s">
        <v>4034</v>
      </c>
      <c r="B1033" s="4" t="s">
        <v>3994</v>
      </c>
      <c r="C1033" s="7" t="s">
        <v>4035</v>
      </c>
      <c r="D1033" s="6" t="s">
        <v>3996</v>
      </c>
      <c r="E1033" s="6">
        <v>0</v>
      </c>
    </row>
    <row r="1034" ht="12.75" customHeight="1" spans="1:5">
      <c r="A1034" s="7" t="s">
        <v>4036</v>
      </c>
      <c r="B1034" s="4" t="s">
        <v>3994</v>
      </c>
      <c r="C1034" s="7" t="s">
        <v>4037</v>
      </c>
      <c r="D1034" s="6" t="s">
        <v>3996</v>
      </c>
      <c r="E1034" s="6">
        <v>0</v>
      </c>
    </row>
    <row r="1035" ht="12.75" customHeight="1" spans="1:5">
      <c r="A1035" s="7" t="s">
        <v>4038</v>
      </c>
      <c r="B1035" s="4" t="s">
        <v>3994</v>
      </c>
      <c r="C1035" s="7" t="s">
        <v>4039</v>
      </c>
      <c r="D1035" s="6" t="s">
        <v>3996</v>
      </c>
      <c r="E1035" s="6">
        <v>0</v>
      </c>
    </row>
    <row r="1036" ht="12.75" customHeight="1" spans="1:5">
      <c r="A1036" s="7" t="s">
        <v>4040</v>
      </c>
      <c r="B1036" s="4" t="s">
        <v>3994</v>
      </c>
      <c r="C1036" s="7" t="s">
        <v>4041</v>
      </c>
      <c r="D1036" s="6" t="s">
        <v>3996</v>
      </c>
      <c r="E1036" s="6">
        <v>0</v>
      </c>
    </row>
    <row r="1037" ht="12.75" customHeight="1" spans="1:5">
      <c r="A1037" s="7" t="s">
        <v>4042</v>
      </c>
      <c r="B1037" s="4" t="s">
        <v>3994</v>
      </c>
      <c r="C1037" s="7" t="s">
        <v>4043</v>
      </c>
      <c r="D1037" s="6" t="s">
        <v>3996</v>
      </c>
      <c r="E1037" s="6">
        <v>0</v>
      </c>
    </row>
    <row r="1038" ht="12.75" customHeight="1" spans="1:5">
      <c r="A1038" s="7" t="s">
        <v>4044</v>
      </c>
      <c r="B1038" s="4" t="s">
        <v>3994</v>
      </c>
      <c r="C1038" s="7" t="s">
        <v>4045</v>
      </c>
      <c r="D1038" s="6" t="s">
        <v>3996</v>
      </c>
      <c r="E1038" s="6">
        <v>0</v>
      </c>
    </row>
    <row r="1039" ht="12.75" customHeight="1" spans="1:5">
      <c r="A1039" s="7" t="s">
        <v>4046</v>
      </c>
      <c r="B1039" s="4" t="s">
        <v>3994</v>
      </c>
      <c r="C1039" s="7" t="s">
        <v>4047</v>
      </c>
      <c r="D1039" s="6" t="s">
        <v>3996</v>
      </c>
      <c r="E1039" s="6">
        <v>0</v>
      </c>
    </row>
    <row r="1040" ht="12.75" customHeight="1" spans="1:5">
      <c r="A1040" s="7" t="s">
        <v>4048</v>
      </c>
      <c r="B1040" s="4" t="s">
        <v>3994</v>
      </c>
      <c r="C1040" s="7" t="s">
        <v>4049</v>
      </c>
      <c r="D1040" s="6" t="s">
        <v>3996</v>
      </c>
      <c r="E1040" s="6">
        <v>1</v>
      </c>
    </row>
    <row r="1041" ht="12.75" customHeight="1" spans="1:5">
      <c r="A1041" s="7" t="s">
        <v>4050</v>
      </c>
      <c r="B1041" s="4" t="s">
        <v>3994</v>
      </c>
      <c r="C1041" s="7" t="s">
        <v>4051</v>
      </c>
      <c r="D1041" s="6" t="s">
        <v>3996</v>
      </c>
      <c r="E1041" s="6">
        <v>123</v>
      </c>
    </row>
    <row r="1042" ht="12.75" customHeight="1" spans="1:5">
      <c r="A1042" s="7" t="s">
        <v>4052</v>
      </c>
      <c r="B1042" s="4" t="s">
        <v>3994</v>
      </c>
      <c r="C1042" s="7" t="s">
        <v>4053</v>
      </c>
      <c r="D1042" s="6" t="s">
        <v>256</v>
      </c>
      <c r="E1042" s="6">
        <v>41</v>
      </c>
    </row>
    <row r="1043" ht="12.75" customHeight="1" spans="1:5">
      <c r="A1043" s="7" t="s">
        <v>4054</v>
      </c>
      <c r="B1043" s="4" t="s">
        <v>3994</v>
      </c>
      <c r="C1043" s="7" t="s">
        <v>4055</v>
      </c>
      <c r="D1043" s="6" t="s">
        <v>256</v>
      </c>
      <c r="E1043" s="6">
        <v>0</v>
      </c>
    </row>
    <row r="1044" ht="12.75" customHeight="1" spans="1:5">
      <c r="A1044" s="7" t="s">
        <v>4056</v>
      </c>
      <c r="B1044" s="4" t="s">
        <v>3994</v>
      </c>
      <c r="C1044" s="7" t="s">
        <v>4057</v>
      </c>
      <c r="D1044" s="6" t="s">
        <v>256</v>
      </c>
      <c r="E1044" s="6">
        <v>3</v>
      </c>
    </row>
    <row r="1045" ht="12.75" customHeight="1" spans="1:5">
      <c r="A1045" s="7" t="s">
        <v>4058</v>
      </c>
      <c r="B1045" s="4" t="s">
        <v>3994</v>
      </c>
      <c r="C1045" s="7" t="s">
        <v>4059</v>
      </c>
      <c r="D1045" s="6" t="s">
        <v>256</v>
      </c>
      <c r="E1045" s="6">
        <v>12</v>
      </c>
    </row>
    <row r="1046" ht="12.75" customHeight="1" spans="1:5">
      <c r="A1046" s="7" t="s">
        <v>4060</v>
      </c>
      <c r="B1046" s="4" t="s">
        <v>3994</v>
      </c>
      <c r="C1046" s="7" t="s">
        <v>4061</v>
      </c>
      <c r="D1046" s="6" t="s">
        <v>256</v>
      </c>
      <c r="E1046" s="6">
        <v>0</v>
      </c>
    </row>
    <row r="1047" ht="12.75" customHeight="1" spans="1:5">
      <c r="A1047" s="7" t="s">
        <v>4062</v>
      </c>
      <c r="B1047" s="4" t="s">
        <v>3994</v>
      </c>
      <c r="C1047" s="7" t="s">
        <v>4063</v>
      </c>
      <c r="D1047" s="6" t="s">
        <v>256</v>
      </c>
      <c r="E1047" s="6">
        <v>22</v>
      </c>
    </row>
    <row r="1048" ht="12.75" customHeight="1" spans="1:5">
      <c r="A1048" s="7" t="s">
        <v>4064</v>
      </c>
      <c r="B1048" s="4" t="s">
        <v>3994</v>
      </c>
      <c r="C1048" s="7" t="s">
        <v>4065</v>
      </c>
      <c r="D1048" s="6" t="s">
        <v>256</v>
      </c>
      <c r="E1048" s="6">
        <v>0</v>
      </c>
    </row>
    <row r="1049" ht="12.75" customHeight="1" spans="1:5">
      <c r="A1049" s="7" t="s">
        <v>4066</v>
      </c>
      <c r="B1049" s="4" t="s">
        <v>3994</v>
      </c>
      <c r="C1049" s="7" t="s">
        <v>4067</v>
      </c>
      <c r="D1049" s="6" t="s">
        <v>256</v>
      </c>
      <c r="E1049" s="6">
        <v>0</v>
      </c>
    </row>
    <row r="1050" ht="12.75" customHeight="1" spans="1:5">
      <c r="A1050" s="7" t="s">
        <v>4068</v>
      </c>
      <c r="B1050" s="4" t="s">
        <v>3994</v>
      </c>
      <c r="C1050" s="7" t="s">
        <v>4069</v>
      </c>
      <c r="D1050" s="6" t="s">
        <v>256</v>
      </c>
      <c r="E1050" s="6">
        <v>0</v>
      </c>
    </row>
    <row r="1051" ht="12.75" customHeight="1" spans="1:5">
      <c r="A1051" s="7" t="s">
        <v>4070</v>
      </c>
      <c r="B1051" s="4" t="s">
        <v>3994</v>
      </c>
      <c r="C1051" s="7" t="s">
        <v>4071</v>
      </c>
      <c r="D1051" s="6" t="s">
        <v>256</v>
      </c>
      <c r="E1051" s="6">
        <v>0</v>
      </c>
    </row>
    <row r="1052" ht="12.75" customHeight="1" spans="1:5">
      <c r="A1052" s="7" t="s">
        <v>4072</v>
      </c>
      <c r="B1052" s="4" t="s">
        <v>3994</v>
      </c>
      <c r="C1052" s="7" t="s">
        <v>4073</v>
      </c>
      <c r="D1052" s="6" t="s">
        <v>3996</v>
      </c>
      <c r="E1052" s="6">
        <f>SUM(E1053:E1057)</f>
        <v>134</v>
      </c>
    </row>
    <row r="1053" ht="12.75" customHeight="1" spans="1:5">
      <c r="A1053" s="7" t="s">
        <v>4074</v>
      </c>
      <c r="B1053" s="4" t="s">
        <v>3994</v>
      </c>
      <c r="C1053" s="7" t="s">
        <v>4075</v>
      </c>
      <c r="D1053" s="6" t="s">
        <v>3996</v>
      </c>
      <c r="E1053" s="6">
        <v>0</v>
      </c>
    </row>
    <row r="1054" ht="12.75" customHeight="1" spans="1:5">
      <c r="A1054" s="7" t="s">
        <v>4076</v>
      </c>
      <c r="B1054" s="4" t="s">
        <v>3994</v>
      </c>
      <c r="C1054" s="7" t="s">
        <v>4077</v>
      </c>
      <c r="D1054" s="6" t="s">
        <v>3996</v>
      </c>
      <c r="E1054" s="6">
        <v>122</v>
      </c>
    </row>
    <row r="1055" ht="12.75" customHeight="1" spans="1:5">
      <c r="A1055" s="7" t="s">
        <v>4078</v>
      </c>
      <c r="B1055" s="4" t="s">
        <v>3994</v>
      </c>
      <c r="C1055" s="7" t="s">
        <v>4079</v>
      </c>
      <c r="D1055" s="6" t="s">
        <v>3996</v>
      </c>
      <c r="E1055" s="6">
        <v>3</v>
      </c>
    </row>
    <row r="1056" ht="12.75" customHeight="1" spans="1:5">
      <c r="A1056" s="7" t="s">
        <v>4080</v>
      </c>
      <c r="B1056" s="4" t="s">
        <v>3994</v>
      </c>
      <c r="C1056" s="7" t="s">
        <v>4081</v>
      </c>
      <c r="D1056" s="6" t="s">
        <v>3996</v>
      </c>
      <c r="E1056" s="6">
        <v>0</v>
      </c>
    </row>
    <row r="1057" ht="12.75" customHeight="1" spans="1:5">
      <c r="A1057" s="7" t="s">
        <v>4082</v>
      </c>
      <c r="B1057" s="4" t="s">
        <v>3994</v>
      </c>
      <c r="C1057" s="7" t="s">
        <v>4083</v>
      </c>
      <c r="D1057" s="6" t="s">
        <v>3996</v>
      </c>
      <c r="E1057" s="6">
        <v>9</v>
      </c>
    </row>
    <row r="1058" ht="12.75" customHeight="1" spans="1:5">
      <c r="A1058" s="7" t="s">
        <v>4084</v>
      </c>
      <c r="B1058" s="4" t="s">
        <v>3994</v>
      </c>
      <c r="C1058" s="7" t="s">
        <v>4085</v>
      </c>
      <c r="D1058" s="6" t="s">
        <v>3996</v>
      </c>
      <c r="E1058" s="6">
        <f>SUM(E1059:E1065)</f>
        <v>1</v>
      </c>
    </row>
    <row r="1059" ht="12.75" customHeight="1" spans="1:5">
      <c r="A1059" s="7" t="s">
        <v>4086</v>
      </c>
      <c r="B1059" s="4" t="s">
        <v>3994</v>
      </c>
      <c r="C1059" s="7" t="s">
        <v>4087</v>
      </c>
      <c r="D1059" s="6" t="s">
        <v>3996</v>
      </c>
      <c r="E1059" s="6">
        <v>0</v>
      </c>
    </row>
    <row r="1060" ht="12.75" customHeight="1" spans="1:5">
      <c r="A1060" s="7" t="s">
        <v>4088</v>
      </c>
      <c r="B1060" s="4" t="s">
        <v>3994</v>
      </c>
      <c r="C1060" s="7" t="s">
        <v>4089</v>
      </c>
      <c r="D1060" s="6" t="s">
        <v>3996</v>
      </c>
      <c r="E1060" s="6">
        <v>0</v>
      </c>
    </row>
    <row r="1061" ht="12.75" customHeight="1" spans="1:5">
      <c r="A1061" s="7" t="s">
        <v>4090</v>
      </c>
      <c r="B1061" s="4" t="s">
        <v>3994</v>
      </c>
      <c r="C1061" s="7" t="s">
        <v>4091</v>
      </c>
      <c r="D1061" s="6" t="s">
        <v>3996</v>
      </c>
      <c r="E1061" s="6">
        <v>0</v>
      </c>
    </row>
    <row r="1062" ht="12.75" customHeight="1" spans="1:5">
      <c r="A1062" s="7" t="s">
        <v>4092</v>
      </c>
      <c r="B1062" s="4" t="s">
        <v>3994</v>
      </c>
      <c r="C1062" s="7" t="s">
        <v>4093</v>
      </c>
      <c r="D1062" s="6" t="s">
        <v>3996</v>
      </c>
      <c r="E1062" s="6">
        <v>0</v>
      </c>
    </row>
    <row r="1063" ht="12.75" customHeight="1" spans="1:5">
      <c r="A1063" s="7" t="s">
        <v>4094</v>
      </c>
      <c r="B1063" s="4" t="s">
        <v>3994</v>
      </c>
      <c r="C1063" s="7" t="s">
        <v>4095</v>
      </c>
      <c r="D1063" s="6" t="s">
        <v>3996</v>
      </c>
      <c r="E1063" s="6">
        <v>0</v>
      </c>
    </row>
    <row r="1064" ht="12.75" customHeight="1" spans="1:5">
      <c r="A1064" s="7" t="s">
        <v>4096</v>
      </c>
      <c r="B1064" s="4" t="s">
        <v>3994</v>
      </c>
      <c r="C1064" s="7" t="s">
        <v>4097</v>
      </c>
      <c r="D1064" s="6" t="s">
        <v>3996</v>
      </c>
      <c r="E1064" s="6">
        <v>0</v>
      </c>
    </row>
    <row r="1065" ht="12.75" customHeight="1" spans="1:5">
      <c r="A1065" s="7" t="s">
        <v>4098</v>
      </c>
      <c r="B1065" s="4" t="s">
        <v>3994</v>
      </c>
      <c r="C1065" s="7" t="s">
        <v>4099</v>
      </c>
      <c r="D1065" s="6" t="s">
        <v>3996</v>
      </c>
      <c r="E1065" s="6">
        <v>1</v>
      </c>
    </row>
    <row r="1066" ht="12.75" customHeight="1" spans="1:5">
      <c r="A1066" s="7" t="s">
        <v>4100</v>
      </c>
      <c r="B1066" s="4" t="s">
        <v>3994</v>
      </c>
      <c r="C1066" s="7" t="s">
        <v>4101</v>
      </c>
      <c r="D1066" s="6" t="s">
        <v>3996</v>
      </c>
      <c r="E1066" s="6">
        <v>1</v>
      </c>
    </row>
    <row r="1067" ht="12.75" customHeight="1" spans="1:5">
      <c r="A1067" s="7" t="s">
        <v>4102</v>
      </c>
      <c r="B1067" s="4" t="s">
        <v>3994</v>
      </c>
      <c r="C1067" s="7" t="s">
        <v>4103</v>
      </c>
      <c r="D1067" s="6" t="s">
        <v>3996</v>
      </c>
      <c r="E1067" s="6">
        <v>1</v>
      </c>
    </row>
    <row r="1068" ht="12.75" customHeight="1" spans="1:5">
      <c r="A1068" s="7" t="s">
        <v>4104</v>
      </c>
      <c r="B1068" s="4" t="s">
        <v>3994</v>
      </c>
      <c r="C1068" s="7" t="s">
        <v>4105</v>
      </c>
      <c r="D1068" s="6" t="s">
        <v>3996</v>
      </c>
      <c r="E1068" s="6">
        <v>0</v>
      </c>
    </row>
    <row r="1069" ht="12.75" customHeight="1" spans="1:5">
      <c r="A1069" s="7" t="s">
        <v>4106</v>
      </c>
      <c r="B1069" s="4" t="s">
        <v>3994</v>
      </c>
      <c r="C1069" s="7" t="s">
        <v>4107</v>
      </c>
      <c r="D1069" s="6" t="s">
        <v>3996</v>
      </c>
      <c r="E1069" s="6">
        <v>0</v>
      </c>
    </row>
    <row r="1070" ht="12.75" customHeight="1" spans="1:5">
      <c r="A1070" s="7" t="s">
        <v>4108</v>
      </c>
      <c r="B1070" s="4" t="s">
        <v>3994</v>
      </c>
      <c r="C1070" s="7" t="s">
        <v>4109</v>
      </c>
      <c r="D1070" s="6" t="s">
        <v>3996</v>
      </c>
      <c r="E1070" s="6">
        <v>0</v>
      </c>
    </row>
    <row r="1071" ht="12.75" customHeight="1" spans="1:5">
      <c r="A1071" s="7" t="s">
        <v>4110</v>
      </c>
      <c r="B1071" s="4" t="s">
        <v>3994</v>
      </c>
      <c r="C1071" s="7" t="s">
        <v>4111</v>
      </c>
      <c r="D1071" s="6" t="s">
        <v>3996</v>
      </c>
      <c r="E1071" s="6">
        <v>0</v>
      </c>
    </row>
    <row r="1072" ht="12.75" customHeight="1" spans="1:5">
      <c r="A1072" s="7" t="s">
        <v>4112</v>
      </c>
      <c r="B1072" s="4" t="s">
        <v>3994</v>
      </c>
      <c r="C1072" s="7" t="s">
        <v>4113</v>
      </c>
      <c r="D1072" s="6" t="s">
        <v>3996</v>
      </c>
      <c r="E1072" s="6">
        <v>0</v>
      </c>
    </row>
    <row r="1073" ht="12.75" customHeight="1" spans="1:5">
      <c r="A1073" s="7" t="s">
        <v>4114</v>
      </c>
      <c r="B1073" s="4" t="s">
        <v>3994</v>
      </c>
      <c r="C1073" s="7" t="s">
        <v>4115</v>
      </c>
      <c r="D1073" s="6" t="s">
        <v>3996</v>
      </c>
      <c r="E1073" s="6">
        <v>0</v>
      </c>
    </row>
    <row r="1074" ht="12.75" customHeight="1" spans="1:5">
      <c r="A1074" s="7" t="s">
        <v>4116</v>
      </c>
      <c r="B1074" s="4" t="s">
        <v>3994</v>
      </c>
      <c r="C1074" s="7" t="s">
        <v>4117</v>
      </c>
      <c r="D1074" s="6" t="s">
        <v>3996</v>
      </c>
      <c r="E1074" s="6">
        <v>0</v>
      </c>
    </row>
    <row r="1075" ht="12.75" customHeight="1" spans="1:5">
      <c r="A1075" s="7" t="s">
        <v>4118</v>
      </c>
      <c r="B1075" s="4" t="s">
        <v>3994</v>
      </c>
      <c r="C1075" s="7" t="s">
        <v>4119</v>
      </c>
      <c r="D1075" s="6" t="s">
        <v>3996</v>
      </c>
      <c r="E1075" s="6">
        <v>0</v>
      </c>
    </row>
    <row r="1076" ht="12.75" customHeight="1" spans="1:5">
      <c r="A1076" s="7" t="s">
        <v>4120</v>
      </c>
      <c r="B1076" s="4" t="s">
        <v>3994</v>
      </c>
      <c r="C1076" s="7" t="s">
        <v>4121</v>
      </c>
      <c r="D1076" s="6" t="s">
        <v>3996</v>
      </c>
      <c r="E1076" s="6">
        <v>0</v>
      </c>
    </row>
    <row r="1077" ht="12.75" customHeight="1" spans="1:5">
      <c r="A1077" s="7" t="s">
        <v>4122</v>
      </c>
      <c r="B1077" s="4" t="s">
        <v>3994</v>
      </c>
      <c r="C1077" s="7" t="s">
        <v>4123</v>
      </c>
      <c r="D1077" s="6" t="s">
        <v>3996</v>
      </c>
      <c r="E1077" s="6">
        <v>0</v>
      </c>
    </row>
    <row r="1078" ht="12.75" customHeight="1" spans="1:5">
      <c r="A1078" s="7" t="s">
        <v>4124</v>
      </c>
      <c r="B1078" s="4" t="s">
        <v>3994</v>
      </c>
      <c r="C1078" s="7" t="s">
        <v>4125</v>
      </c>
      <c r="D1078" s="6" t="s">
        <v>3996</v>
      </c>
      <c r="E1078" s="6">
        <v>0</v>
      </c>
    </row>
    <row r="1079" ht="12.75" customHeight="1" spans="1:5">
      <c r="A1079" s="7" t="s">
        <v>4126</v>
      </c>
      <c r="B1079" s="4" t="s">
        <v>3994</v>
      </c>
      <c r="C1079" s="7" t="s">
        <v>4127</v>
      </c>
      <c r="D1079" s="6" t="s">
        <v>3996</v>
      </c>
      <c r="E1079" s="6">
        <v>0</v>
      </c>
    </row>
    <row r="1080" ht="12.75" customHeight="1" spans="1:5">
      <c r="A1080" s="7" t="s">
        <v>4128</v>
      </c>
      <c r="B1080" s="4" t="s">
        <v>3994</v>
      </c>
      <c r="C1080" s="7" t="s">
        <v>4129</v>
      </c>
      <c r="D1080" s="6" t="s">
        <v>3996</v>
      </c>
      <c r="E1080" s="6">
        <v>0</v>
      </c>
    </row>
    <row r="1081" ht="12.75" customHeight="1" spans="1:5">
      <c r="A1081" s="7" t="s">
        <v>4130</v>
      </c>
      <c r="B1081" s="4" t="s">
        <v>3994</v>
      </c>
      <c r="C1081" s="7" t="s">
        <v>4131</v>
      </c>
      <c r="D1081" s="6" t="s">
        <v>78</v>
      </c>
      <c r="E1081" s="6">
        <v>0</v>
      </c>
    </row>
    <row r="1082" ht="12.75" customHeight="1" spans="1:5">
      <c r="A1082" s="7" t="s">
        <v>4132</v>
      </c>
      <c r="B1082" s="4" t="s">
        <v>3994</v>
      </c>
      <c r="C1082" s="7" t="s">
        <v>4133</v>
      </c>
      <c r="D1082" s="6" t="s">
        <v>78</v>
      </c>
      <c r="E1082" s="6">
        <v>0</v>
      </c>
    </row>
    <row r="1083" ht="12.75" customHeight="1" spans="1:5">
      <c r="A1083" s="7" t="s">
        <v>4134</v>
      </c>
      <c r="B1083" s="4" t="s">
        <v>3994</v>
      </c>
      <c r="C1083" s="7" t="s">
        <v>4135</v>
      </c>
      <c r="D1083" s="6" t="s">
        <v>78</v>
      </c>
      <c r="E1083" s="6">
        <v>0</v>
      </c>
    </row>
    <row r="1084" ht="12.75" customHeight="1" spans="1:5">
      <c r="A1084" s="7" t="s">
        <v>4136</v>
      </c>
      <c r="B1084" s="4" t="s">
        <v>3994</v>
      </c>
      <c r="C1084" s="7" t="s">
        <v>4137</v>
      </c>
      <c r="D1084" s="6" t="s">
        <v>4138</v>
      </c>
      <c r="E1084" s="17">
        <v>0</v>
      </c>
    </row>
    <row r="1085" ht="12.75" customHeight="1" spans="1:5">
      <c r="A1085" s="7" t="s">
        <v>4139</v>
      </c>
      <c r="B1085" s="4" t="s">
        <v>3994</v>
      </c>
      <c r="C1085" s="7" t="s">
        <v>4140</v>
      </c>
      <c r="D1085" s="6" t="s">
        <v>62</v>
      </c>
      <c r="E1085" s="6">
        <v>0</v>
      </c>
    </row>
    <row r="1086" ht="12.75" customHeight="1" spans="1:5">
      <c r="A1086" s="7" t="s">
        <v>4141</v>
      </c>
      <c r="B1086" s="4" t="s">
        <v>3994</v>
      </c>
      <c r="C1086" s="7" t="s">
        <v>4142</v>
      </c>
      <c r="D1086" s="6" t="s">
        <v>3996</v>
      </c>
      <c r="E1086" s="6">
        <v>13</v>
      </c>
    </row>
    <row r="1087" ht="12.75" customHeight="1" spans="1:5">
      <c r="A1087" s="7" t="s">
        <v>4143</v>
      </c>
      <c r="B1087" s="4" t="s">
        <v>3994</v>
      </c>
      <c r="C1087" s="7" t="s">
        <v>4144</v>
      </c>
      <c r="D1087" s="6" t="s">
        <v>3996</v>
      </c>
      <c r="E1087" s="6">
        <v>0</v>
      </c>
    </row>
    <row r="1088" ht="12.75" customHeight="1" spans="1:5">
      <c r="A1088" s="7" t="s">
        <v>4145</v>
      </c>
      <c r="B1088" s="4" t="s">
        <v>3994</v>
      </c>
      <c r="C1088" s="7" t="s">
        <v>4146</v>
      </c>
      <c r="D1088" s="6" t="s">
        <v>3996</v>
      </c>
      <c r="E1088" s="6">
        <v>13</v>
      </c>
    </row>
    <row r="1089" ht="12.75" customHeight="1" spans="1:5">
      <c r="A1089" s="7" t="s">
        <v>4147</v>
      </c>
      <c r="B1089" s="4" t="s">
        <v>3994</v>
      </c>
      <c r="C1089" s="7" t="s">
        <v>4148</v>
      </c>
      <c r="D1089" s="6" t="s">
        <v>3996</v>
      </c>
      <c r="E1089" s="6">
        <v>0</v>
      </c>
    </row>
    <row r="1090" ht="12.75" customHeight="1" spans="1:5">
      <c r="A1090" s="7" t="s">
        <v>4149</v>
      </c>
      <c r="B1090" s="4" t="s">
        <v>3994</v>
      </c>
      <c r="C1090" s="7" t="s">
        <v>4150</v>
      </c>
      <c r="D1090" s="6" t="s">
        <v>3996</v>
      </c>
      <c r="E1090" s="6">
        <v>0</v>
      </c>
    </row>
    <row r="1091" ht="12.75" customHeight="1" spans="1:5">
      <c r="A1091" s="7" t="s">
        <v>4151</v>
      </c>
      <c r="B1091" s="4" t="s">
        <v>3994</v>
      </c>
      <c r="C1091" s="7" t="s">
        <v>4152</v>
      </c>
      <c r="D1091" s="6" t="s">
        <v>3996</v>
      </c>
      <c r="E1091" s="6">
        <v>0</v>
      </c>
    </row>
    <row r="1092" ht="12.75" customHeight="1" spans="1:5">
      <c r="A1092" s="7" t="s">
        <v>4153</v>
      </c>
      <c r="B1092" s="4" t="s">
        <v>3994</v>
      </c>
      <c r="C1092" s="7" t="s">
        <v>4154</v>
      </c>
      <c r="D1092" s="6" t="s">
        <v>46</v>
      </c>
      <c r="E1092" s="20">
        <f>E1094/E1093</f>
        <v>0.711145996860283</v>
      </c>
    </row>
    <row r="1093" ht="12.75" customHeight="1" spans="1:5">
      <c r="A1093" s="7" t="s">
        <v>4155</v>
      </c>
      <c r="B1093" s="4" t="s">
        <v>3994</v>
      </c>
      <c r="C1093" s="7" t="s">
        <v>4156</v>
      </c>
      <c r="D1093" s="6" t="s">
        <v>4157</v>
      </c>
      <c r="E1093" s="6">
        <v>637</v>
      </c>
    </row>
    <row r="1094" ht="12.75" customHeight="1" spans="1:5">
      <c r="A1094" s="7" t="s">
        <v>4158</v>
      </c>
      <c r="B1094" s="4" t="s">
        <v>3994</v>
      </c>
      <c r="C1094" s="7" t="s">
        <v>4159</v>
      </c>
      <c r="D1094" s="6" t="s">
        <v>4157</v>
      </c>
      <c r="E1094" s="6">
        <v>453</v>
      </c>
    </row>
    <row r="1095" ht="12.75" customHeight="1" spans="1:5">
      <c r="A1095" s="7" t="s">
        <v>4160</v>
      </c>
      <c r="B1095" s="4" t="s">
        <v>3994</v>
      </c>
      <c r="C1095" s="7" t="s">
        <v>4161</v>
      </c>
      <c r="D1095" s="6" t="s">
        <v>46</v>
      </c>
      <c r="E1095" s="20">
        <f>E1097/E1096</f>
        <v>0.808764940239044</v>
      </c>
    </row>
    <row r="1096" ht="12.75" customHeight="1" spans="1:5">
      <c r="A1096" s="7" t="s">
        <v>4162</v>
      </c>
      <c r="B1096" s="4" t="s">
        <v>3994</v>
      </c>
      <c r="C1096" s="7" t="s">
        <v>4163</v>
      </c>
      <c r="D1096" s="6" t="s">
        <v>203</v>
      </c>
      <c r="E1096" s="6">
        <v>502</v>
      </c>
    </row>
    <row r="1097" ht="12.75" customHeight="1" spans="1:5">
      <c r="A1097" s="7" t="s">
        <v>4164</v>
      </c>
      <c r="B1097" s="4" t="s">
        <v>3994</v>
      </c>
      <c r="C1097" s="7" t="s">
        <v>4165</v>
      </c>
      <c r="D1097" s="6" t="s">
        <v>203</v>
      </c>
      <c r="E1097" s="6">
        <v>406</v>
      </c>
    </row>
    <row r="1098" ht="12.75" customHeight="1" spans="1:5">
      <c r="A1098" s="7" t="s">
        <v>4166</v>
      </c>
      <c r="B1098" s="4" t="s">
        <v>3994</v>
      </c>
      <c r="C1098" s="7" t="s">
        <v>4167</v>
      </c>
      <c r="D1098" s="6" t="s">
        <v>46</v>
      </c>
      <c r="E1098" s="20">
        <f>E1100/E1099</f>
        <v>0.925925925925926</v>
      </c>
    </row>
    <row r="1099" ht="12.75" customHeight="1" spans="1:5">
      <c r="A1099" s="7" t="s">
        <v>4168</v>
      </c>
      <c r="B1099" s="4" t="s">
        <v>3994</v>
      </c>
      <c r="C1099" s="7" t="s">
        <v>4169</v>
      </c>
      <c r="D1099" s="6" t="s">
        <v>203</v>
      </c>
      <c r="E1099" s="6">
        <v>135</v>
      </c>
    </row>
    <row r="1100" ht="12.75" customHeight="1" spans="1:5">
      <c r="A1100" s="7" t="s">
        <v>4170</v>
      </c>
      <c r="B1100" s="4" t="s">
        <v>3994</v>
      </c>
      <c r="C1100" s="7" t="s">
        <v>4171</v>
      </c>
      <c r="D1100" s="6" t="s">
        <v>203</v>
      </c>
      <c r="E1100" s="6">
        <v>125</v>
      </c>
    </row>
    <row r="1101" ht="12.75" customHeight="1" spans="1:5">
      <c r="A1101" s="7" t="s">
        <v>4172</v>
      </c>
      <c r="B1101" s="4" t="s">
        <v>3994</v>
      </c>
      <c r="C1101" s="7" t="s">
        <v>4173</v>
      </c>
      <c r="D1101" s="6" t="s">
        <v>78</v>
      </c>
      <c r="E1101" s="20">
        <f>E1102/415605*10000</f>
        <v>9.76889113461099</v>
      </c>
    </row>
    <row r="1102" ht="12.75" customHeight="1" spans="1:5">
      <c r="A1102" s="7" t="s">
        <v>4174</v>
      </c>
      <c r="B1102" s="4" t="s">
        <v>3994</v>
      </c>
      <c r="C1102" s="7" t="s">
        <v>4175</v>
      </c>
      <c r="D1102" s="6" t="s">
        <v>203</v>
      </c>
      <c r="E1102" s="27">
        <v>406</v>
      </c>
    </row>
    <row r="1103" ht="12.75" customHeight="1" spans="1:5">
      <c r="A1103" s="7" t="s">
        <v>4176</v>
      </c>
      <c r="B1103" s="4" t="s">
        <v>902</v>
      </c>
      <c r="C1103" s="7" t="s">
        <v>4177</v>
      </c>
      <c r="D1103" s="6" t="s">
        <v>46</v>
      </c>
      <c r="E1103" s="9" t="s">
        <v>2391</v>
      </c>
    </row>
    <row r="1104" ht="12.75" customHeight="1" spans="1:5">
      <c r="A1104" s="7" t="s">
        <v>4178</v>
      </c>
      <c r="B1104" s="4" t="s">
        <v>902</v>
      </c>
      <c r="C1104" s="7" t="s">
        <v>4179</v>
      </c>
      <c r="D1104" s="6" t="s">
        <v>62</v>
      </c>
      <c r="E1104" s="6">
        <v>76</v>
      </c>
    </row>
    <row r="1105" ht="12.75" customHeight="1" spans="1:5">
      <c r="A1105" s="7" t="s">
        <v>4180</v>
      </c>
      <c r="B1105" s="4" t="s">
        <v>902</v>
      </c>
      <c r="C1105" s="7" t="s">
        <v>4181</v>
      </c>
      <c r="D1105" s="6" t="s">
        <v>62</v>
      </c>
      <c r="E1105" s="6">
        <v>76</v>
      </c>
    </row>
    <row r="1106" ht="12.75" customHeight="1" spans="1:5">
      <c r="A1106" s="3" t="s">
        <v>4182</v>
      </c>
      <c r="B1106" s="4"/>
      <c r="C1106" s="6"/>
      <c r="D1106" s="6"/>
      <c r="E1106" s="6"/>
    </row>
    <row r="1107" ht="12.75" customHeight="1" spans="1:5">
      <c r="A1107" s="7" t="s">
        <v>4183</v>
      </c>
      <c r="B1107" s="4" t="s">
        <v>3994</v>
      </c>
      <c r="C1107" s="7" t="s">
        <v>4184</v>
      </c>
      <c r="D1107" s="6" t="s">
        <v>4185</v>
      </c>
      <c r="E1107" s="6" t="s">
        <v>2397</v>
      </c>
    </row>
    <row r="1108" ht="12.75" customHeight="1" spans="1:5">
      <c r="A1108" s="7" t="s">
        <v>4186</v>
      </c>
      <c r="B1108" s="4" t="s">
        <v>3994</v>
      </c>
      <c r="C1108" s="7" t="s">
        <v>4187</v>
      </c>
      <c r="D1108" s="6" t="s">
        <v>4185</v>
      </c>
      <c r="E1108" s="6">
        <v>824</v>
      </c>
    </row>
    <row r="1109" ht="12.75" customHeight="1" spans="1:5">
      <c r="A1109" s="7" t="s">
        <v>4188</v>
      </c>
      <c r="B1109" s="4" t="s">
        <v>3994</v>
      </c>
      <c r="C1109" s="7" t="s">
        <v>4189</v>
      </c>
      <c r="D1109" s="6" t="s">
        <v>4185</v>
      </c>
      <c r="E1109" s="6">
        <f>SUM(E1110:E1112)</f>
        <v>677</v>
      </c>
    </row>
    <row r="1110" ht="12.75" customHeight="1" spans="1:5">
      <c r="A1110" s="7" t="s">
        <v>4190</v>
      </c>
      <c r="B1110" s="4" t="s">
        <v>3994</v>
      </c>
      <c r="C1110" s="7" t="s">
        <v>4191</v>
      </c>
      <c r="D1110" s="6" t="s">
        <v>62</v>
      </c>
      <c r="E1110" s="6">
        <v>0</v>
      </c>
    </row>
    <row r="1111" ht="12.75" customHeight="1" spans="1:5">
      <c r="A1111" s="7" t="s">
        <v>4192</v>
      </c>
      <c r="B1111" s="4" t="s">
        <v>3994</v>
      </c>
      <c r="C1111" s="7" t="s">
        <v>4193</v>
      </c>
      <c r="D1111" s="6" t="s">
        <v>62</v>
      </c>
      <c r="E1111" s="6">
        <v>17</v>
      </c>
    </row>
    <row r="1112" ht="12.75" customHeight="1" spans="1:5">
      <c r="A1112" s="7" t="s">
        <v>4194</v>
      </c>
      <c r="B1112" s="4" t="s">
        <v>3994</v>
      </c>
      <c r="C1112" s="7" t="s">
        <v>4195</v>
      </c>
      <c r="D1112" s="6" t="s">
        <v>62</v>
      </c>
      <c r="E1112" s="6">
        <v>660</v>
      </c>
    </row>
    <row r="1113" ht="12.75" customHeight="1" spans="1:5">
      <c r="A1113" s="7" t="s">
        <v>4196</v>
      </c>
      <c r="B1113" s="4" t="s">
        <v>3994</v>
      </c>
      <c r="C1113" s="7" t="s">
        <v>4197</v>
      </c>
      <c r="D1113" s="6" t="s">
        <v>4138</v>
      </c>
      <c r="E1113" s="17">
        <v>596450000</v>
      </c>
    </row>
    <row r="1114" ht="12.75" customHeight="1" spans="1:5">
      <c r="A1114" s="7" t="s">
        <v>4198</v>
      </c>
      <c r="B1114" s="4" t="s">
        <v>3994</v>
      </c>
      <c r="C1114" s="7" t="s">
        <v>4199</v>
      </c>
      <c r="D1114" s="6" t="s">
        <v>3704</v>
      </c>
      <c r="E1114" s="6" t="s">
        <v>2397</v>
      </c>
    </row>
    <row r="1115" ht="12.75" customHeight="1" spans="1:5">
      <c r="A1115" s="7" t="s">
        <v>4200</v>
      </c>
      <c r="B1115" s="4" t="s">
        <v>3994</v>
      </c>
      <c r="C1115" s="7" t="s">
        <v>4201</v>
      </c>
      <c r="D1115" s="6" t="s">
        <v>3704</v>
      </c>
      <c r="E1115" s="6">
        <v>13352</v>
      </c>
    </row>
    <row r="1116" ht="12.75" customHeight="1" spans="1:5">
      <c r="A1116" s="7" t="s">
        <v>4202</v>
      </c>
      <c r="B1116" s="4" t="s">
        <v>3994</v>
      </c>
      <c r="C1116" s="7" t="s">
        <v>4203</v>
      </c>
      <c r="D1116" s="6" t="s">
        <v>4138</v>
      </c>
      <c r="E1116" s="17">
        <v>1698525000</v>
      </c>
    </row>
    <row r="1117" ht="12.75" customHeight="1" spans="1:5">
      <c r="A1117" s="3" t="s">
        <v>3707</v>
      </c>
      <c r="B1117" s="4"/>
      <c r="C1117" s="6"/>
      <c r="D1117" s="6"/>
      <c r="E1117" s="6"/>
    </row>
    <row r="1118" ht="12.75" customHeight="1" spans="1:5">
      <c r="A1118" s="7" t="s">
        <v>4204</v>
      </c>
      <c r="B1118" s="4" t="s">
        <v>3994</v>
      </c>
      <c r="C1118" s="7" t="s">
        <v>4205</v>
      </c>
      <c r="D1118" s="6" t="s">
        <v>62</v>
      </c>
      <c r="E1118" s="6" t="s">
        <v>2397</v>
      </c>
    </row>
    <row r="1119" ht="12.75" customHeight="1" spans="1:5">
      <c r="A1119" s="7" t="s">
        <v>4206</v>
      </c>
      <c r="B1119" s="4" t="s">
        <v>3994</v>
      </c>
      <c r="C1119" s="7" t="s">
        <v>4207</v>
      </c>
      <c r="D1119" s="6" t="s">
        <v>119</v>
      </c>
      <c r="E1119" s="6">
        <f>SUM(E1120:E1121)</f>
        <v>5434</v>
      </c>
    </row>
    <row r="1120" ht="12.75" customHeight="1" spans="1:5">
      <c r="A1120" s="7" t="s">
        <v>4208</v>
      </c>
      <c r="B1120" s="4" t="s">
        <v>3994</v>
      </c>
      <c r="C1120" s="7" t="s">
        <v>4209</v>
      </c>
      <c r="D1120" s="6" t="s">
        <v>62</v>
      </c>
      <c r="E1120" s="6">
        <v>5355</v>
      </c>
    </row>
    <row r="1121" ht="12.75" customHeight="1" spans="1:5">
      <c r="A1121" s="7" t="s">
        <v>4210</v>
      </c>
      <c r="B1121" s="4" t="s">
        <v>3994</v>
      </c>
      <c r="C1121" s="7" t="s">
        <v>4211</v>
      </c>
      <c r="D1121" s="6" t="s">
        <v>62</v>
      </c>
      <c r="E1121" s="6">
        <v>79</v>
      </c>
    </row>
    <row r="1122" ht="12.75" customHeight="1" spans="1:5">
      <c r="A1122" s="7" t="s">
        <v>4212</v>
      </c>
      <c r="B1122" s="4" t="s">
        <v>3994</v>
      </c>
      <c r="C1122" s="7" t="s">
        <v>4213</v>
      </c>
      <c r="D1122" s="6" t="s">
        <v>119</v>
      </c>
      <c r="E1122" s="6">
        <v>14</v>
      </c>
    </row>
    <row r="1123" ht="12.75" customHeight="1" spans="1:5">
      <c r="A1123" s="7" t="s">
        <v>4214</v>
      </c>
      <c r="B1123" s="4" t="s">
        <v>3994</v>
      </c>
      <c r="C1123" s="7" t="s">
        <v>4215</v>
      </c>
      <c r="D1123" s="6" t="s">
        <v>119</v>
      </c>
      <c r="E1123" s="6">
        <v>4</v>
      </c>
    </row>
    <row r="1124" ht="12.75" customHeight="1" spans="1:5">
      <c r="A1124" s="7" t="s">
        <v>4208</v>
      </c>
      <c r="B1124" s="4" t="s">
        <v>3994</v>
      </c>
      <c r="C1124" s="7" t="s">
        <v>4209</v>
      </c>
      <c r="D1124" s="6" t="s">
        <v>62</v>
      </c>
      <c r="E1124" s="6">
        <v>215</v>
      </c>
    </row>
    <row r="1125" ht="12.75" customHeight="1" spans="1:5">
      <c r="A1125" s="7" t="s">
        <v>4210</v>
      </c>
      <c r="B1125" s="4" t="s">
        <v>3994</v>
      </c>
      <c r="C1125" s="7" t="s">
        <v>4211</v>
      </c>
      <c r="D1125" s="6" t="s">
        <v>62</v>
      </c>
      <c r="E1125" s="6">
        <v>8</v>
      </c>
    </row>
    <row r="1126" ht="12.75" customHeight="1" spans="1:5">
      <c r="A1126" s="7" t="s">
        <v>4216</v>
      </c>
      <c r="B1126" s="4" t="s">
        <v>3994</v>
      </c>
      <c r="C1126" s="7" t="s">
        <v>4217</v>
      </c>
      <c r="D1126" s="6" t="s">
        <v>119</v>
      </c>
      <c r="E1126" s="6">
        <v>4</v>
      </c>
    </row>
    <row r="1127" ht="12.75" customHeight="1" spans="1:5">
      <c r="A1127" s="7" t="s">
        <v>4208</v>
      </c>
      <c r="B1127" s="4" t="s">
        <v>3994</v>
      </c>
      <c r="C1127" s="7" t="s">
        <v>4209</v>
      </c>
      <c r="D1127" s="6" t="s">
        <v>62</v>
      </c>
      <c r="E1127" s="6">
        <v>206</v>
      </c>
    </row>
    <row r="1128" ht="12.75" customHeight="1" spans="1:5">
      <c r="A1128" s="7" t="s">
        <v>4210</v>
      </c>
      <c r="B1128" s="4" t="s">
        <v>3994</v>
      </c>
      <c r="C1128" s="7" t="s">
        <v>4211</v>
      </c>
      <c r="D1128" s="6" t="s">
        <v>62</v>
      </c>
      <c r="E1128" s="6">
        <v>12</v>
      </c>
    </row>
    <row r="1129" ht="12.75" customHeight="1" spans="1:5">
      <c r="A1129" s="7" t="s">
        <v>4218</v>
      </c>
      <c r="B1129" s="4" t="s">
        <v>3994</v>
      </c>
      <c r="C1129" s="7" t="s">
        <v>4219</v>
      </c>
      <c r="D1129" s="6" t="s">
        <v>119</v>
      </c>
      <c r="E1129" s="6">
        <v>4</v>
      </c>
    </row>
    <row r="1130" ht="12.75" customHeight="1" spans="1:5">
      <c r="A1130" s="7" t="s">
        <v>4208</v>
      </c>
      <c r="B1130" s="4" t="s">
        <v>3994</v>
      </c>
      <c r="C1130" s="7" t="s">
        <v>4209</v>
      </c>
      <c r="D1130" s="6" t="s">
        <v>62</v>
      </c>
      <c r="E1130" s="6">
        <v>200</v>
      </c>
    </row>
    <row r="1131" ht="12.75" customHeight="1" spans="1:5">
      <c r="A1131" s="7" t="s">
        <v>4210</v>
      </c>
      <c r="B1131" s="4" t="s">
        <v>3994</v>
      </c>
      <c r="C1131" s="7" t="s">
        <v>4211</v>
      </c>
      <c r="D1131" s="6" t="s">
        <v>62</v>
      </c>
      <c r="E1131" s="6">
        <v>4</v>
      </c>
    </row>
    <row r="1132" ht="12.75" customHeight="1" spans="1:5">
      <c r="A1132" s="7" t="s">
        <v>4220</v>
      </c>
      <c r="B1132" s="4" t="s">
        <v>3994</v>
      </c>
      <c r="C1132" s="7" t="s">
        <v>4221</v>
      </c>
      <c r="D1132" s="6" t="s">
        <v>119</v>
      </c>
      <c r="E1132" s="6">
        <v>4</v>
      </c>
    </row>
    <row r="1133" ht="12.75" customHeight="1" spans="1:5">
      <c r="A1133" s="7" t="s">
        <v>4208</v>
      </c>
      <c r="B1133" s="4" t="s">
        <v>3994</v>
      </c>
      <c r="C1133" s="7" t="s">
        <v>4209</v>
      </c>
      <c r="D1133" s="6" t="s">
        <v>62</v>
      </c>
      <c r="E1133" s="6">
        <v>163</v>
      </c>
    </row>
    <row r="1134" ht="12.75" customHeight="1" spans="1:5">
      <c r="A1134" s="7" t="s">
        <v>4222</v>
      </c>
      <c r="B1134" s="4" t="s">
        <v>3994</v>
      </c>
      <c r="C1134" s="7" t="s">
        <v>4223</v>
      </c>
      <c r="D1134" s="6" t="s">
        <v>62</v>
      </c>
      <c r="E1134" s="6">
        <v>4</v>
      </c>
    </row>
    <row r="1135" ht="12.75" customHeight="1" spans="1:5">
      <c r="A1135" s="7" t="s">
        <v>4224</v>
      </c>
      <c r="B1135" s="4" t="s">
        <v>3994</v>
      </c>
      <c r="C1135" s="7" t="s">
        <v>4225</v>
      </c>
      <c r="D1135" s="6" t="s">
        <v>119</v>
      </c>
      <c r="E1135" s="6">
        <v>4</v>
      </c>
    </row>
    <row r="1136" ht="12.75" customHeight="1" spans="1:5">
      <c r="A1136" s="7" t="s">
        <v>4208</v>
      </c>
      <c r="B1136" s="4" t="s">
        <v>3994</v>
      </c>
      <c r="C1136" s="7" t="s">
        <v>4209</v>
      </c>
      <c r="D1136" s="6" t="s">
        <v>62</v>
      </c>
      <c r="E1136" s="6">
        <v>227</v>
      </c>
    </row>
    <row r="1137" ht="12.75" customHeight="1" spans="1:5">
      <c r="A1137" s="7" t="s">
        <v>4210</v>
      </c>
      <c r="B1137" s="4" t="s">
        <v>3994</v>
      </c>
      <c r="C1137" s="7" t="s">
        <v>4211</v>
      </c>
      <c r="D1137" s="6" t="s">
        <v>62</v>
      </c>
      <c r="E1137" s="6">
        <v>4</v>
      </c>
    </row>
    <row r="1138" ht="12.75" customHeight="1" spans="1:5">
      <c r="A1138" s="7" t="s">
        <v>4226</v>
      </c>
      <c r="B1138" s="4" t="s">
        <v>3994</v>
      </c>
      <c r="C1138" s="7" t="s">
        <v>4227</v>
      </c>
      <c r="D1138" s="6" t="s">
        <v>119</v>
      </c>
      <c r="E1138" s="6">
        <v>4</v>
      </c>
    </row>
    <row r="1139" ht="12.75" customHeight="1" spans="1:5">
      <c r="A1139" s="7" t="s">
        <v>4208</v>
      </c>
      <c r="B1139" s="4" t="s">
        <v>3994</v>
      </c>
      <c r="C1139" s="7" t="s">
        <v>4209</v>
      </c>
      <c r="D1139" s="6" t="s">
        <v>62</v>
      </c>
      <c r="E1139" s="6">
        <v>203</v>
      </c>
    </row>
    <row r="1140" ht="12.75" customHeight="1" spans="1:5">
      <c r="A1140" s="7" t="s">
        <v>4210</v>
      </c>
      <c r="B1140" s="4" t="s">
        <v>3994</v>
      </c>
      <c r="C1140" s="7" t="s">
        <v>4211</v>
      </c>
      <c r="D1140" s="6" t="s">
        <v>62</v>
      </c>
      <c r="E1140" s="6">
        <v>8</v>
      </c>
    </row>
    <row r="1141" ht="12.75" customHeight="1" spans="1:5">
      <c r="A1141" s="7" t="s">
        <v>4228</v>
      </c>
      <c r="B1141" s="4" t="s">
        <v>3994</v>
      </c>
      <c r="C1141" s="7" t="s">
        <v>4229</v>
      </c>
      <c r="D1141" s="6" t="s">
        <v>119</v>
      </c>
      <c r="E1141" s="6">
        <v>4</v>
      </c>
    </row>
    <row r="1142" ht="12.75" customHeight="1" spans="1:5">
      <c r="A1142" s="7" t="s">
        <v>4208</v>
      </c>
      <c r="B1142" s="4" t="s">
        <v>3994</v>
      </c>
      <c r="C1142" s="7" t="s">
        <v>4209</v>
      </c>
      <c r="D1142" s="6" t="s">
        <v>62</v>
      </c>
      <c r="E1142" s="6">
        <v>178</v>
      </c>
    </row>
    <row r="1143" ht="12.75" customHeight="1" spans="1:5">
      <c r="A1143" s="7" t="s">
        <v>4210</v>
      </c>
      <c r="B1143" s="4" t="s">
        <v>3994</v>
      </c>
      <c r="C1143" s="7" t="s">
        <v>4211</v>
      </c>
      <c r="D1143" s="6" t="s">
        <v>62</v>
      </c>
      <c r="E1143" s="6">
        <v>16</v>
      </c>
    </row>
    <row r="1144" ht="12.75" customHeight="1" spans="1:5">
      <c r="A1144" s="7" t="s">
        <v>4230</v>
      </c>
      <c r="B1144" s="4" t="s">
        <v>3994</v>
      </c>
      <c r="C1144" s="7" t="s">
        <v>4231</v>
      </c>
      <c r="D1144" s="6" t="s">
        <v>119</v>
      </c>
      <c r="E1144" s="6">
        <v>4</v>
      </c>
    </row>
    <row r="1145" ht="12.75" customHeight="1" spans="1:5">
      <c r="A1145" s="7" t="s">
        <v>4208</v>
      </c>
      <c r="B1145" s="4" t="s">
        <v>3994</v>
      </c>
      <c r="C1145" s="7" t="s">
        <v>4209</v>
      </c>
      <c r="D1145" s="6" t="s">
        <v>62</v>
      </c>
      <c r="E1145" s="6">
        <v>158</v>
      </c>
    </row>
    <row r="1146" ht="12.75" customHeight="1" spans="1:5">
      <c r="A1146" s="7" t="s">
        <v>4210</v>
      </c>
      <c r="B1146" s="4" t="s">
        <v>3994</v>
      </c>
      <c r="C1146" s="7" t="s">
        <v>4211</v>
      </c>
      <c r="D1146" s="6" t="s">
        <v>62</v>
      </c>
      <c r="E1146" s="6">
        <v>15</v>
      </c>
    </row>
    <row r="1147" ht="12.75" customHeight="1" spans="1:5">
      <c r="A1147" s="7" t="s">
        <v>4232</v>
      </c>
      <c r="B1147" s="4" t="s">
        <v>3994</v>
      </c>
      <c r="C1147" s="7" t="s">
        <v>4233</v>
      </c>
      <c r="D1147" s="6" t="s">
        <v>119</v>
      </c>
      <c r="E1147" s="6">
        <v>4</v>
      </c>
    </row>
    <row r="1148" ht="12.75" customHeight="1" spans="1:5">
      <c r="A1148" s="7" t="s">
        <v>4208</v>
      </c>
      <c r="B1148" s="4" t="s">
        <v>3994</v>
      </c>
      <c r="C1148" s="7" t="s">
        <v>4209</v>
      </c>
      <c r="D1148" s="6" t="s">
        <v>62</v>
      </c>
      <c r="E1148" s="6">
        <v>199</v>
      </c>
    </row>
    <row r="1149" ht="12.75" customHeight="1" spans="1:5">
      <c r="A1149" s="7" t="s">
        <v>4210</v>
      </c>
      <c r="B1149" s="4" t="s">
        <v>3994</v>
      </c>
      <c r="C1149" s="7" t="s">
        <v>4211</v>
      </c>
      <c r="D1149" s="6" t="s">
        <v>62</v>
      </c>
      <c r="E1149" s="6">
        <v>7</v>
      </c>
    </row>
    <row r="1150" ht="12.75" customHeight="1" spans="1:5">
      <c r="A1150" s="7" t="s">
        <v>4234</v>
      </c>
      <c r="B1150" s="4" t="s">
        <v>3994</v>
      </c>
      <c r="C1150" s="7" t="s">
        <v>4235</v>
      </c>
      <c r="D1150" s="6" t="s">
        <v>119</v>
      </c>
      <c r="E1150" s="6">
        <v>4</v>
      </c>
    </row>
    <row r="1151" ht="12.75" customHeight="1" spans="1:5">
      <c r="A1151" s="7" t="s">
        <v>4208</v>
      </c>
      <c r="B1151" s="4" t="s">
        <v>3994</v>
      </c>
      <c r="C1151" s="7" t="s">
        <v>4209</v>
      </c>
      <c r="D1151" s="6" t="s">
        <v>62</v>
      </c>
      <c r="E1151" s="6">
        <v>194</v>
      </c>
    </row>
    <row r="1152" ht="12.75" customHeight="1" spans="1:5">
      <c r="A1152" s="7" t="s">
        <v>4210</v>
      </c>
      <c r="B1152" s="4" t="s">
        <v>3994</v>
      </c>
      <c r="C1152" s="7" t="s">
        <v>4211</v>
      </c>
      <c r="D1152" s="6" t="s">
        <v>62</v>
      </c>
      <c r="E1152" s="6">
        <v>12</v>
      </c>
    </row>
    <row r="1153" ht="12.75" customHeight="1" spans="1:5">
      <c r="A1153" s="7" t="s">
        <v>4236</v>
      </c>
      <c r="B1153" s="4" t="s">
        <v>3994</v>
      </c>
      <c r="C1153" s="7" t="s">
        <v>4237</v>
      </c>
      <c r="D1153" s="6" t="s">
        <v>119</v>
      </c>
      <c r="E1153" s="6">
        <v>4</v>
      </c>
    </row>
    <row r="1154" ht="12.75" customHeight="1" spans="1:5">
      <c r="A1154" s="7" t="s">
        <v>4208</v>
      </c>
      <c r="B1154" s="4" t="s">
        <v>3994</v>
      </c>
      <c r="C1154" s="7" t="s">
        <v>4209</v>
      </c>
      <c r="D1154" s="6" t="s">
        <v>62</v>
      </c>
      <c r="E1154" s="6">
        <v>281</v>
      </c>
    </row>
    <row r="1155" ht="12.75" customHeight="1" spans="1:5">
      <c r="A1155" s="7" t="s">
        <v>4210</v>
      </c>
      <c r="B1155" s="4" t="s">
        <v>3994</v>
      </c>
      <c r="C1155" s="7" t="s">
        <v>4211</v>
      </c>
      <c r="D1155" s="6" t="s">
        <v>62</v>
      </c>
      <c r="E1155" s="6">
        <v>8</v>
      </c>
    </row>
    <row r="1156" ht="12.75" customHeight="1" spans="1:5">
      <c r="A1156" s="7" t="s">
        <v>4238</v>
      </c>
      <c r="B1156" s="4" t="s">
        <v>3994</v>
      </c>
      <c r="C1156" s="7" t="s">
        <v>4239</v>
      </c>
      <c r="D1156" s="6" t="s">
        <v>119</v>
      </c>
      <c r="E1156" s="6">
        <v>4</v>
      </c>
    </row>
    <row r="1157" ht="12.75" customHeight="1" spans="1:5">
      <c r="A1157" s="7" t="s">
        <v>4208</v>
      </c>
      <c r="B1157" s="4" t="s">
        <v>3994</v>
      </c>
      <c r="C1157" s="7" t="s">
        <v>4209</v>
      </c>
      <c r="D1157" s="6" t="s">
        <v>62</v>
      </c>
      <c r="E1157" s="6">
        <v>200</v>
      </c>
    </row>
    <row r="1158" ht="12.75" customHeight="1" spans="1:5">
      <c r="A1158" s="7" t="s">
        <v>4210</v>
      </c>
      <c r="B1158" s="4" t="s">
        <v>3994</v>
      </c>
      <c r="C1158" s="7" t="s">
        <v>4211</v>
      </c>
      <c r="D1158" s="6" t="s">
        <v>62</v>
      </c>
      <c r="E1158" s="6">
        <v>4</v>
      </c>
    </row>
    <row r="1159" ht="12.75" customHeight="1" spans="1:5">
      <c r="A1159" s="7" t="s">
        <v>4240</v>
      </c>
      <c r="B1159" s="4" t="s">
        <v>3994</v>
      </c>
      <c r="C1159" s="7" t="s">
        <v>4241</v>
      </c>
      <c r="D1159" s="6" t="s">
        <v>119</v>
      </c>
      <c r="E1159" s="6">
        <v>4</v>
      </c>
    </row>
    <row r="1160" ht="12.75" customHeight="1" spans="1:5">
      <c r="A1160" s="7" t="s">
        <v>4208</v>
      </c>
      <c r="B1160" s="4" t="s">
        <v>3994</v>
      </c>
      <c r="C1160" s="7" t="s">
        <v>4209</v>
      </c>
      <c r="D1160" s="6" t="s">
        <v>62</v>
      </c>
      <c r="E1160" s="6">
        <v>191</v>
      </c>
    </row>
    <row r="1161" ht="12.75" customHeight="1" spans="1:5">
      <c r="A1161" s="7" t="s">
        <v>4210</v>
      </c>
      <c r="B1161" s="4" t="s">
        <v>3994</v>
      </c>
      <c r="C1161" s="7" t="s">
        <v>4211</v>
      </c>
      <c r="D1161" s="6" t="s">
        <v>62</v>
      </c>
      <c r="E1161" s="6">
        <v>8</v>
      </c>
    </row>
    <row r="1162" ht="12.75" customHeight="1" spans="1:5">
      <c r="A1162" s="7" t="s">
        <v>4242</v>
      </c>
      <c r="B1162" s="4" t="s">
        <v>3994</v>
      </c>
      <c r="C1162" s="7" t="s">
        <v>4243</v>
      </c>
      <c r="D1162" s="6" t="s">
        <v>119</v>
      </c>
      <c r="E1162" s="6">
        <v>4</v>
      </c>
    </row>
    <row r="1163" ht="12.75" customHeight="1" spans="1:5">
      <c r="A1163" s="7" t="s">
        <v>4208</v>
      </c>
      <c r="B1163" s="4" t="s">
        <v>3994</v>
      </c>
      <c r="C1163" s="7" t="s">
        <v>4209</v>
      </c>
      <c r="D1163" s="6" t="s">
        <v>62</v>
      </c>
      <c r="E1163" s="6">
        <v>201</v>
      </c>
    </row>
    <row r="1164" ht="12.75" customHeight="1" spans="1:5">
      <c r="A1164" s="7" t="s">
        <v>4210</v>
      </c>
      <c r="B1164" s="4" t="s">
        <v>3994</v>
      </c>
      <c r="C1164" s="7" t="s">
        <v>4211</v>
      </c>
      <c r="D1164" s="6" t="s">
        <v>62</v>
      </c>
      <c r="E1164" s="6">
        <v>3</v>
      </c>
    </row>
    <row r="1165" ht="12.75" customHeight="1" spans="1:5">
      <c r="A1165" s="7" t="s">
        <v>4244</v>
      </c>
      <c r="B1165" s="4" t="s">
        <v>3994</v>
      </c>
      <c r="C1165" s="7" t="s">
        <v>4245</v>
      </c>
      <c r="D1165" s="6" t="s">
        <v>62</v>
      </c>
      <c r="E1165" s="6">
        <v>108</v>
      </c>
    </row>
    <row r="1166" ht="12.75" customHeight="1" spans="1:5">
      <c r="A1166" s="3" t="s">
        <v>768</v>
      </c>
      <c r="B1166" s="4"/>
      <c r="C1166" s="5"/>
      <c r="D1166" s="6"/>
      <c r="E1166" s="5"/>
    </row>
    <row r="1167" ht="12.75" customHeight="1" spans="1:5">
      <c r="A1167" s="3" t="s">
        <v>4246</v>
      </c>
      <c r="B1167" s="3"/>
      <c r="C1167" s="3"/>
      <c r="D1167" s="3"/>
      <c r="E1167" s="3"/>
    </row>
    <row r="1168" ht="12.75" customHeight="1" spans="1:5">
      <c r="A1168" s="7" t="s">
        <v>4247</v>
      </c>
      <c r="B1168" s="4" t="s">
        <v>771</v>
      </c>
      <c r="C1168" s="7" t="s">
        <v>4248</v>
      </c>
      <c r="D1168" s="6" t="s">
        <v>62</v>
      </c>
      <c r="E1168" s="6">
        <v>4790</v>
      </c>
    </row>
    <row r="1169" ht="12.75" customHeight="1" spans="1:5">
      <c r="A1169" s="7" t="s">
        <v>4249</v>
      </c>
      <c r="B1169" s="4" t="s">
        <v>771</v>
      </c>
      <c r="C1169" s="7" t="s">
        <v>4248</v>
      </c>
      <c r="D1169" s="6" t="s">
        <v>119</v>
      </c>
      <c r="E1169" s="6" t="s">
        <v>2397</v>
      </c>
    </row>
    <row r="1170" ht="12.75" customHeight="1" spans="1:5">
      <c r="A1170" s="7" t="s">
        <v>4250</v>
      </c>
      <c r="B1170" s="4" t="s">
        <v>771</v>
      </c>
      <c r="C1170" s="7" t="s">
        <v>4251</v>
      </c>
      <c r="D1170" s="6" t="s">
        <v>119</v>
      </c>
      <c r="E1170" s="6">
        <v>4</v>
      </c>
    </row>
    <row r="1171" ht="12.75" customHeight="1" spans="1:5">
      <c r="A1171" s="7" t="s">
        <v>4252</v>
      </c>
      <c r="B1171" s="4" t="s">
        <v>771</v>
      </c>
      <c r="C1171" s="7" t="s">
        <v>4253</v>
      </c>
      <c r="D1171" s="6" t="s">
        <v>144</v>
      </c>
      <c r="E1171" s="6">
        <v>0</v>
      </c>
    </row>
    <row r="1172" ht="12.75" customHeight="1" spans="1:5">
      <c r="A1172" s="7" t="s">
        <v>4254</v>
      </c>
      <c r="B1172" s="4" t="s">
        <v>771</v>
      </c>
      <c r="C1172" s="7" t="s">
        <v>4255</v>
      </c>
      <c r="D1172" s="6" t="s">
        <v>78</v>
      </c>
      <c r="E1172" s="6">
        <v>274</v>
      </c>
    </row>
    <row r="1173" ht="12.75" customHeight="1" spans="1:5">
      <c r="A1173" s="7" t="s">
        <v>4256</v>
      </c>
      <c r="B1173" s="4" t="s">
        <v>771</v>
      </c>
      <c r="C1173" s="7" t="s">
        <v>4257</v>
      </c>
      <c r="D1173" s="6" t="s">
        <v>62</v>
      </c>
      <c r="E1173" s="6">
        <v>553</v>
      </c>
    </row>
    <row r="1174" ht="12.75" customHeight="1" spans="1:5">
      <c r="A1174" s="3" t="s">
        <v>4258</v>
      </c>
      <c r="B1174" s="4"/>
      <c r="C1174" s="6"/>
      <c r="D1174" s="6"/>
      <c r="E1174" s="6"/>
    </row>
    <row r="1175" ht="12.75" customHeight="1" spans="1:5">
      <c r="A1175" s="7" t="s">
        <v>4259</v>
      </c>
      <c r="B1175" s="4" t="s">
        <v>771</v>
      </c>
      <c r="C1175" s="7" t="s">
        <v>4260</v>
      </c>
      <c r="D1175" s="6" t="s">
        <v>46</v>
      </c>
      <c r="E1175" s="9" t="s">
        <v>2391</v>
      </c>
    </row>
    <row r="1176" ht="12.75" customHeight="1" spans="1:5">
      <c r="A1176" s="7" t="s">
        <v>4261</v>
      </c>
      <c r="B1176" s="4" t="s">
        <v>771</v>
      </c>
      <c r="C1176" s="7" t="s">
        <v>4262</v>
      </c>
      <c r="D1176" s="6" t="s">
        <v>62</v>
      </c>
      <c r="E1176" s="6">
        <v>183</v>
      </c>
    </row>
    <row r="1177" ht="12.75" customHeight="1" spans="1:5">
      <c r="A1177" s="7" t="s">
        <v>4263</v>
      </c>
      <c r="B1177" s="4" t="s">
        <v>771</v>
      </c>
      <c r="C1177" s="7" t="s">
        <v>4264</v>
      </c>
      <c r="D1177" s="6" t="s">
        <v>62</v>
      </c>
      <c r="E1177" s="6">
        <v>183</v>
      </c>
    </row>
    <row r="1178" ht="12.75" customHeight="1" spans="1:5">
      <c r="A1178" s="7" t="s">
        <v>4265</v>
      </c>
      <c r="B1178" s="4"/>
      <c r="C1178" s="6"/>
      <c r="D1178" s="6"/>
      <c r="E1178" s="6"/>
    </row>
    <row r="1179" ht="12.75" customHeight="1" spans="1:5">
      <c r="A1179" s="7" t="s">
        <v>4266</v>
      </c>
      <c r="B1179" s="4" t="s">
        <v>771</v>
      </c>
      <c r="C1179" s="7" t="s">
        <v>4267</v>
      </c>
      <c r="D1179" s="6" t="s">
        <v>62</v>
      </c>
      <c r="E1179" s="6">
        <v>1160</v>
      </c>
    </row>
    <row r="1180" ht="12.75" customHeight="1" spans="1:5">
      <c r="A1180" s="7" t="s">
        <v>4268</v>
      </c>
      <c r="B1180" s="4" t="s">
        <v>771</v>
      </c>
      <c r="C1180" s="7" t="s">
        <v>4269</v>
      </c>
      <c r="D1180" s="6" t="s">
        <v>62</v>
      </c>
      <c r="E1180" s="6">
        <v>1367</v>
      </c>
    </row>
    <row r="1181" ht="12.75" customHeight="1" spans="1:5">
      <c r="A1181" s="7" t="s">
        <v>4270</v>
      </c>
      <c r="B1181" s="4" t="s">
        <v>771</v>
      </c>
      <c r="C1181" s="7" t="s">
        <v>4271</v>
      </c>
      <c r="D1181" s="6" t="s">
        <v>144</v>
      </c>
      <c r="E1181" s="6">
        <v>91</v>
      </c>
    </row>
    <row r="1182" ht="12.75" customHeight="1" spans="1:5">
      <c r="A1182" s="7" t="s">
        <v>4272</v>
      </c>
      <c r="B1182" s="4" t="s">
        <v>771</v>
      </c>
      <c r="C1182" s="7" t="s">
        <v>4273</v>
      </c>
      <c r="D1182" s="6" t="s">
        <v>78</v>
      </c>
      <c r="E1182" s="6">
        <v>235</v>
      </c>
    </row>
    <row r="1183" ht="12.75" customHeight="1" spans="1:5">
      <c r="A1183" s="3" t="s">
        <v>4247</v>
      </c>
      <c r="B1183" s="3"/>
      <c r="C1183" s="3"/>
      <c r="D1183" s="3"/>
      <c r="E1183" s="3"/>
    </row>
    <row r="1184" ht="12.75" customHeight="1" spans="1:5">
      <c r="A1184" s="7" t="s">
        <v>4274</v>
      </c>
      <c r="B1184" s="4" t="s">
        <v>771</v>
      </c>
      <c r="C1184" s="7" t="s">
        <v>4248</v>
      </c>
      <c r="D1184" s="6" t="s">
        <v>62</v>
      </c>
      <c r="E1184" s="6">
        <v>35467</v>
      </c>
    </row>
    <row r="1185" ht="12.75" customHeight="1" spans="1:5">
      <c r="A1185" s="7" t="s">
        <v>4275</v>
      </c>
      <c r="B1185" s="4" t="s">
        <v>771</v>
      </c>
      <c r="C1185" s="7" t="s">
        <v>4276</v>
      </c>
      <c r="D1185" s="6" t="s">
        <v>4277</v>
      </c>
      <c r="E1185" s="6">
        <v>35260</v>
      </c>
    </row>
    <row r="1186" ht="12.75" customHeight="1" spans="1:5">
      <c r="A1186" s="7" t="s">
        <v>4278</v>
      </c>
      <c r="B1186" s="4" t="s">
        <v>771</v>
      </c>
      <c r="C1186" s="7" t="s">
        <v>4279</v>
      </c>
      <c r="D1186" s="6" t="s">
        <v>62</v>
      </c>
      <c r="E1186" s="6">
        <v>34930</v>
      </c>
    </row>
    <row r="1187" ht="12.75" customHeight="1" spans="1:5">
      <c r="A1187" s="7" t="s">
        <v>4280</v>
      </c>
      <c r="B1187" s="4" t="s">
        <v>771</v>
      </c>
      <c r="C1187" s="7" t="s">
        <v>4281</v>
      </c>
      <c r="D1187" s="6" t="s">
        <v>62</v>
      </c>
      <c r="E1187" s="6">
        <v>34723</v>
      </c>
    </row>
    <row r="1188" ht="12.75" customHeight="1" spans="1:5">
      <c r="A1188" s="7" t="s">
        <v>4282</v>
      </c>
      <c r="B1188" s="4" t="s">
        <v>771</v>
      </c>
      <c r="C1188" s="7" t="s">
        <v>4283</v>
      </c>
      <c r="D1188" s="6" t="s">
        <v>46</v>
      </c>
      <c r="E1188" s="20">
        <f>E1190/E1189</f>
        <v>0.992936802973978</v>
      </c>
    </row>
    <row r="1189" ht="12.75" customHeight="1" spans="1:5">
      <c r="A1189" s="7" t="s">
        <v>4284</v>
      </c>
      <c r="B1189" s="4" t="s">
        <v>771</v>
      </c>
      <c r="C1189" s="7" t="s">
        <v>4285</v>
      </c>
      <c r="D1189" s="6" t="s">
        <v>62</v>
      </c>
      <c r="E1189" s="6">
        <v>34970</v>
      </c>
    </row>
    <row r="1190" ht="12.75" customHeight="1" spans="1:5">
      <c r="A1190" s="7" t="s">
        <v>4286</v>
      </c>
      <c r="B1190" s="4" t="s">
        <v>771</v>
      </c>
      <c r="C1190" s="7" t="s">
        <v>4287</v>
      </c>
      <c r="D1190" s="6" t="s">
        <v>62</v>
      </c>
      <c r="E1190" s="6">
        <v>34723</v>
      </c>
    </row>
    <row r="1191" ht="12.75" customHeight="1" spans="1:5">
      <c r="A1191" s="7" t="s">
        <v>4288</v>
      </c>
      <c r="B1191" s="4" t="s">
        <v>771</v>
      </c>
      <c r="C1191" s="7" t="s">
        <v>4289</v>
      </c>
      <c r="D1191" s="6" t="s">
        <v>46</v>
      </c>
      <c r="E1191" s="20">
        <f>E1193/E1192</f>
        <v>0.56752655538695</v>
      </c>
    </row>
    <row r="1192" ht="12.75" customHeight="1" spans="1:5">
      <c r="A1192" s="7" t="s">
        <v>4290</v>
      </c>
      <c r="B1192" s="4" t="s">
        <v>771</v>
      </c>
      <c r="C1192" s="7" t="s">
        <v>4291</v>
      </c>
      <c r="D1192" s="6" t="s">
        <v>62</v>
      </c>
      <c r="E1192" s="6">
        <v>6590</v>
      </c>
    </row>
    <row r="1193" ht="12.75" customHeight="1" spans="1:5">
      <c r="A1193" s="7" t="s">
        <v>4292</v>
      </c>
      <c r="B1193" s="4" t="s">
        <v>771</v>
      </c>
      <c r="C1193" s="7" t="s">
        <v>4293</v>
      </c>
      <c r="D1193" s="6" t="s">
        <v>62</v>
      </c>
      <c r="E1193" s="6">
        <v>3740</v>
      </c>
    </row>
    <row r="1194" ht="12.75" customHeight="1" spans="1:5">
      <c r="A1194" s="7" t="s">
        <v>4294</v>
      </c>
      <c r="B1194" s="4" t="s">
        <v>771</v>
      </c>
      <c r="C1194" s="7" t="s">
        <v>4295</v>
      </c>
      <c r="D1194" s="6" t="s">
        <v>46</v>
      </c>
      <c r="E1194" s="20">
        <f>E1196/E1195</f>
        <v>0.724137931034483</v>
      </c>
    </row>
    <row r="1195" ht="12.75" customHeight="1" spans="1:5">
      <c r="A1195" s="7" t="s">
        <v>4296</v>
      </c>
      <c r="B1195" s="4" t="s">
        <v>771</v>
      </c>
      <c r="C1195" s="7" t="s">
        <v>4297</v>
      </c>
      <c r="D1195" s="6" t="s">
        <v>119</v>
      </c>
      <c r="E1195" s="6">
        <v>29</v>
      </c>
    </row>
    <row r="1196" ht="12.75" customHeight="1" spans="1:5">
      <c r="A1196" s="7" t="s">
        <v>4298</v>
      </c>
      <c r="B1196" s="4" t="s">
        <v>771</v>
      </c>
      <c r="C1196" s="7" t="s">
        <v>4298</v>
      </c>
      <c r="D1196" s="6" t="s">
        <v>119</v>
      </c>
      <c r="E1196" s="6">
        <v>21</v>
      </c>
    </row>
    <row r="1197" ht="12.75" customHeight="1" spans="1:5">
      <c r="A1197" s="7" t="s">
        <v>770</v>
      </c>
      <c r="B1197" s="4" t="s">
        <v>771</v>
      </c>
      <c r="C1197" s="7" t="s">
        <v>4299</v>
      </c>
      <c r="D1197" s="6" t="s">
        <v>46</v>
      </c>
      <c r="E1197" s="9" t="s">
        <v>4300</v>
      </c>
    </row>
    <row r="1198" ht="12.75" customHeight="1" spans="1:5">
      <c r="A1198" s="7" t="s">
        <v>4301</v>
      </c>
      <c r="B1198" s="4" t="s">
        <v>771</v>
      </c>
      <c r="C1198" s="7" t="s">
        <v>4302</v>
      </c>
      <c r="D1198" s="6" t="s">
        <v>46</v>
      </c>
      <c r="E1198" s="9" t="s">
        <v>4303</v>
      </c>
    </row>
    <row r="1199" ht="12.75" customHeight="1" spans="1:5">
      <c r="A1199" s="7" t="s">
        <v>4304</v>
      </c>
      <c r="B1199" s="4" t="s">
        <v>771</v>
      </c>
      <c r="C1199" s="7" t="s">
        <v>4305</v>
      </c>
      <c r="D1199" s="6" t="s">
        <v>776</v>
      </c>
      <c r="E1199" s="6">
        <v>35</v>
      </c>
    </row>
    <row r="1200" ht="12.75" customHeight="1" spans="1:5">
      <c r="A1200" s="7" t="s">
        <v>4306</v>
      </c>
      <c r="B1200" s="4" t="s">
        <v>771</v>
      </c>
      <c r="C1200" s="7" t="s">
        <v>4302</v>
      </c>
      <c r="D1200" s="6" t="s">
        <v>776</v>
      </c>
      <c r="E1200" s="6">
        <v>46</v>
      </c>
    </row>
    <row r="1201" ht="12.75" customHeight="1" spans="1:5">
      <c r="A1201" s="7" t="s">
        <v>4307</v>
      </c>
      <c r="B1201" s="4" t="s">
        <v>771</v>
      </c>
      <c r="C1201" s="7" t="s">
        <v>4308</v>
      </c>
      <c r="D1201" s="6" t="s">
        <v>46</v>
      </c>
      <c r="E1201" s="9" t="s">
        <v>4309</v>
      </c>
    </row>
    <row r="1202" ht="12.75" customHeight="1" spans="1:5">
      <c r="A1202" s="7" t="s">
        <v>4310</v>
      </c>
      <c r="B1202" s="4" t="s">
        <v>771</v>
      </c>
      <c r="C1202" s="7" t="s">
        <v>4311</v>
      </c>
      <c r="D1202" s="6" t="s">
        <v>776</v>
      </c>
      <c r="E1202" s="6">
        <v>22</v>
      </c>
    </row>
    <row r="1203" ht="12.75" customHeight="1" spans="1:5">
      <c r="A1203" s="7" t="s">
        <v>4312</v>
      </c>
      <c r="B1203" s="4" t="s">
        <v>771</v>
      </c>
      <c r="C1203" s="7" t="s">
        <v>4313</v>
      </c>
      <c r="D1203" s="6" t="s">
        <v>776</v>
      </c>
      <c r="E1203" s="6">
        <v>29</v>
      </c>
    </row>
    <row r="1204" ht="12.75" customHeight="1" spans="1:5">
      <c r="A1204" s="7" t="s">
        <v>4314</v>
      </c>
      <c r="B1204" s="4" t="s">
        <v>771</v>
      </c>
      <c r="C1204" s="7" t="s">
        <v>4315</v>
      </c>
      <c r="D1204" s="6" t="s">
        <v>46</v>
      </c>
      <c r="E1204" s="9" t="s">
        <v>2882</v>
      </c>
    </row>
    <row r="1205" ht="12.75" customHeight="1" spans="1:5">
      <c r="A1205" s="7" t="s">
        <v>4316</v>
      </c>
      <c r="B1205" s="4" t="s">
        <v>771</v>
      </c>
      <c r="C1205" s="7" t="s">
        <v>4317</v>
      </c>
      <c r="D1205" s="6" t="s">
        <v>776</v>
      </c>
      <c r="E1205" s="6">
        <v>64</v>
      </c>
    </row>
    <row r="1206" ht="12.75" customHeight="1" spans="1:5">
      <c r="A1206" s="7" t="s">
        <v>4318</v>
      </c>
      <c r="B1206" s="4" t="s">
        <v>771</v>
      </c>
      <c r="C1206" s="7" t="s">
        <v>4319</v>
      </c>
      <c r="D1206" s="6" t="s">
        <v>776</v>
      </c>
      <c r="E1206" s="6">
        <v>64</v>
      </c>
    </row>
    <row r="1207" ht="12.75" customHeight="1" spans="1:5">
      <c r="A1207" s="7" t="s">
        <v>4320</v>
      </c>
      <c r="B1207" s="4" t="s">
        <v>771</v>
      </c>
      <c r="C1207" s="7" t="s">
        <v>4321</v>
      </c>
      <c r="D1207" s="6" t="s">
        <v>46</v>
      </c>
      <c r="E1207" s="9" t="s">
        <v>2882</v>
      </c>
    </row>
    <row r="1208" ht="12.75" customHeight="1" spans="1:5">
      <c r="A1208" s="7" t="s">
        <v>4322</v>
      </c>
      <c r="B1208" s="4" t="s">
        <v>771</v>
      </c>
      <c r="C1208" s="7" t="s">
        <v>4323</v>
      </c>
      <c r="D1208" s="6" t="s">
        <v>62</v>
      </c>
      <c r="E1208" s="6">
        <v>14</v>
      </c>
    </row>
    <row r="1209" ht="12.75" customHeight="1" spans="1:5">
      <c r="A1209" s="7" t="s">
        <v>4324</v>
      </c>
      <c r="B1209" s="4" t="s">
        <v>771</v>
      </c>
      <c r="C1209" s="7" t="s">
        <v>4325</v>
      </c>
      <c r="D1209" s="6" t="s">
        <v>62</v>
      </c>
      <c r="E1209" s="6">
        <v>14</v>
      </c>
    </row>
    <row r="1210" ht="12.75" customHeight="1" spans="1:5">
      <c r="A1210" s="7" t="s">
        <v>4326</v>
      </c>
      <c r="B1210" s="4" t="s">
        <v>771</v>
      </c>
      <c r="C1210" s="7" t="s">
        <v>4327</v>
      </c>
      <c r="D1210" s="6" t="s">
        <v>46</v>
      </c>
      <c r="E1210" s="9" t="s">
        <v>2882</v>
      </c>
    </row>
    <row r="1211" ht="12.75" customHeight="1" spans="1:5">
      <c r="A1211" s="7" t="s">
        <v>4328</v>
      </c>
      <c r="B1211" s="4" t="s">
        <v>771</v>
      </c>
      <c r="C1211" s="7" t="s">
        <v>4329</v>
      </c>
      <c r="D1211" s="6" t="s">
        <v>62</v>
      </c>
      <c r="E1211" s="6">
        <v>1011</v>
      </c>
    </row>
    <row r="1212" ht="12.75" customHeight="1" spans="1:5">
      <c r="A1212" s="7" t="s">
        <v>4330</v>
      </c>
      <c r="B1212" s="4" t="s">
        <v>771</v>
      </c>
      <c r="C1212" s="7" t="s">
        <v>4331</v>
      </c>
      <c r="D1212" s="6" t="s">
        <v>62</v>
      </c>
      <c r="E1212" s="6">
        <v>1011</v>
      </c>
    </row>
    <row r="1213" ht="12.75" customHeight="1" spans="1:5">
      <c r="A1213" s="7" t="s">
        <v>4332</v>
      </c>
      <c r="B1213" s="4" t="s">
        <v>771</v>
      </c>
      <c r="C1213" s="7" t="s">
        <v>4333</v>
      </c>
      <c r="D1213" s="6" t="s">
        <v>46</v>
      </c>
      <c r="E1213" s="9" t="s">
        <v>2882</v>
      </c>
    </row>
    <row r="1214" ht="12.75" customHeight="1" spans="1:5">
      <c r="A1214" s="7" t="s">
        <v>4334</v>
      </c>
      <c r="B1214" s="4" t="s">
        <v>771</v>
      </c>
      <c r="C1214" s="7" t="s">
        <v>4335</v>
      </c>
      <c r="D1214" s="6" t="s">
        <v>776</v>
      </c>
      <c r="E1214" s="6">
        <v>60</v>
      </c>
    </row>
    <row r="1215" ht="12.75" customHeight="1" spans="1:5">
      <c r="A1215" s="7" t="s">
        <v>4336</v>
      </c>
      <c r="B1215" s="4" t="s">
        <v>771</v>
      </c>
      <c r="C1215" s="7" t="s">
        <v>4337</v>
      </c>
      <c r="D1215" s="6" t="s">
        <v>776</v>
      </c>
      <c r="E1215" s="6">
        <v>60</v>
      </c>
    </row>
    <row r="1216" ht="12.75" customHeight="1" spans="1:5">
      <c r="A1216" s="7" t="s">
        <v>800</v>
      </c>
      <c r="B1216" s="4" t="s">
        <v>771</v>
      </c>
      <c r="C1216" s="7" t="s">
        <v>4338</v>
      </c>
      <c r="D1216" s="6" t="s">
        <v>46</v>
      </c>
      <c r="E1216" s="9" t="s">
        <v>2882</v>
      </c>
    </row>
    <row r="1217" ht="12.75" customHeight="1" spans="1:5">
      <c r="A1217" s="7" t="s">
        <v>802</v>
      </c>
      <c r="B1217" s="4" t="s">
        <v>771</v>
      </c>
      <c r="C1217" s="7" t="s">
        <v>4339</v>
      </c>
      <c r="D1217" s="6" t="s">
        <v>62</v>
      </c>
      <c r="E1217" s="6">
        <v>1018</v>
      </c>
    </row>
    <row r="1218" ht="12.75" customHeight="1" spans="1:5">
      <c r="A1218" s="7" t="s">
        <v>804</v>
      </c>
      <c r="B1218" s="4" t="s">
        <v>771</v>
      </c>
      <c r="C1218" s="7" t="s">
        <v>4340</v>
      </c>
      <c r="D1218" s="6" t="s">
        <v>62</v>
      </c>
      <c r="E1218" s="6">
        <v>1018</v>
      </c>
    </row>
    <row r="1219" ht="12.75" customHeight="1" spans="1:5">
      <c r="A1219" s="7" t="s">
        <v>806</v>
      </c>
      <c r="B1219" s="4" t="s">
        <v>771</v>
      </c>
      <c r="C1219" s="7" t="s">
        <v>4341</v>
      </c>
      <c r="D1219" s="6" t="s">
        <v>46</v>
      </c>
      <c r="E1219" s="9" t="s">
        <v>2882</v>
      </c>
    </row>
    <row r="1220" ht="12.75" customHeight="1" spans="1:5">
      <c r="A1220" s="7" t="s">
        <v>808</v>
      </c>
      <c r="B1220" s="4" t="s">
        <v>771</v>
      </c>
      <c r="C1220" s="7" t="s">
        <v>4342</v>
      </c>
      <c r="D1220" s="6" t="s">
        <v>62</v>
      </c>
      <c r="E1220" s="6">
        <v>58</v>
      </c>
    </row>
    <row r="1221" ht="12.75" customHeight="1" spans="1:5">
      <c r="A1221" s="7" t="s">
        <v>810</v>
      </c>
      <c r="B1221" s="4" t="s">
        <v>771</v>
      </c>
      <c r="C1221" s="7" t="s">
        <v>4343</v>
      </c>
      <c r="D1221" s="6" t="s">
        <v>62</v>
      </c>
      <c r="E1221" s="6">
        <v>58</v>
      </c>
    </row>
    <row r="1222" ht="12.75" customHeight="1" spans="1:5">
      <c r="A1222" s="7" t="s">
        <v>812</v>
      </c>
      <c r="B1222" s="4" t="s">
        <v>771</v>
      </c>
      <c r="C1222" s="7" t="s">
        <v>4344</v>
      </c>
      <c r="D1222" s="6" t="s">
        <v>46</v>
      </c>
      <c r="E1222" s="9" t="s">
        <v>2882</v>
      </c>
    </row>
    <row r="1223" ht="12.75" customHeight="1" spans="1:5">
      <c r="A1223" s="7" t="s">
        <v>814</v>
      </c>
      <c r="B1223" s="4" t="s">
        <v>771</v>
      </c>
      <c r="C1223" s="7" t="s">
        <v>4345</v>
      </c>
      <c r="D1223" s="6" t="s">
        <v>62</v>
      </c>
      <c r="E1223" s="6">
        <v>191</v>
      </c>
    </row>
    <row r="1224" ht="12.75" customHeight="1" spans="1:5">
      <c r="A1224" s="7" t="s">
        <v>816</v>
      </c>
      <c r="B1224" s="4" t="s">
        <v>771</v>
      </c>
      <c r="C1224" s="7" t="s">
        <v>4346</v>
      </c>
      <c r="D1224" s="6" t="s">
        <v>62</v>
      </c>
      <c r="E1224" s="6">
        <v>191</v>
      </c>
    </row>
    <row r="1225" ht="12.75" customHeight="1" spans="1:5">
      <c r="A1225" s="7" t="s">
        <v>818</v>
      </c>
      <c r="B1225" s="4" t="s">
        <v>771</v>
      </c>
      <c r="C1225" s="7" t="s">
        <v>4347</v>
      </c>
      <c r="D1225" s="6" t="s">
        <v>46</v>
      </c>
      <c r="E1225" s="9" t="s">
        <v>2882</v>
      </c>
    </row>
    <row r="1226" ht="12.75" customHeight="1" spans="1:5">
      <c r="A1226" s="7" t="s">
        <v>820</v>
      </c>
      <c r="B1226" s="4" t="s">
        <v>771</v>
      </c>
      <c r="C1226" s="7" t="s">
        <v>4348</v>
      </c>
      <c r="D1226" s="6" t="s">
        <v>62</v>
      </c>
      <c r="E1226" s="6">
        <v>186</v>
      </c>
    </row>
    <row r="1227" ht="12.75" customHeight="1" spans="1:5">
      <c r="A1227" s="7" t="s">
        <v>822</v>
      </c>
      <c r="B1227" s="4" t="s">
        <v>771</v>
      </c>
      <c r="C1227" s="7" t="s">
        <v>4349</v>
      </c>
      <c r="D1227" s="6" t="s">
        <v>62</v>
      </c>
      <c r="E1227" s="6">
        <v>186</v>
      </c>
    </row>
    <row r="1228" ht="12.75" customHeight="1" spans="1:5">
      <c r="A1228" s="7" t="s">
        <v>824</v>
      </c>
      <c r="B1228" s="4" t="s">
        <v>771</v>
      </c>
      <c r="C1228" s="7" t="s">
        <v>4350</v>
      </c>
      <c r="D1228" s="6" t="s">
        <v>46</v>
      </c>
      <c r="E1228" s="9" t="s">
        <v>4351</v>
      </c>
    </row>
    <row r="1229" ht="12.75" customHeight="1" spans="1:5">
      <c r="A1229" s="7" t="s">
        <v>826</v>
      </c>
      <c r="B1229" s="4" t="s">
        <v>771</v>
      </c>
      <c r="C1229" s="7" t="s">
        <v>4352</v>
      </c>
      <c r="D1229" s="6" t="s">
        <v>827</v>
      </c>
      <c r="E1229" s="6">
        <v>160</v>
      </c>
    </row>
    <row r="1230" ht="12.75" customHeight="1" spans="1:5">
      <c r="A1230" s="7" t="s">
        <v>829</v>
      </c>
      <c r="B1230" s="4" t="s">
        <v>771</v>
      </c>
      <c r="C1230" s="7" t="s">
        <v>4353</v>
      </c>
      <c r="D1230" s="6" t="s">
        <v>827</v>
      </c>
      <c r="E1230" s="6">
        <v>347</v>
      </c>
    </row>
    <row r="1231" ht="12.75" customHeight="1" spans="1:5">
      <c r="A1231" s="7" t="s">
        <v>831</v>
      </c>
      <c r="B1231" s="4" t="s">
        <v>771</v>
      </c>
      <c r="C1231" s="7" t="s">
        <v>4354</v>
      </c>
      <c r="D1231" s="6" t="s">
        <v>46</v>
      </c>
      <c r="E1231" s="9" t="s">
        <v>2882</v>
      </c>
    </row>
    <row r="1232" ht="12.75" customHeight="1" spans="1:5">
      <c r="A1232" s="7" t="s">
        <v>4355</v>
      </c>
      <c r="B1232" s="4" t="s">
        <v>771</v>
      </c>
      <c r="C1232" s="7" t="s">
        <v>4356</v>
      </c>
      <c r="D1232" s="6" t="s">
        <v>62</v>
      </c>
      <c r="E1232" s="6">
        <v>1261</v>
      </c>
    </row>
    <row r="1233" ht="12.75" customHeight="1" spans="1:5">
      <c r="A1233" s="7" t="s">
        <v>4357</v>
      </c>
      <c r="B1233" s="4" t="s">
        <v>771</v>
      </c>
      <c r="C1233" s="7" t="s">
        <v>4358</v>
      </c>
      <c r="D1233" s="6" t="s">
        <v>62</v>
      </c>
      <c r="E1233" s="6">
        <v>1261</v>
      </c>
    </row>
    <row r="1234" ht="12.75" customHeight="1" spans="1:5">
      <c r="A1234" s="7" t="s">
        <v>837</v>
      </c>
      <c r="B1234" s="4" t="s">
        <v>771</v>
      </c>
      <c r="C1234" s="7" t="s">
        <v>4359</v>
      </c>
      <c r="D1234" s="6" t="s">
        <v>46</v>
      </c>
      <c r="E1234" s="9" t="s">
        <v>4360</v>
      </c>
    </row>
    <row r="1235" ht="12.75" customHeight="1" spans="1:5">
      <c r="A1235" s="7" t="s">
        <v>4361</v>
      </c>
      <c r="B1235" s="4" t="s">
        <v>771</v>
      </c>
      <c r="C1235" s="7" t="s">
        <v>4359</v>
      </c>
      <c r="D1235" s="6" t="s">
        <v>46</v>
      </c>
      <c r="E1235" s="9" t="s">
        <v>4362</v>
      </c>
    </row>
    <row r="1236" ht="12.75" customHeight="1" spans="1:5">
      <c r="A1236" s="7" t="s">
        <v>4363</v>
      </c>
      <c r="B1236" s="4" t="s">
        <v>771</v>
      </c>
      <c r="C1236" s="7" t="s">
        <v>4364</v>
      </c>
      <c r="D1236" s="6" t="s">
        <v>62</v>
      </c>
      <c r="E1236" s="6">
        <v>20.656</v>
      </c>
    </row>
    <row r="1237" ht="12.75" customHeight="1" spans="1:5">
      <c r="A1237" s="7" t="s">
        <v>4365</v>
      </c>
      <c r="B1237" s="4" t="s">
        <v>771</v>
      </c>
      <c r="C1237" s="7" t="s">
        <v>4366</v>
      </c>
      <c r="D1237" s="6" t="s">
        <v>62</v>
      </c>
      <c r="E1237" s="6">
        <v>22.002</v>
      </c>
    </row>
    <row r="1238" ht="12.75" customHeight="1" spans="1:5">
      <c r="A1238" s="7" t="s">
        <v>4367</v>
      </c>
      <c r="B1238" s="4" t="s">
        <v>771</v>
      </c>
      <c r="C1238" s="7" t="s">
        <v>4368</v>
      </c>
      <c r="D1238" s="6" t="s">
        <v>46</v>
      </c>
      <c r="E1238" s="9" t="s">
        <v>2882</v>
      </c>
    </row>
    <row r="1239" ht="12.75" customHeight="1" spans="1:5">
      <c r="A1239" s="7" t="s">
        <v>4369</v>
      </c>
      <c r="B1239" s="4" t="s">
        <v>771</v>
      </c>
      <c r="C1239" s="7" t="s">
        <v>4370</v>
      </c>
      <c r="D1239" s="6" t="s">
        <v>62</v>
      </c>
      <c r="E1239" s="6">
        <v>11.988</v>
      </c>
    </row>
    <row r="1240" ht="12.75" customHeight="1" spans="1:5">
      <c r="A1240" s="7" t="s">
        <v>4371</v>
      </c>
      <c r="B1240" s="4" t="s">
        <v>771</v>
      </c>
      <c r="C1240" s="7" t="s">
        <v>4372</v>
      </c>
      <c r="D1240" s="6" t="s">
        <v>62</v>
      </c>
      <c r="E1240" s="6">
        <v>11.988</v>
      </c>
    </row>
    <row r="1241" ht="12.75" customHeight="1" spans="1:5">
      <c r="A1241" s="7" t="s">
        <v>4373</v>
      </c>
      <c r="B1241" s="4" t="s">
        <v>771</v>
      </c>
      <c r="C1241" s="7" t="s">
        <v>4374</v>
      </c>
      <c r="D1241" s="6" t="s">
        <v>46</v>
      </c>
      <c r="E1241" s="9" t="s">
        <v>4375</v>
      </c>
    </row>
    <row r="1242" ht="12.75" customHeight="1" spans="1:5">
      <c r="A1242" s="7" t="s">
        <v>4376</v>
      </c>
      <c r="B1242" s="4" t="s">
        <v>771</v>
      </c>
      <c r="C1242" s="7" t="s">
        <v>4377</v>
      </c>
      <c r="D1242" s="6" t="s">
        <v>62</v>
      </c>
      <c r="E1242" s="6">
        <v>1160</v>
      </c>
    </row>
    <row r="1243" ht="12.75" customHeight="1" spans="1:5">
      <c r="A1243" s="7" t="s">
        <v>4378</v>
      </c>
      <c r="B1243" s="4" t="s">
        <v>771</v>
      </c>
      <c r="C1243" s="7" t="s">
        <v>4379</v>
      </c>
      <c r="D1243" s="6" t="s">
        <v>62</v>
      </c>
      <c r="E1243" s="6">
        <v>1367</v>
      </c>
    </row>
    <row r="1244" ht="12.75" customHeight="1" spans="1:5">
      <c r="A1244" s="7" t="s">
        <v>4380</v>
      </c>
      <c r="B1244" s="4" t="s">
        <v>771</v>
      </c>
      <c r="C1244" s="7" t="s">
        <v>4381</v>
      </c>
      <c r="D1244" s="6" t="s">
        <v>46</v>
      </c>
      <c r="E1244" s="9" t="s">
        <v>4360</v>
      </c>
    </row>
    <row r="1245" ht="12.75" customHeight="1" spans="1:5">
      <c r="A1245" s="7" t="s">
        <v>4382</v>
      </c>
      <c r="B1245" s="4" t="s">
        <v>771</v>
      </c>
      <c r="C1245" s="7" t="s">
        <v>4383</v>
      </c>
      <c r="D1245" s="6" t="s">
        <v>62</v>
      </c>
      <c r="E1245" s="6" t="s">
        <v>2397</v>
      </c>
    </row>
    <row r="1246" ht="12.75" customHeight="1" spans="1:5">
      <c r="A1246" s="7" t="s">
        <v>4384</v>
      </c>
      <c r="B1246" s="4" t="s">
        <v>771</v>
      </c>
      <c r="C1246" s="7" t="s">
        <v>4385</v>
      </c>
      <c r="D1246" s="6" t="s">
        <v>62</v>
      </c>
      <c r="E1246" s="6" t="s">
        <v>2397</v>
      </c>
    </row>
    <row r="1247" ht="12.75" customHeight="1" spans="1:5">
      <c r="A1247" s="7" t="s">
        <v>857</v>
      </c>
      <c r="B1247" s="4" t="s">
        <v>771</v>
      </c>
      <c r="C1247" s="7" t="s">
        <v>4386</v>
      </c>
      <c r="D1247" s="6" t="s">
        <v>46</v>
      </c>
      <c r="E1247" s="9" t="s">
        <v>2882</v>
      </c>
    </row>
    <row r="1248" ht="12.75" customHeight="1" spans="1:5">
      <c r="A1248" s="7" t="s">
        <v>859</v>
      </c>
      <c r="B1248" s="4" t="s">
        <v>771</v>
      </c>
      <c r="C1248" s="7" t="s">
        <v>4387</v>
      </c>
      <c r="D1248" s="6" t="s">
        <v>62</v>
      </c>
      <c r="E1248" s="6">
        <v>268</v>
      </c>
    </row>
    <row r="1249" ht="12.75" customHeight="1" spans="1:5">
      <c r="A1249" s="7" t="s">
        <v>861</v>
      </c>
      <c r="B1249" s="4" t="s">
        <v>771</v>
      </c>
      <c r="C1249" s="7" t="s">
        <v>4388</v>
      </c>
      <c r="D1249" s="6" t="s">
        <v>62</v>
      </c>
      <c r="E1249" s="6">
        <v>268</v>
      </c>
    </row>
    <row r="1250" ht="12.75" customHeight="1" spans="1:5">
      <c r="A1250" s="7" t="s">
        <v>863</v>
      </c>
      <c r="B1250" s="4" t="s">
        <v>771</v>
      </c>
      <c r="C1250" s="7" t="s">
        <v>4389</v>
      </c>
      <c r="D1250" s="6" t="s">
        <v>46</v>
      </c>
      <c r="E1250" s="9" t="s">
        <v>4390</v>
      </c>
    </row>
    <row r="1251" ht="12.75" customHeight="1" spans="1:5">
      <c r="A1251" s="3" t="s">
        <v>4391</v>
      </c>
      <c r="B1251" s="4"/>
      <c r="C1251" s="6"/>
      <c r="D1251" s="6"/>
      <c r="E1251" s="6"/>
    </row>
    <row r="1252" ht="12.75" customHeight="1" spans="1:5">
      <c r="A1252" s="7" t="s">
        <v>865</v>
      </c>
      <c r="B1252" s="4" t="s">
        <v>771</v>
      </c>
      <c r="C1252" s="7" t="s">
        <v>4392</v>
      </c>
      <c r="D1252" s="6" t="s">
        <v>46</v>
      </c>
      <c r="E1252" s="9" t="s">
        <v>2397</v>
      </c>
    </row>
    <row r="1253" ht="12.75" customHeight="1" spans="1:5">
      <c r="A1253" s="3" t="s">
        <v>867</v>
      </c>
      <c r="B1253" s="4"/>
      <c r="C1253" s="5"/>
      <c r="D1253" s="6"/>
      <c r="E1253" s="5"/>
    </row>
    <row r="1254" ht="12.75" customHeight="1" spans="1:5">
      <c r="A1254" s="3" t="s">
        <v>4393</v>
      </c>
      <c r="B1254" s="4"/>
      <c r="C1254" s="6"/>
      <c r="D1254" s="6"/>
      <c r="E1254" s="6"/>
    </row>
    <row r="1255" ht="12.75" customHeight="1" spans="1:5">
      <c r="A1255" s="7" t="s">
        <v>4394</v>
      </c>
      <c r="B1255" s="4" t="s">
        <v>4395</v>
      </c>
      <c r="C1255" s="7" t="s">
        <v>4396</v>
      </c>
      <c r="D1255" s="6" t="s">
        <v>62</v>
      </c>
      <c r="E1255" s="6">
        <v>306525</v>
      </c>
    </row>
    <row r="1256" ht="12.75" customHeight="1" spans="1:5">
      <c r="A1256" s="7" t="s">
        <v>4397</v>
      </c>
      <c r="B1256" s="4" t="s">
        <v>4395</v>
      </c>
      <c r="C1256" s="7" t="s">
        <v>4398</v>
      </c>
      <c r="D1256" s="6" t="s">
        <v>62</v>
      </c>
      <c r="E1256" s="6">
        <v>216299</v>
      </c>
    </row>
    <row r="1257" ht="12.75" customHeight="1" spans="1:5">
      <c r="A1257" s="7" t="s">
        <v>4399</v>
      </c>
      <c r="B1257" s="4" t="s">
        <v>4395</v>
      </c>
      <c r="C1257" s="7" t="s">
        <v>4400</v>
      </c>
      <c r="D1257" s="6" t="s">
        <v>62</v>
      </c>
      <c r="E1257" s="6">
        <v>12551</v>
      </c>
    </row>
    <row r="1258" ht="12.75" customHeight="1" spans="1:5">
      <c r="A1258" s="7" t="s">
        <v>4401</v>
      </c>
      <c r="B1258" s="4" t="s">
        <v>4395</v>
      </c>
      <c r="C1258" s="7" t="s">
        <v>4402</v>
      </c>
      <c r="D1258" s="6" t="s">
        <v>62</v>
      </c>
      <c r="E1258" s="6">
        <v>203748</v>
      </c>
    </row>
    <row r="1259" ht="12.75" customHeight="1" spans="1:5">
      <c r="A1259" s="7" t="s">
        <v>4403</v>
      </c>
      <c r="B1259" s="4" t="s">
        <v>4395</v>
      </c>
      <c r="C1259" s="7" t="s">
        <v>4404</v>
      </c>
      <c r="D1259" s="6" t="s">
        <v>62</v>
      </c>
      <c r="E1259" s="6">
        <v>90226</v>
      </c>
    </row>
    <row r="1260" ht="12.75" customHeight="1" spans="1:5">
      <c r="A1260" s="7" t="s">
        <v>4405</v>
      </c>
      <c r="B1260" s="4" t="s">
        <v>4395</v>
      </c>
      <c r="C1260" s="7" t="s">
        <v>4406</v>
      </c>
      <c r="D1260" s="6" t="s">
        <v>62</v>
      </c>
      <c r="E1260" s="6">
        <v>29225</v>
      </c>
    </row>
    <row r="1261" ht="12.75" customHeight="1" spans="1:5">
      <c r="A1261" s="7" t="s">
        <v>4407</v>
      </c>
      <c r="B1261" s="4" t="s">
        <v>4395</v>
      </c>
      <c r="C1261" s="7" t="s">
        <v>4408</v>
      </c>
      <c r="D1261" s="6" t="s">
        <v>62</v>
      </c>
      <c r="E1261" s="6">
        <v>47971</v>
      </c>
    </row>
    <row r="1262" ht="12.75" customHeight="1" spans="1:5">
      <c r="A1262" s="7" t="s">
        <v>4409</v>
      </c>
      <c r="B1262" s="4" t="s">
        <v>4395</v>
      </c>
      <c r="C1262" s="7" t="s">
        <v>4410</v>
      </c>
      <c r="D1262" s="6" t="s">
        <v>62</v>
      </c>
      <c r="E1262" s="6">
        <v>13030</v>
      </c>
    </row>
    <row r="1263" ht="12.75" customHeight="1" spans="1:5">
      <c r="A1263" s="7" t="s">
        <v>4411</v>
      </c>
      <c r="B1263" s="4" t="s">
        <v>4395</v>
      </c>
      <c r="C1263" s="7" t="s">
        <v>4412</v>
      </c>
      <c r="D1263" s="6" t="s">
        <v>62</v>
      </c>
      <c r="E1263" s="6">
        <f>SUM(E1264:E1269)</f>
        <v>200502</v>
      </c>
    </row>
    <row r="1264" ht="12.75" customHeight="1" spans="1:5">
      <c r="A1264" s="7" t="s">
        <v>4413</v>
      </c>
      <c r="B1264" s="4" t="s">
        <v>4395</v>
      </c>
      <c r="C1264" s="7" t="s">
        <v>4414</v>
      </c>
      <c r="D1264" s="6" t="s">
        <v>62</v>
      </c>
      <c r="E1264" s="6">
        <v>43144</v>
      </c>
    </row>
    <row r="1265" ht="12.75" customHeight="1" spans="1:5">
      <c r="A1265" s="7" t="s">
        <v>4415</v>
      </c>
      <c r="B1265" s="4" t="s">
        <v>4395</v>
      </c>
      <c r="C1265" s="7" t="s">
        <v>4416</v>
      </c>
      <c r="D1265" s="6" t="s">
        <v>62</v>
      </c>
      <c r="E1265" s="6">
        <v>11544</v>
      </c>
    </row>
    <row r="1266" ht="12.75" customHeight="1" spans="1:5">
      <c r="A1266" s="7" t="s">
        <v>4417</v>
      </c>
      <c r="B1266" s="4" t="s">
        <v>4395</v>
      </c>
      <c r="C1266" s="7" t="s">
        <v>4418</v>
      </c>
      <c r="D1266" s="6" t="s">
        <v>62</v>
      </c>
      <c r="E1266" s="6">
        <v>17586</v>
      </c>
    </row>
    <row r="1267" ht="12.75" customHeight="1" spans="1:5">
      <c r="A1267" s="7" t="s">
        <v>4419</v>
      </c>
      <c r="B1267" s="4" t="s">
        <v>4395</v>
      </c>
      <c r="C1267" s="7" t="s">
        <v>4420</v>
      </c>
      <c r="D1267" s="6" t="s">
        <v>62</v>
      </c>
      <c r="E1267" s="6">
        <v>110311</v>
      </c>
    </row>
    <row r="1268" ht="12.75" customHeight="1" spans="1:5">
      <c r="A1268" s="7" t="s">
        <v>4421</v>
      </c>
      <c r="B1268" s="4" t="s">
        <v>4395</v>
      </c>
      <c r="C1268" s="7" t="s">
        <v>4422</v>
      </c>
      <c r="D1268" s="6" t="s">
        <v>62</v>
      </c>
      <c r="E1268" s="6" t="s">
        <v>2397</v>
      </c>
    </row>
    <row r="1269" ht="12.75" customHeight="1" spans="1:5">
      <c r="A1269" s="7" t="s">
        <v>4423</v>
      </c>
      <c r="B1269" s="4" t="s">
        <v>4395</v>
      </c>
      <c r="C1269" s="7" t="s">
        <v>4424</v>
      </c>
      <c r="D1269" s="6" t="s">
        <v>62</v>
      </c>
      <c r="E1269" s="6">
        <v>17917</v>
      </c>
    </row>
    <row r="1270" ht="12.75" customHeight="1" spans="1:5">
      <c r="A1270" s="7" t="s">
        <v>4425</v>
      </c>
      <c r="B1270" s="4" t="s">
        <v>4395</v>
      </c>
      <c r="C1270" s="7" t="s">
        <v>4426</v>
      </c>
      <c r="D1270" s="6" t="s">
        <v>46</v>
      </c>
      <c r="E1270" s="9" t="s">
        <v>4427</v>
      </c>
    </row>
    <row r="1271" ht="12.75" customHeight="1" spans="1:5">
      <c r="A1271" s="7" t="s">
        <v>4428</v>
      </c>
      <c r="B1271" s="4" t="s">
        <v>4395</v>
      </c>
      <c r="C1271" s="7" t="s">
        <v>4429</v>
      </c>
      <c r="D1271" s="6" t="s">
        <v>62</v>
      </c>
      <c r="E1271" s="6">
        <v>238202</v>
      </c>
    </row>
    <row r="1272" ht="12.75" customHeight="1" spans="1:5">
      <c r="A1272" s="7" t="s">
        <v>4430</v>
      </c>
      <c r="B1272" s="4" t="s">
        <v>4395</v>
      </c>
      <c r="C1272" s="7" t="s">
        <v>4431</v>
      </c>
      <c r="D1272" s="6" t="s">
        <v>46</v>
      </c>
      <c r="E1272" s="9" t="s">
        <v>4432</v>
      </c>
    </row>
    <row r="1273" ht="12.75" customHeight="1" spans="1:5">
      <c r="A1273" s="3" t="s">
        <v>4433</v>
      </c>
      <c r="B1273" s="4"/>
      <c r="C1273" s="6"/>
      <c r="D1273" s="6"/>
      <c r="E1273" s="6"/>
    </row>
    <row r="1274" ht="12.75" customHeight="1" spans="1:5">
      <c r="A1274" s="7" t="s">
        <v>4434</v>
      </c>
      <c r="B1274" s="4" t="s">
        <v>771</v>
      </c>
      <c r="C1274" s="7" t="s">
        <v>4435</v>
      </c>
      <c r="D1274" s="6" t="s">
        <v>62</v>
      </c>
      <c r="E1274" s="6">
        <v>1185</v>
      </c>
    </row>
    <row r="1275" ht="12.75" customHeight="1" spans="1:5">
      <c r="A1275" s="7" t="s">
        <v>4436</v>
      </c>
      <c r="B1275" s="4" t="s">
        <v>771</v>
      </c>
      <c r="C1275" s="7" t="s">
        <v>4437</v>
      </c>
      <c r="D1275" s="6" t="s">
        <v>62</v>
      </c>
      <c r="E1275" s="6">
        <v>42</v>
      </c>
    </row>
    <row r="1276" ht="12.75" customHeight="1" spans="1:5">
      <c r="A1276" s="7" t="s">
        <v>4438</v>
      </c>
      <c r="B1276" s="4" t="s">
        <v>771</v>
      </c>
      <c r="C1276" s="7" t="s">
        <v>4439</v>
      </c>
      <c r="D1276" s="6" t="s">
        <v>62</v>
      </c>
      <c r="E1276" s="6">
        <v>28</v>
      </c>
    </row>
    <row r="1277" ht="12.75" customHeight="1" spans="1:5">
      <c r="A1277" s="7" t="s">
        <v>4440</v>
      </c>
      <c r="B1277" s="4" t="s">
        <v>771</v>
      </c>
      <c r="C1277" s="7" t="s">
        <v>4441</v>
      </c>
      <c r="D1277" s="6" t="s">
        <v>62</v>
      </c>
      <c r="E1277" s="6">
        <v>14</v>
      </c>
    </row>
    <row r="1278" ht="12.75" customHeight="1" spans="1:5">
      <c r="A1278" s="7" t="s">
        <v>4442</v>
      </c>
      <c r="B1278" s="4" t="s">
        <v>771</v>
      </c>
      <c r="C1278" s="7" t="s">
        <v>4443</v>
      </c>
      <c r="D1278" s="6" t="s">
        <v>62</v>
      </c>
      <c r="E1278" s="6">
        <v>26</v>
      </c>
    </row>
    <row r="1279" ht="12.75" customHeight="1" spans="1:5">
      <c r="A1279" s="7" t="s">
        <v>4444</v>
      </c>
      <c r="B1279" s="4" t="s">
        <v>771</v>
      </c>
      <c r="C1279" s="7" t="s">
        <v>4445</v>
      </c>
      <c r="D1279" s="6" t="s">
        <v>62</v>
      </c>
      <c r="E1279" s="6">
        <v>12</v>
      </c>
    </row>
    <row r="1280" ht="12.75" customHeight="1" spans="1:5">
      <c r="A1280" s="7" t="s">
        <v>4446</v>
      </c>
      <c r="B1280" s="4" t="s">
        <v>771</v>
      </c>
      <c r="C1280" s="7" t="s">
        <v>4447</v>
      </c>
      <c r="D1280" s="6" t="s">
        <v>62</v>
      </c>
      <c r="E1280" s="6">
        <v>14</v>
      </c>
    </row>
    <row r="1281" ht="12.75" customHeight="1" spans="1:5">
      <c r="A1281" s="7" t="s">
        <v>4448</v>
      </c>
      <c r="B1281" s="4" t="s">
        <v>771</v>
      </c>
      <c r="C1281" s="7" t="s">
        <v>4449</v>
      </c>
      <c r="D1281" s="6" t="s">
        <v>62</v>
      </c>
      <c r="E1281" s="6">
        <v>33</v>
      </c>
    </row>
    <row r="1282" ht="12.75" customHeight="1" spans="1:5">
      <c r="A1282" s="7" t="s">
        <v>4450</v>
      </c>
      <c r="B1282" s="4" t="s">
        <v>771</v>
      </c>
      <c r="C1282" s="7" t="s">
        <v>4451</v>
      </c>
      <c r="D1282" s="6" t="s">
        <v>62</v>
      </c>
      <c r="E1282" s="6">
        <v>22</v>
      </c>
    </row>
    <row r="1283" ht="12.75" customHeight="1" spans="1:5">
      <c r="A1283" s="7" t="s">
        <v>4452</v>
      </c>
      <c r="B1283" s="4" t="s">
        <v>771</v>
      </c>
      <c r="C1283" s="7" t="s">
        <v>4453</v>
      </c>
      <c r="D1283" s="6" t="s">
        <v>62</v>
      </c>
      <c r="E1283" s="6">
        <v>11</v>
      </c>
    </row>
    <row r="1284" ht="12.75" customHeight="1" spans="1:5">
      <c r="A1284" s="7" t="s">
        <v>4454</v>
      </c>
      <c r="B1284" s="4" t="s">
        <v>771</v>
      </c>
      <c r="C1284" s="7" t="s">
        <v>4455</v>
      </c>
      <c r="D1284" s="6" t="s">
        <v>62</v>
      </c>
      <c r="E1284" s="6">
        <v>564</v>
      </c>
    </row>
    <row r="1285" ht="12.75" customHeight="1" spans="1:5">
      <c r="A1285" s="7" t="s">
        <v>4456</v>
      </c>
      <c r="B1285" s="4" t="s">
        <v>771</v>
      </c>
      <c r="C1285" s="7" t="s">
        <v>4457</v>
      </c>
      <c r="D1285" s="6" t="s">
        <v>62</v>
      </c>
      <c r="E1285" s="6">
        <v>348</v>
      </c>
    </row>
    <row r="1286" ht="12.75" customHeight="1" spans="1:5">
      <c r="A1286" s="7" t="s">
        <v>4458</v>
      </c>
      <c r="B1286" s="4" t="s">
        <v>771</v>
      </c>
      <c r="C1286" s="7" t="s">
        <v>4459</v>
      </c>
      <c r="D1286" s="6" t="s">
        <v>62</v>
      </c>
      <c r="E1286" s="6">
        <v>216</v>
      </c>
    </row>
    <row r="1287" ht="12.75" customHeight="1" spans="1:5">
      <c r="A1287" s="7" t="s">
        <v>4460</v>
      </c>
      <c r="B1287" s="4" t="s">
        <v>771</v>
      </c>
      <c r="C1287" s="7" t="s">
        <v>4461</v>
      </c>
      <c r="D1287" s="6" t="s">
        <v>62</v>
      </c>
      <c r="E1287" s="6">
        <v>86</v>
      </c>
    </row>
    <row r="1288" ht="12.75" customHeight="1" spans="1:5">
      <c r="A1288" s="7" t="s">
        <v>4462</v>
      </c>
      <c r="B1288" s="4" t="s">
        <v>771</v>
      </c>
      <c r="C1288" s="7" t="s">
        <v>4463</v>
      </c>
      <c r="D1288" s="6" t="s">
        <v>62</v>
      </c>
      <c r="E1288" s="6">
        <v>45</v>
      </c>
    </row>
    <row r="1289" ht="12.75" customHeight="1" spans="1:5">
      <c r="A1289" s="7" t="s">
        <v>4464</v>
      </c>
      <c r="B1289" s="4" t="s">
        <v>771</v>
      </c>
      <c r="C1289" s="7" t="s">
        <v>4465</v>
      </c>
      <c r="D1289" s="6" t="s">
        <v>62</v>
      </c>
      <c r="E1289" s="6">
        <v>41</v>
      </c>
    </row>
    <row r="1290" ht="12.75" customHeight="1" spans="1:5">
      <c r="A1290" s="7" t="s">
        <v>4466</v>
      </c>
      <c r="B1290" s="4" t="s">
        <v>771</v>
      </c>
      <c r="C1290" s="7" t="s">
        <v>4467</v>
      </c>
      <c r="D1290" s="6" t="s">
        <v>62</v>
      </c>
      <c r="E1290" s="6">
        <v>416</v>
      </c>
    </row>
    <row r="1291" ht="12.75" customHeight="1" spans="1:5">
      <c r="A1291" s="7" t="s">
        <v>4468</v>
      </c>
      <c r="B1291" s="4" t="s">
        <v>771</v>
      </c>
      <c r="C1291" s="7" t="s">
        <v>4469</v>
      </c>
      <c r="D1291" s="6" t="s">
        <v>62</v>
      </c>
      <c r="E1291" s="6">
        <v>188</v>
      </c>
    </row>
    <row r="1292" ht="12.75" customHeight="1" spans="1:5">
      <c r="A1292" s="7" t="s">
        <v>4470</v>
      </c>
      <c r="B1292" s="4" t="s">
        <v>771</v>
      </c>
      <c r="C1292" s="7" t="s">
        <v>4471</v>
      </c>
      <c r="D1292" s="6" t="s">
        <v>62</v>
      </c>
      <c r="E1292" s="6">
        <v>228</v>
      </c>
    </row>
    <row r="1293" ht="12.75" customHeight="1" spans="1:5">
      <c r="A1293" s="7" t="s">
        <v>4472</v>
      </c>
      <c r="B1293" s="4" t="s">
        <v>771</v>
      </c>
      <c r="C1293" s="7" t="s">
        <v>4473</v>
      </c>
      <c r="D1293" s="6" t="s">
        <v>62</v>
      </c>
      <c r="E1293" s="6">
        <v>18</v>
      </c>
    </row>
    <row r="1294" ht="12.75" customHeight="1" spans="1:5">
      <c r="A1294" s="7" t="s">
        <v>4474</v>
      </c>
      <c r="B1294" s="4" t="s">
        <v>771</v>
      </c>
      <c r="C1294" s="7" t="s">
        <v>4475</v>
      </c>
      <c r="D1294" s="6" t="s">
        <v>62</v>
      </c>
      <c r="E1294" s="6">
        <v>3</v>
      </c>
    </row>
    <row r="1295" ht="12.75" customHeight="1" spans="1:5">
      <c r="A1295" s="7" t="s">
        <v>4476</v>
      </c>
      <c r="B1295" s="4" t="s">
        <v>771</v>
      </c>
      <c r="C1295" s="7" t="s">
        <v>4477</v>
      </c>
      <c r="D1295" s="6" t="s">
        <v>62</v>
      </c>
      <c r="E1295" s="6">
        <v>15</v>
      </c>
    </row>
    <row r="1296" ht="12.75" customHeight="1" spans="1:5">
      <c r="A1296" s="7" t="s">
        <v>4478</v>
      </c>
      <c r="B1296" s="4" t="s">
        <v>771</v>
      </c>
      <c r="C1296" s="7" t="s">
        <v>4479</v>
      </c>
      <c r="D1296" s="6" t="s">
        <v>46</v>
      </c>
      <c r="E1296" s="9" t="s">
        <v>4480</v>
      </c>
    </row>
    <row r="1297" ht="12.75" customHeight="1" spans="1:5">
      <c r="A1297" s="7" t="s">
        <v>4481</v>
      </c>
      <c r="B1297" s="4" t="s">
        <v>771</v>
      </c>
      <c r="C1297" s="7" t="s">
        <v>4482</v>
      </c>
      <c r="D1297" s="6" t="s">
        <v>62</v>
      </c>
      <c r="E1297" s="6">
        <f>E1274</f>
        <v>1185</v>
      </c>
    </row>
    <row r="1298" ht="12.75" customHeight="1" spans="1:5">
      <c r="A1298" s="7" t="s">
        <v>4483</v>
      </c>
      <c r="B1298" s="4" t="s">
        <v>771</v>
      </c>
      <c r="C1298" s="7" t="s">
        <v>4484</v>
      </c>
      <c r="D1298" s="6" t="s">
        <v>62</v>
      </c>
      <c r="E1298" s="6">
        <v>460</v>
      </c>
    </row>
    <row r="1299" ht="12.75" customHeight="1" spans="1:5">
      <c r="A1299" s="7" t="s">
        <v>4485</v>
      </c>
      <c r="B1299" s="4" t="s">
        <v>771</v>
      </c>
      <c r="C1299" s="7" t="s">
        <v>4486</v>
      </c>
      <c r="D1299" s="6" t="s">
        <v>62</v>
      </c>
      <c r="E1299" s="6">
        <v>423</v>
      </c>
    </row>
    <row r="1300" ht="12.75" customHeight="1" spans="1:5">
      <c r="A1300" s="7" t="s">
        <v>4487</v>
      </c>
      <c r="B1300" s="4" t="s">
        <v>771</v>
      </c>
      <c r="C1300" s="7" t="s">
        <v>4488</v>
      </c>
      <c r="D1300" s="6" t="s">
        <v>62</v>
      </c>
      <c r="E1300" s="6">
        <v>292</v>
      </c>
    </row>
    <row r="1301" ht="12.75" customHeight="1" spans="1:5">
      <c r="A1301" s="7" t="s">
        <v>4489</v>
      </c>
      <c r="B1301" s="4" t="s">
        <v>771</v>
      </c>
      <c r="C1301" s="7" t="s">
        <v>4490</v>
      </c>
      <c r="D1301" s="6" t="s">
        <v>62</v>
      </c>
      <c r="E1301" s="6">
        <v>131</v>
      </c>
    </row>
    <row r="1302" ht="12.75" customHeight="1" spans="1:5">
      <c r="A1302" s="7" t="s">
        <v>4491</v>
      </c>
      <c r="B1302" s="4" t="s">
        <v>771</v>
      </c>
      <c r="C1302" s="7" t="s">
        <v>4492</v>
      </c>
      <c r="D1302" s="6" t="s">
        <v>62</v>
      </c>
      <c r="E1302" s="6">
        <v>37</v>
      </c>
    </row>
    <row r="1303" ht="12.75" customHeight="1" spans="1:5">
      <c r="A1303" s="7" t="s">
        <v>4493</v>
      </c>
      <c r="B1303" s="4" t="s">
        <v>771</v>
      </c>
      <c r="C1303" s="7" t="s">
        <v>4494</v>
      </c>
      <c r="D1303" s="6" t="s">
        <v>62</v>
      </c>
      <c r="E1303" s="6">
        <v>15</v>
      </c>
    </row>
    <row r="1304" ht="12.75" customHeight="1" spans="1:5">
      <c r="A1304" s="7" t="s">
        <v>4495</v>
      </c>
      <c r="B1304" s="4" t="s">
        <v>771</v>
      </c>
      <c r="C1304" s="7" t="s">
        <v>4496</v>
      </c>
      <c r="D1304" s="6" t="s">
        <v>62</v>
      </c>
      <c r="E1304" s="6">
        <v>22</v>
      </c>
    </row>
    <row r="1305" ht="12.75" customHeight="1" spans="1:5">
      <c r="A1305" s="7" t="s">
        <v>4497</v>
      </c>
      <c r="B1305" s="4" t="s">
        <v>771</v>
      </c>
      <c r="C1305" s="7" t="s">
        <v>4498</v>
      </c>
      <c r="D1305" s="6" t="s">
        <v>62</v>
      </c>
      <c r="E1305" s="6">
        <v>0</v>
      </c>
    </row>
    <row r="1306" ht="12.75" customHeight="1" spans="1:5">
      <c r="A1306" s="7" t="s">
        <v>4499</v>
      </c>
      <c r="B1306" s="4" t="s">
        <v>771</v>
      </c>
      <c r="C1306" s="7" t="s">
        <v>4500</v>
      </c>
      <c r="D1306" s="6" t="s">
        <v>62</v>
      </c>
      <c r="E1306" s="6">
        <v>0</v>
      </c>
    </row>
    <row r="1307" ht="12.75" customHeight="1" spans="1:5">
      <c r="A1307" s="7" t="s">
        <v>4501</v>
      </c>
      <c r="B1307" s="4" t="s">
        <v>771</v>
      </c>
      <c r="C1307" s="7" t="s">
        <v>4502</v>
      </c>
      <c r="D1307" s="6" t="s">
        <v>62</v>
      </c>
      <c r="E1307" s="6">
        <v>0</v>
      </c>
    </row>
    <row r="1308" ht="12.75" customHeight="1" spans="1:5">
      <c r="A1308" s="7" t="s">
        <v>4503</v>
      </c>
      <c r="B1308" s="4" t="s">
        <v>771</v>
      </c>
      <c r="C1308" s="7" t="s">
        <v>4504</v>
      </c>
      <c r="D1308" s="6" t="s">
        <v>62</v>
      </c>
      <c r="E1308" s="6">
        <v>2296</v>
      </c>
    </row>
    <row r="1309" ht="12.75" customHeight="1" spans="1:5">
      <c r="A1309" s="7" t="s">
        <v>4505</v>
      </c>
      <c r="B1309" s="4" t="s">
        <v>771</v>
      </c>
      <c r="C1309" s="7" t="s">
        <v>4506</v>
      </c>
      <c r="D1309" s="6" t="s">
        <v>62</v>
      </c>
      <c r="E1309" s="6">
        <v>875</v>
      </c>
    </row>
    <row r="1310" ht="12.75" customHeight="1" spans="1:5">
      <c r="A1310" s="7" t="s">
        <v>4507</v>
      </c>
      <c r="B1310" s="4" t="s">
        <v>771</v>
      </c>
      <c r="C1310" s="7" t="s">
        <v>4508</v>
      </c>
      <c r="D1310" s="6" t="s">
        <v>62</v>
      </c>
      <c r="E1310" s="6">
        <v>1421</v>
      </c>
    </row>
    <row r="1311" ht="12.75" customHeight="1" spans="1:5">
      <c r="A1311" s="7" t="s">
        <v>4509</v>
      </c>
      <c r="B1311" s="4" t="s">
        <v>771</v>
      </c>
      <c r="C1311" s="7" t="s">
        <v>4510</v>
      </c>
      <c r="D1311" s="6" t="s">
        <v>62</v>
      </c>
      <c r="E1311" s="6">
        <v>1</v>
      </c>
    </row>
    <row r="1312" ht="12.75" customHeight="1" spans="1:5">
      <c r="A1312" s="7" t="s">
        <v>4511</v>
      </c>
      <c r="B1312" s="4" t="s">
        <v>771</v>
      </c>
      <c r="C1312" s="7" t="s">
        <v>4512</v>
      </c>
      <c r="D1312" s="6" t="s">
        <v>203</v>
      </c>
      <c r="E1312" s="6">
        <v>31</v>
      </c>
    </row>
    <row r="1313" ht="12.75" customHeight="1" spans="1:5">
      <c r="A1313" s="7" t="s">
        <v>4513</v>
      </c>
      <c r="B1313" s="4" t="s">
        <v>771</v>
      </c>
      <c r="C1313" s="7" t="s">
        <v>4514</v>
      </c>
      <c r="D1313" s="6" t="s">
        <v>62</v>
      </c>
      <c r="E1313" s="6">
        <v>169</v>
      </c>
    </row>
    <row r="1314" ht="12.75" customHeight="1" spans="1:5">
      <c r="A1314" s="7" t="s">
        <v>4515</v>
      </c>
      <c r="B1314" s="4" t="s">
        <v>771</v>
      </c>
      <c r="C1314" s="7" t="s">
        <v>4516</v>
      </c>
      <c r="D1314" s="6" t="s">
        <v>203</v>
      </c>
      <c r="E1314" s="6">
        <v>17</v>
      </c>
    </row>
    <row r="1315" ht="12.75" customHeight="1" spans="1:5">
      <c r="A1315" s="7" t="s">
        <v>4517</v>
      </c>
      <c r="B1315" s="4" t="s">
        <v>771</v>
      </c>
      <c r="C1315" s="7" t="s">
        <v>4518</v>
      </c>
      <c r="D1315" s="6" t="s">
        <v>203</v>
      </c>
      <c r="E1315" s="6">
        <v>10</v>
      </c>
    </row>
    <row r="1316" ht="12.75" customHeight="1" spans="1:5">
      <c r="A1316" s="7" t="s">
        <v>4519</v>
      </c>
      <c r="B1316" s="4" t="s">
        <v>771</v>
      </c>
      <c r="C1316" s="7" t="s">
        <v>4520</v>
      </c>
      <c r="D1316" s="6" t="s">
        <v>203</v>
      </c>
      <c r="E1316" s="6">
        <v>7</v>
      </c>
    </row>
    <row r="1317" ht="12.75" customHeight="1" spans="1:5">
      <c r="A1317" s="7" t="s">
        <v>4521</v>
      </c>
      <c r="B1317" s="4" t="s">
        <v>771</v>
      </c>
      <c r="C1317" s="7" t="s">
        <v>4522</v>
      </c>
      <c r="D1317" s="6" t="s">
        <v>46</v>
      </c>
      <c r="E1317" s="20">
        <f>E1318/E1319</f>
        <v>0.555555555555556</v>
      </c>
    </row>
    <row r="1318" ht="12.75" customHeight="1" spans="1:5">
      <c r="A1318" s="7" t="s">
        <v>4523</v>
      </c>
      <c r="B1318" s="4" t="s">
        <v>771</v>
      </c>
      <c r="C1318" s="7" t="s">
        <v>4524</v>
      </c>
      <c r="D1318" s="6" t="s">
        <v>203</v>
      </c>
      <c r="E1318" s="6">
        <v>10</v>
      </c>
    </row>
    <row r="1319" ht="12.75" customHeight="1" spans="1:5">
      <c r="A1319" s="7" t="s">
        <v>4525</v>
      </c>
      <c r="B1319" s="4" t="s">
        <v>771</v>
      </c>
      <c r="C1319" s="7" t="s">
        <v>4526</v>
      </c>
      <c r="D1319" s="6" t="s">
        <v>203</v>
      </c>
      <c r="E1319" s="6">
        <v>18</v>
      </c>
    </row>
    <row r="1320" ht="12.75" customHeight="1" spans="1:5">
      <c r="A1320" s="7" t="s">
        <v>4527</v>
      </c>
      <c r="B1320" s="4" t="s">
        <v>771</v>
      </c>
      <c r="C1320" s="7" t="s">
        <v>4528</v>
      </c>
      <c r="D1320" s="6" t="s">
        <v>46</v>
      </c>
      <c r="E1320" s="9" t="s">
        <v>2391</v>
      </c>
    </row>
    <row r="1321" ht="12.75" customHeight="1" spans="1:5">
      <c r="A1321" s="7" t="s">
        <v>4529</v>
      </c>
      <c r="B1321" s="4" t="s">
        <v>771</v>
      </c>
      <c r="C1321" s="7" t="s">
        <v>4530</v>
      </c>
      <c r="D1321" s="6" t="s">
        <v>203</v>
      </c>
      <c r="E1321" s="6">
        <v>18</v>
      </c>
    </row>
    <row r="1322" ht="12.75" customHeight="1" spans="1:5">
      <c r="A1322" s="7" t="s">
        <v>4531</v>
      </c>
      <c r="B1322" s="4" t="s">
        <v>771</v>
      </c>
      <c r="C1322" s="7" t="s">
        <v>4532</v>
      </c>
      <c r="D1322" s="6" t="s">
        <v>203</v>
      </c>
      <c r="E1322" s="6">
        <v>18</v>
      </c>
    </row>
    <row r="1323" ht="12.75" customHeight="1" spans="1:5">
      <c r="A1323" s="7" t="s">
        <v>4533</v>
      </c>
      <c r="B1323" s="4" t="s">
        <v>771</v>
      </c>
      <c r="C1323" s="7" t="s">
        <v>4534</v>
      </c>
      <c r="D1323" s="6" t="s">
        <v>426</v>
      </c>
      <c r="E1323" s="10">
        <f>E1325/E1324</f>
        <v>0.0104347826086957</v>
      </c>
    </row>
    <row r="1324" ht="12.75" customHeight="1" spans="1:5">
      <c r="A1324" s="7" t="s">
        <v>4535</v>
      </c>
      <c r="B1324" s="4" t="s">
        <v>771</v>
      </c>
      <c r="C1324" s="7" t="s">
        <v>4536</v>
      </c>
      <c r="D1324" s="6" t="s">
        <v>119</v>
      </c>
      <c r="E1324" s="6">
        <v>1725</v>
      </c>
    </row>
    <row r="1325" ht="12.75" customHeight="1" spans="1:5">
      <c r="A1325" s="7" t="s">
        <v>4537</v>
      </c>
      <c r="B1325" s="4" t="s">
        <v>771</v>
      </c>
      <c r="C1325" s="7" t="s">
        <v>4538</v>
      </c>
      <c r="D1325" s="6" t="s">
        <v>203</v>
      </c>
      <c r="E1325" s="6">
        <v>18</v>
      </c>
    </row>
    <row r="1326" ht="12.75" customHeight="1" spans="1:5">
      <c r="A1326" s="7" t="s">
        <v>4539</v>
      </c>
      <c r="B1326" s="4" t="s">
        <v>771</v>
      </c>
      <c r="C1326" s="7" t="s">
        <v>4540</v>
      </c>
      <c r="D1326" s="6" t="s">
        <v>355</v>
      </c>
      <c r="E1326" s="17">
        <v>2492997</v>
      </c>
    </row>
    <row r="1327" ht="12.75" customHeight="1" spans="1:5">
      <c r="A1327" s="7" t="s">
        <v>869</v>
      </c>
      <c r="B1327" s="4" t="s">
        <v>771</v>
      </c>
      <c r="C1327" s="7" t="s">
        <v>4541</v>
      </c>
      <c r="D1327" s="6" t="s">
        <v>46</v>
      </c>
      <c r="E1327" s="26" t="s">
        <v>4542</v>
      </c>
    </row>
    <row r="1328" ht="12.75" customHeight="1" spans="1:5">
      <c r="A1328" s="7" t="s">
        <v>871</v>
      </c>
      <c r="B1328" s="4" t="s">
        <v>771</v>
      </c>
      <c r="C1328" s="7" t="s">
        <v>4543</v>
      </c>
      <c r="D1328" s="6" t="s">
        <v>119</v>
      </c>
      <c r="E1328" s="6">
        <v>127</v>
      </c>
    </row>
    <row r="1329" ht="12.75" customHeight="1" spans="1:5">
      <c r="A1329" s="7" t="s">
        <v>873</v>
      </c>
      <c r="B1329" s="4" t="s">
        <v>771</v>
      </c>
      <c r="C1329" s="7" t="s">
        <v>4544</v>
      </c>
      <c r="D1329" s="6" t="s">
        <v>119</v>
      </c>
      <c r="E1329" s="6">
        <v>1725</v>
      </c>
    </row>
    <row r="1330" ht="12.75" customHeight="1" spans="1:5">
      <c r="A1330" s="7" t="s">
        <v>4545</v>
      </c>
      <c r="B1330" s="4" t="s">
        <v>771</v>
      </c>
      <c r="C1330" s="7" t="s">
        <v>4546</v>
      </c>
      <c r="D1330" s="6" t="s">
        <v>889</v>
      </c>
      <c r="E1330" s="6">
        <v>3</v>
      </c>
    </row>
    <row r="1331" ht="12.75" customHeight="1" spans="1:5">
      <c r="A1331" s="7" t="s">
        <v>4547</v>
      </c>
      <c r="B1331" s="4" t="s">
        <v>771</v>
      </c>
      <c r="C1331" s="7" t="s">
        <v>4548</v>
      </c>
      <c r="D1331" s="6" t="s">
        <v>62</v>
      </c>
      <c r="E1331" s="6">
        <v>27</v>
      </c>
    </row>
    <row r="1332" ht="12.75" customHeight="1" spans="1:5">
      <c r="A1332" s="7" t="s">
        <v>4549</v>
      </c>
      <c r="B1332" s="4" t="s">
        <v>771</v>
      </c>
      <c r="C1332" s="7" t="s">
        <v>4550</v>
      </c>
      <c r="D1332" s="6" t="s">
        <v>426</v>
      </c>
      <c r="E1332" s="6">
        <v>37</v>
      </c>
    </row>
    <row r="1333" ht="12.75" customHeight="1" spans="1:5">
      <c r="A1333" s="7" t="s">
        <v>4551</v>
      </c>
      <c r="B1333" s="4" t="s">
        <v>771</v>
      </c>
      <c r="C1333" s="7" t="s">
        <v>4552</v>
      </c>
      <c r="D1333" s="6" t="s">
        <v>46</v>
      </c>
      <c r="E1333" s="9" t="s">
        <v>4553</v>
      </c>
    </row>
    <row r="1334" ht="12.75" customHeight="1" spans="1:5">
      <c r="A1334" s="7" t="s">
        <v>4554</v>
      </c>
      <c r="B1334" s="4" t="s">
        <v>771</v>
      </c>
      <c r="C1334" s="7" t="s">
        <v>4555</v>
      </c>
      <c r="D1334" s="6" t="s">
        <v>62</v>
      </c>
      <c r="E1334" s="6">
        <v>2140</v>
      </c>
    </row>
    <row r="1335" ht="12.75" customHeight="1" spans="1:5">
      <c r="A1335" s="7" t="s">
        <v>4556</v>
      </c>
      <c r="B1335" s="4" t="s">
        <v>771</v>
      </c>
      <c r="C1335" s="7" t="s">
        <v>4557</v>
      </c>
      <c r="D1335" s="6" t="s">
        <v>46</v>
      </c>
      <c r="E1335" s="20">
        <f>E1336/E1337</f>
        <v>0.529025191675794</v>
      </c>
    </row>
    <row r="1336" ht="12.75" customHeight="1" spans="1:5">
      <c r="A1336" s="7" t="s">
        <v>4558</v>
      </c>
      <c r="B1336" s="4" t="s">
        <v>771</v>
      </c>
      <c r="C1336" s="7" t="s">
        <v>4559</v>
      </c>
      <c r="D1336" s="6" t="s">
        <v>62</v>
      </c>
      <c r="E1336" s="6">
        <v>483</v>
      </c>
    </row>
    <row r="1337" ht="12.75" customHeight="1" spans="1:5">
      <c r="A1337" s="7" t="s">
        <v>4560</v>
      </c>
      <c r="B1337" s="4" t="s">
        <v>771</v>
      </c>
      <c r="C1337" s="7" t="s">
        <v>4561</v>
      </c>
      <c r="D1337" s="6" t="s">
        <v>62</v>
      </c>
      <c r="E1337" s="6">
        <v>913</v>
      </c>
    </row>
    <row r="1338" ht="12.75" customHeight="1" spans="1:5">
      <c r="A1338" s="7" t="s">
        <v>4562</v>
      </c>
      <c r="B1338" s="4" t="s">
        <v>771</v>
      </c>
      <c r="C1338" s="7" t="s">
        <v>4563</v>
      </c>
      <c r="D1338" s="6" t="s">
        <v>119</v>
      </c>
      <c r="E1338" s="6" t="s">
        <v>2397</v>
      </c>
    </row>
    <row r="1339" ht="12.75" customHeight="1" spans="1:5">
      <c r="A1339" s="7" t="s">
        <v>4564</v>
      </c>
      <c r="B1339" s="4" t="s">
        <v>771</v>
      </c>
      <c r="C1339" s="7" t="s">
        <v>4565</v>
      </c>
      <c r="D1339" s="6" t="s">
        <v>776</v>
      </c>
      <c r="E1339" s="6">
        <v>57</v>
      </c>
    </row>
    <row r="1340" ht="12.75" customHeight="1" spans="1:5">
      <c r="A1340" s="7" t="s">
        <v>4566</v>
      </c>
      <c r="B1340" s="4" t="s">
        <v>771</v>
      </c>
      <c r="C1340" s="7" t="s">
        <v>4567</v>
      </c>
      <c r="D1340" s="6" t="s">
        <v>776</v>
      </c>
      <c r="E1340" s="6">
        <v>24</v>
      </c>
    </row>
    <row r="1341" ht="12.75" customHeight="1" spans="1:5">
      <c r="A1341" s="7" t="s">
        <v>4568</v>
      </c>
      <c r="B1341" s="4" t="s">
        <v>771</v>
      </c>
      <c r="C1341" s="7" t="s">
        <v>4569</v>
      </c>
      <c r="D1341" s="6" t="s">
        <v>62</v>
      </c>
      <c r="E1341" s="6">
        <v>483</v>
      </c>
    </row>
    <row r="1342" ht="12.75" customHeight="1" spans="1:5">
      <c r="A1342" s="7" t="s">
        <v>4570</v>
      </c>
      <c r="B1342" s="4" t="s">
        <v>771</v>
      </c>
      <c r="C1342" s="7" t="s">
        <v>4571</v>
      </c>
      <c r="D1342" s="6" t="s">
        <v>62</v>
      </c>
      <c r="E1342" s="6">
        <v>194</v>
      </c>
    </row>
    <row r="1343" ht="12.75" customHeight="1" spans="1:5">
      <c r="A1343" s="7" t="s">
        <v>4572</v>
      </c>
      <c r="B1343" s="4" t="s">
        <v>771</v>
      </c>
      <c r="C1343" s="7" t="s">
        <v>4573</v>
      </c>
      <c r="D1343" s="6" t="s">
        <v>62</v>
      </c>
      <c r="E1343" s="6">
        <v>289</v>
      </c>
    </row>
    <row r="1344" ht="12.75" customHeight="1" spans="1:5">
      <c r="A1344" s="7" t="s">
        <v>875</v>
      </c>
      <c r="B1344" s="4" t="s">
        <v>771</v>
      </c>
      <c r="C1344" s="7" t="s">
        <v>4574</v>
      </c>
      <c r="D1344" s="6" t="s">
        <v>46</v>
      </c>
      <c r="E1344" s="9" t="s">
        <v>4575</v>
      </c>
    </row>
    <row r="1345" ht="12.75" customHeight="1" spans="1:5">
      <c r="A1345" s="7" t="s">
        <v>877</v>
      </c>
      <c r="B1345" s="4" t="s">
        <v>771</v>
      </c>
      <c r="C1345" s="7" t="s">
        <v>4576</v>
      </c>
      <c r="D1345" s="6" t="s">
        <v>46</v>
      </c>
      <c r="E1345" s="9" t="s">
        <v>4577</v>
      </c>
    </row>
    <row r="1346" ht="12.75" customHeight="1" spans="1:5">
      <c r="A1346" s="7" t="s">
        <v>879</v>
      </c>
      <c r="B1346" s="4" t="s">
        <v>771</v>
      </c>
      <c r="C1346" s="7" t="s">
        <v>4578</v>
      </c>
      <c r="D1346" s="6" t="s">
        <v>880</v>
      </c>
      <c r="E1346" s="6">
        <v>2140</v>
      </c>
    </row>
    <row r="1347" ht="12.75" customHeight="1" spans="1:5">
      <c r="A1347" s="7" t="s">
        <v>883</v>
      </c>
      <c r="B1347" s="4" t="s">
        <v>771</v>
      </c>
      <c r="C1347" s="7" t="s">
        <v>4579</v>
      </c>
      <c r="D1347" s="6" t="s">
        <v>884</v>
      </c>
      <c r="E1347" s="6">
        <v>1137</v>
      </c>
    </row>
    <row r="1348" ht="12.75" customHeight="1" spans="1:5">
      <c r="A1348" s="7" t="s">
        <v>4580</v>
      </c>
      <c r="B1348" s="4" t="s">
        <v>771</v>
      </c>
      <c r="C1348" s="7" t="s">
        <v>4581</v>
      </c>
      <c r="D1348" s="6" t="s">
        <v>46</v>
      </c>
      <c r="E1348" s="9" t="s">
        <v>4582</v>
      </c>
    </row>
    <row r="1349" ht="12.75" customHeight="1" spans="1:5">
      <c r="A1349" s="7" t="s">
        <v>888</v>
      </c>
      <c r="B1349" s="4" t="s">
        <v>771</v>
      </c>
      <c r="C1349" s="7" t="s">
        <v>4583</v>
      </c>
      <c r="D1349" s="6" t="s">
        <v>889</v>
      </c>
      <c r="E1349" s="6">
        <v>749</v>
      </c>
    </row>
    <row r="1350" ht="12.75" customHeight="1" spans="1:5">
      <c r="A1350" s="7" t="s">
        <v>891</v>
      </c>
      <c r="B1350" s="4" t="s">
        <v>771</v>
      </c>
      <c r="C1350" s="7" t="s">
        <v>4536</v>
      </c>
      <c r="D1350" s="6" t="s">
        <v>889</v>
      </c>
      <c r="E1350" s="6">
        <v>1725</v>
      </c>
    </row>
    <row r="1351" ht="12.75" customHeight="1" spans="1:5">
      <c r="A1351" s="7" t="s">
        <v>4584</v>
      </c>
      <c r="B1351" s="4" t="s">
        <v>771</v>
      </c>
      <c r="C1351" s="7" t="s">
        <v>4585</v>
      </c>
      <c r="D1351" s="6" t="s">
        <v>62</v>
      </c>
      <c r="E1351" s="12">
        <v>538</v>
      </c>
    </row>
    <row r="1352" ht="12.75" customHeight="1" spans="1:5">
      <c r="A1352" s="7" t="s">
        <v>4586</v>
      </c>
      <c r="B1352" s="4" t="s">
        <v>771</v>
      </c>
      <c r="C1352" s="7" t="s">
        <v>4587</v>
      </c>
      <c r="D1352" s="6" t="s">
        <v>62</v>
      </c>
      <c r="E1352" s="6">
        <v>190</v>
      </c>
    </row>
    <row r="1353" ht="12.75" customHeight="1" spans="1:5">
      <c r="A1353" s="7" t="s">
        <v>4588</v>
      </c>
      <c r="B1353" s="4" t="s">
        <v>771</v>
      </c>
      <c r="C1353" s="7" t="s">
        <v>4589</v>
      </c>
      <c r="D1353" s="6" t="s">
        <v>62</v>
      </c>
      <c r="E1353" s="6">
        <v>307</v>
      </c>
    </row>
    <row r="1354" ht="12.75" customHeight="1" spans="1:5">
      <c r="A1354" s="3" t="s">
        <v>899</v>
      </c>
      <c r="B1354" s="3"/>
      <c r="C1354" s="3"/>
      <c r="D1354" s="3"/>
      <c r="E1354" s="3"/>
    </row>
    <row r="1355" ht="12.75" customHeight="1" spans="1:5">
      <c r="A1355" s="3" t="s">
        <v>4590</v>
      </c>
      <c r="B1355" s="3"/>
      <c r="C1355" s="3"/>
      <c r="D1355" s="3"/>
      <c r="E1355" s="3"/>
    </row>
    <row r="1356" ht="12.75" customHeight="1" spans="1:5">
      <c r="A1356" s="7" t="s">
        <v>4591</v>
      </c>
      <c r="B1356" s="4" t="s">
        <v>902</v>
      </c>
      <c r="C1356" s="7" t="s">
        <v>4592</v>
      </c>
      <c r="D1356" s="6" t="s">
        <v>46</v>
      </c>
      <c r="E1356" s="9" t="s">
        <v>4593</v>
      </c>
    </row>
    <row r="1357" ht="12.75" customHeight="1" spans="1:5">
      <c r="A1357" s="7" t="s">
        <v>4594</v>
      </c>
      <c r="B1357" s="4" t="s">
        <v>902</v>
      </c>
      <c r="C1357" s="7" t="s">
        <v>4595</v>
      </c>
      <c r="D1357" s="6" t="s">
        <v>203</v>
      </c>
      <c r="E1357" s="6">
        <v>143</v>
      </c>
    </row>
    <row r="1358" ht="12.75" customHeight="1" spans="1:5">
      <c r="A1358" s="7" t="s">
        <v>4596</v>
      </c>
      <c r="B1358" s="4" t="s">
        <v>902</v>
      </c>
      <c r="C1358" s="7" t="s">
        <v>4597</v>
      </c>
      <c r="D1358" s="6" t="s">
        <v>4598</v>
      </c>
      <c r="E1358" s="6">
        <v>1</v>
      </c>
    </row>
    <row r="1359" ht="12.75" customHeight="1" spans="1:5">
      <c r="A1359" s="7" t="s">
        <v>4599</v>
      </c>
      <c r="B1359" s="4" t="s">
        <v>902</v>
      </c>
      <c r="C1359" s="7" t="s">
        <v>4600</v>
      </c>
      <c r="D1359" s="6" t="s">
        <v>263</v>
      </c>
      <c r="E1359" s="6">
        <v>6</v>
      </c>
    </row>
    <row r="1360" ht="12.75" customHeight="1" spans="1:5">
      <c r="A1360" s="7" t="s">
        <v>4601</v>
      </c>
      <c r="B1360" s="4" t="s">
        <v>902</v>
      </c>
      <c r="C1360" s="7" t="s">
        <v>4601</v>
      </c>
      <c r="D1360" s="6" t="s">
        <v>46</v>
      </c>
      <c r="E1360" s="9" t="s">
        <v>4593</v>
      </c>
    </row>
    <row r="1361" ht="12.75" customHeight="1" spans="1:5">
      <c r="A1361" s="7" t="s">
        <v>4602</v>
      </c>
      <c r="B1361" s="4" t="s">
        <v>902</v>
      </c>
      <c r="C1361" s="7" t="s">
        <v>4603</v>
      </c>
      <c r="D1361" s="6" t="s">
        <v>46</v>
      </c>
      <c r="E1361" s="9" t="s">
        <v>4604</v>
      </c>
    </row>
    <row r="1362" ht="12.75" customHeight="1" spans="1:5">
      <c r="A1362" s="7" t="s">
        <v>4605</v>
      </c>
      <c r="B1362" s="4" t="s">
        <v>902</v>
      </c>
      <c r="C1362" s="7" t="s">
        <v>4606</v>
      </c>
      <c r="D1362" s="6" t="s">
        <v>46</v>
      </c>
      <c r="E1362" s="9" t="s">
        <v>2391</v>
      </c>
    </row>
    <row r="1363" ht="12.75" customHeight="1" spans="1:5">
      <c r="A1363" s="7" t="s">
        <v>4607</v>
      </c>
      <c r="B1363" s="4" t="s">
        <v>902</v>
      </c>
      <c r="C1363" s="7" t="s">
        <v>4608</v>
      </c>
      <c r="D1363" s="6" t="s">
        <v>776</v>
      </c>
      <c r="E1363" s="6">
        <v>1</v>
      </c>
    </row>
    <row r="1364" ht="12.75" customHeight="1" spans="1:5">
      <c r="A1364" s="7" t="s">
        <v>4609</v>
      </c>
      <c r="B1364" s="4" t="s">
        <v>902</v>
      </c>
      <c r="C1364" s="7" t="s">
        <v>4610</v>
      </c>
      <c r="D1364" s="6" t="s">
        <v>46</v>
      </c>
      <c r="E1364" s="9" t="s">
        <v>2391</v>
      </c>
    </row>
    <row r="1365" ht="12.75" customHeight="1" spans="1:5">
      <c r="A1365" s="7" t="s">
        <v>4611</v>
      </c>
      <c r="B1365" s="4" t="s">
        <v>902</v>
      </c>
      <c r="C1365" s="7" t="s">
        <v>4612</v>
      </c>
      <c r="D1365" s="6" t="s">
        <v>62</v>
      </c>
      <c r="E1365" s="6">
        <v>199</v>
      </c>
    </row>
    <row r="1366" ht="12.75" customHeight="1" spans="1:5">
      <c r="A1366" s="7" t="s">
        <v>4613</v>
      </c>
      <c r="B1366" s="4" t="s">
        <v>902</v>
      </c>
      <c r="C1366" s="7" t="s">
        <v>4614</v>
      </c>
      <c r="D1366" s="6" t="s">
        <v>62</v>
      </c>
      <c r="E1366" s="6">
        <v>199</v>
      </c>
    </row>
    <row r="1367" ht="12.75" customHeight="1" spans="1:5">
      <c r="A1367" s="7" t="s">
        <v>901</v>
      </c>
      <c r="B1367" s="4" t="s">
        <v>902</v>
      </c>
      <c r="C1367" s="7" t="s">
        <v>4615</v>
      </c>
      <c r="D1367" s="6" t="s">
        <v>46</v>
      </c>
      <c r="E1367" s="9" t="s">
        <v>4616</v>
      </c>
    </row>
    <row r="1368" ht="12.75" customHeight="1" spans="1:5">
      <c r="A1368" s="7" t="s">
        <v>904</v>
      </c>
      <c r="B1368" s="4" t="s">
        <v>902</v>
      </c>
      <c r="C1368" s="7" t="s">
        <v>4617</v>
      </c>
      <c r="D1368" s="6" t="s">
        <v>62</v>
      </c>
      <c r="E1368" s="6">
        <v>247</v>
      </c>
    </row>
    <row r="1369" ht="12.75" customHeight="1" spans="1:5">
      <c r="A1369" s="7" t="s">
        <v>906</v>
      </c>
      <c r="B1369" s="4" t="s">
        <v>902</v>
      </c>
      <c r="C1369" s="7" t="s">
        <v>4618</v>
      </c>
      <c r="D1369" s="6" t="s">
        <v>46</v>
      </c>
      <c r="E1369" s="9" t="s">
        <v>4619</v>
      </c>
    </row>
    <row r="1370" ht="12.75" customHeight="1" spans="1:5">
      <c r="A1370" s="7" t="s">
        <v>908</v>
      </c>
      <c r="B1370" s="4" t="s">
        <v>902</v>
      </c>
      <c r="C1370" s="7" t="s">
        <v>4620</v>
      </c>
      <c r="D1370" s="6" t="s">
        <v>62</v>
      </c>
      <c r="E1370" s="6">
        <v>101</v>
      </c>
    </row>
    <row r="1371" ht="12.75" customHeight="1" spans="1:5">
      <c r="A1371" s="7" t="s">
        <v>910</v>
      </c>
      <c r="B1371" s="4" t="s">
        <v>902</v>
      </c>
      <c r="C1371" s="7" t="s">
        <v>4621</v>
      </c>
      <c r="D1371" s="6" t="s">
        <v>46</v>
      </c>
      <c r="E1371" s="9" t="s">
        <v>4622</v>
      </c>
    </row>
    <row r="1372" ht="12.75" customHeight="1" spans="1:5">
      <c r="A1372" s="7" t="s">
        <v>912</v>
      </c>
      <c r="B1372" s="4" t="s">
        <v>902</v>
      </c>
      <c r="C1372" s="7" t="s">
        <v>4623</v>
      </c>
      <c r="D1372" s="6" t="s">
        <v>776</v>
      </c>
      <c r="E1372" s="6">
        <v>85</v>
      </c>
    </row>
    <row r="1373" ht="12.75" customHeight="1" spans="1:5">
      <c r="A1373" s="7" t="s">
        <v>914</v>
      </c>
      <c r="B1373" s="4" t="s">
        <v>902</v>
      </c>
      <c r="C1373" s="7" t="s">
        <v>4624</v>
      </c>
      <c r="D1373" s="6" t="s">
        <v>776</v>
      </c>
      <c r="E1373" s="6">
        <v>91</v>
      </c>
    </row>
    <row r="1374" ht="12.75" customHeight="1" spans="1:5">
      <c r="A1374" s="7" t="s">
        <v>916</v>
      </c>
      <c r="B1374" s="4" t="s">
        <v>902</v>
      </c>
      <c r="C1374" s="7" t="s">
        <v>4625</v>
      </c>
      <c r="D1374" s="6" t="s">
        <v>46</v>
      </c>
      <c r="E1374" s="9" t="s">
        <v>4626</v>
      </c>
    </row>
    <row r="1375" ht="12.75" customHeight="1" spans="1:5">
      <c r="A1375" s="7" t="s">
        <v>918</v>
      </c>
      <c r="B1375" s="4" t="s">
        <v>902</v>
      </c>
      <c r="C1375" s="7" t="s">
        <v>4627</v>
      </c>
      <c r="D1375" s="6" t="s">
        <v>62</v>
      </c>
      <c r="E1375" s="6">
        <v>193</v>
      </c>
    </row>
    <row r="1376" ht="12.75" customHeight="1" spans="1:5">
      <c r="A1376" s="7" t="s">
        <v>904</v>
      </c>
      <c r="B1376" s="4" t="s">
        <v>902</v>
      </c>
      <c r="C1376" s="7" t="s">
        <v>4617</v>
      </c>
      <c r="D1376" s="6" t="s">
        <v>62</v>
      </c>
      <c r="E1376" s="6">
        <v>218</v>
      </c>
    </row>
    <row r="1377" ht="12.75" customHeight="1" spans="1:5">
      <c r="A1377" s="7" t="s">
        <v>921</v>
      </c>
      <c r="B1377" s="4" t="s">
        <v>902</v>
      </c>
      <c r="C1377" s="7" t="s">
        <v>4628</v>
      </c>
      <c r="D1377" s="6" t="s">
        <v>46</v>
      </c>
      <c r="E1377" s="9" t="s">
        <v>2584</v>
      </c>
    </row>
    <row r="1378" ht="12.75" customHeight="1" spans="1:5">
      <c r="A1378" s="7" t="s">
        <v>923</v>
      </c>
      <c r="B1378" s="4" t="s">
        <v>902</v>
      </c>
      <c r="C1378" s="7" t="s">
        <v>4629</v>
      </c>
      <c r="D1378" s="6" t="s">
        <v>62</v>
      </c>
      <c r="E1378" s="6">
        <v>61</v>
      </c>
    </row>
    <row r="1379" ht="12.75" customHeight="1" spans="1:5">
      <c r="A1379" s="7" t="s">
        <v>4630</v>
      </c>
      <c r="B1379" s="4" t="s">
        <v>902</v>
      </c>
      <c r="C1379" s="7" t="s">
        <v>4631</v>
      </c>
      <c r="D1379" s="6" t="s">
        <v>62</v>
      </c>
      <c r="E1379" s="6">
        <v>61</v>
      </c>
    </row>
    <row r="1380" ht="12.75" customHeight="1" spans="1:5">
      <c r="A1380" s="7" t="s">
        <v>927</v>
      </c>
      <c r="B1380" s="4" t="s">
        <v>902</v>
      </c>
      <c r="C1380" s="7" t="s">
        <v>4632</v>
      </c>
      <c r="D1380" s="6" t="s">
        <v>928</v>
      </c>
      <c r="E1380" s="6" t="s">
        <v>4633</v>
      </c>
    </row>
    <row r="1381" ht="12.75" customHeight="1" spans="1:5">
      <c r="A1381" s="7" t="s">
        <v>4634</v>
      </c>
      <c r="B1381" s="4" t="s">
        <v>902</v>
      </c>
      <c r="C1381" s="7" t="s">
        <v>4635</v>
      </c>
      <c r="D1381" s="6" t="s">
        <v>46</v>
      </c>
      <c r="E1381" s="9" t="s">
        <v>2391</v>
      </c>
    </row>
    <row r="1382" ht="12.75" customHeight="1" spans="1:5">
      <c r="A1382" s="7" t="s">
        <v>4636</v>
      </c>
      <c r="B1382" s="4" t="s">
        <v>902</v>
      </c>
      <c r="C1382" s="7" t="s">
        <v>4637</v>
      </c>
      <c r="D1382" s="6" t="s">
        <v>62</v>
      </c>
      <c r="E1382" s="6">
        <v>54</v>
      </c>
    </row>
    <row r="1383" ht="12.75" customHeight="1" spans="1:5">
      <c r="A1383" s="7" t="s">
        <v>4638</v>
      </c>
      <c r="B1383" s="4" t="s">
        <v>902</v>
      </c>
      <c r="C1383" s="7" t="s">
        <v>4639</v>
      </c>
      <c r="D1383" s="6" t="s">
        <v>62</v>
      </c>
      <c r="E1383" s="6">
        <v>54</v>
      </c>
    </row>
    <row r="1384" ht="12.75" customHeight="1" spans="1:5">
      <c r="A1384" s="7" t="s">
        <v>930</v>
      </c>
      <c r="B1384" s="4" t="s">
        <v>902</v>
      </c>
      <c r="C1384" s="7" t="s">
        <v>4640</v>
      </c>
      <c r="D1384" s="6" t="s">
        <v>931</v>
      </c>
      <c r="E1384" s="9" t="s">
        <v>2397</v>
      </c>
    </row>
    <row r="1385" ht="12.75" customHeight="1" spans="1:5">
      <c r="A1385" s="7" t="s">
        <v>4641</v>
      </c>
      <c r="B1385" s="4" t="s">
        <v>1155</v>
      </c>
      <c r="C1385" s="7" t="s">
        <v>4642</v>
      </c>
      <c r="D1385" s="6" t="s">
        <v>46</v>
      </c>
      <c r="E1385" s="9">
        <f>E1386/E1387</f>
        <v>0.0848068345271478</v>
      </c>
    </row>
    <row r="1386" ht="12.75" customHeight="1" spans="1:5">
      <c r="A1386" s="7" t="s">
        <v>4643</v>
      </c>
      <c r="B1386" s="4" t="s">
        <v>1155</v>
      </c>
      <c r="C1386" s="7" t="s">
        <v>4644</v>
      </c>
      <c r="D1386" s="6" t="s">
        <v>62</v>
      </c>
      <c r="E1386" s="6">
        <v>5837</v>
      </c>
    </row>
    <row r="1387" ht="12.75" customHeight="1" spans="1:5">
      <c r="A1387" s="7" t="s">
        <v>4645</v>
      </c>
      <c r="B1387" s="4" t="s">
        <v>1155</v>
      </c>
      <c r="C1387" s="7" t="s">
        <v>4645</v>
      </c>
      <c r="D1387" s="6" t="s">
        <v>62</v>
      </c>
      <c r="E1387" s="6">
        <v>68827</v>
      </c>
    </row>
    <row r="1388" ht="12.75" customHeight="1" spans="1:5">
      <c r="A1388" s="7" t="s">
        <v>4646</v>
      </c>
      <c r="B1388" s="4" t="s">
        <v>1155</v>
      </c>
      <c r="C1388" s="7" t="s">
        <v>4647</v>
      </c>
      <c r="D1388" s="6" t="s">
        <v>46</v>
      </c>
      <c r="E1388" s="9">
        <f>E1389/E1390</f>
        <v>0.694567538901884</v>
      </c>
    </row>
    <row r="1389" ht="12.75" customHeight="1" spans="1:5">
      <c r="A1389" s="7" t="s">
        <v>4648</v>
      </c>
      <c r="B1389" s="4" t="s">
        <v>1155</v>
      </c>
      <c r="C1389" s="7" t="s">
        <v>4649</v>
      </c>
      <c r="D1389" s="6" t="s">
        <v>62</v>
      </c>
      <c r="E1389" s="6">
        <v>47805</v>
      </c>
    </row>
    <row r="1390" ht="12.75" customHeight="1" spans="1:5">
      <c r="A1390" s="7" t="s">
        <v>4645</v>
      </c>
      <c r="B1390" s="4" t="s">
        <v>1155</v>
      </c>
      <c r="C1390" s="7" t="s">
        <v>4645</v>
      </c>
      <c r="D1390" s="6" t="s">
        <v>62</v>
      </c>
      <c r="E1390" s="6">
        <v>68827</v>
      </c>
    </row>
    <row r="1391" ht="12.75" customHeight="1" spans="1:5">
      <c r="A1391" s="3" t="s">
        <v>4650</v>
      </c>
      <c r="B1391" s="3"/>
      <c r="C1391" s="3"/>
      <c r="D1391" s="3"/>
      <c r="E1391" s="3"/>
    </row>
    <row r="1392" ht="12.75" customHeight="1" spans="1:5">
      <c r="A1392" s="7" t="s">
        <v>4651</v>
      </c>
      <c r="B1392" s="4" t="s">
        <v>902</v>
      </c>
      <c r="C1392" s="7" t="s">
        <v>4652</v>
      </c>
      <c r="D1392" s="6" t="s">
        <v>46</v>
      </c>
      <c r="E1392" s="9" t="s">
        <v>2391</v>
      </c>
    </row>
    <row r="1393" ht="12.75" customHeight="1" spans="1:5">
      <c r="A1393" s="7" t="s">
        <v>4653</v>
      </c>
      <c r="B1393" s="4" t="s">
        <v>902</v>
      </c>
      <c r="C1393" s="7" t="s">
        <v>4654</v>
      </c>
      <c r="D1393" s="6" t="s">
        <v>4655</v>
      </c>
      <c r="E1393" s="6">
        <v>167</v>
      </c>
    </row>
    <row r="1394" ht="12.75" customHeight="1" spans="1:5">
      <c r="A1394" s="7" t="s">
        <v>933</v>
      </c>
      <c r="B1394" s="4" t="s">
        <v>902</v>
      </c>
      <c r="C1394" s="7" t="s">
        <v>4656</v>
      </c>
      <c r="D1394" s="6" t="s">
        <v>574</v>
      </c>
      <c r="E1394" s="6" t="s">
        <v>2685</v>
      </c>
    </row>
    <row r="1395" ht="12.75" customHeight="1" spans="1:5">
      <c r="A1395" s="7" t="s">
        <v>576</v>
      </c>
      <c r="B1395" s="4" t="s">
        <v>902</v>
      </c>
      <c r="C1395" s="7" t="s">
        <v>3647</v>
      </c>
      <c r="D1395" s="6" t="s">
        <v>46</v>
      </c>
      <c r="E1395" s="9" t="s">
        <v>4657</v>
      </c>
    </row>
    <row r="1396" ht="12.75" customHeight="1" spans="1:5">
      <c r="A1396" s="7" t="s">
        <v>936</v>
      </c>
      <c r="B1396" s="4" t="s">
        <v>902</v>
      </c>
      <c r="C1396" s="7" t="s">
        <v>4658</v>
      </c>
      <c r="D1396" s="6" t="s">
        <v>426</v>
      </c>
      <c r="E1396" s="6" t="s">
        <v>4659</v>
      </c>
    </row>
    <row r="1397" ht="12.75" customHeight="1" spans="1:5">
      <c r="A1397" s="7" t="s">
        <v>938</v>
      </c>
      <c r="B1397" s="4" t="s">
        <v>902</v>
      </c>
      <c r="C1397" s="7" t="s">
        <v>4660</v>
      </c>
      <c r="D1397" s="6" t="s">
        <v>426</v>
      </c>
      <c r="E1397" s="6" t="s">
        <v>4659</v>
      </c>
    </row>
    <row r="1398" ht="12.75" customHeight="1" spans="1:5">
      <c r="A1398" s="7" t="s">
        <v>940</v>
      </c>
      <c r="B1398" s="4" t="s">
        <v>902</v>
      </c>
      <c r="C1398" s="7" t="s">
        <v>4661</v>
      </c>
      <c r="D1398" s="6" t="s">
        <v>941</v>
      </c>
      <c r="E1398" s="6" t="s">
        <v>4659</v>
      </c>
    </row>
    <row r="1399" ht="12.75" customHeight="1" spans="1:5">
      <c r="A1399" s="7" t="s">
        <v>943</v>
      </c>
      <c r="B1399" s="4" t="s">
        <v>902</v>
      </c>
      <c r="C1399" s="7" t="s">
        <v>4662</v>
      </c>
      <c r="D1399" s="6" t="s">
        <v>46</v>
      </c>
      <c r="E1399" s="9" t="s">
        <v>4663</v>
      </c>
    </row>
    <row r="1400" ht="12.75" customHeight="1" spans="1:5">
      <c r="A1400" s="7" t="s">
        <v>945</v>
      </c>
      <c r="B1400" s="4" t="s">
        <v>902</v>
      </c>
      <c r="C1400" s="7" t="s">
        <v>4664</v>
      </c>
      <c r="D1400" s="6" t="s">
        <v>46</v>
      </c>
      <c r="E1400" s="9" t="s">
        <v>4665</v>
      </c>
    </row>
    <row r="1401" ht="12.75" customHeight="1" spans="1:5">
      <c r="A1401" s="7" t="s">
        <v>947</v>
      </c>
      <c r="B1401" s="4" t="s">
        <v>902</v>
      </c>
      <c r="C1401" s="7" t="s">
        <v>4666</v>
      </c>
      <c r="D1401" s="6" t="s">
        <v>119</v>
      </c>
      <c r="E1401" s="6">
        <v>99</v>
      </c>
    </row>
    <row r="1402" ht="12.75" customHeight="1" spans="1:5">
      <c r="A1402" s="7" t="s">
        <v>949</v>
      </c>
      <c r="B1402" s="4" t="s">
        <v>902</v>
      </c>
      <c r="C1402" s="7" t="s">
        <v>4667</v>
      </c>
      <c r="D1402" s="6" t="s">
        <v>119</v>
      </c>
      <c r="E1402" s="6">
        <v>108</v>
      </c>
    </row>
    <row r="1403" ht="12.75" customHeight="1" spans="1:5">
      <c r="A1403" s="7" t="s">
        <v>951</v>
      </c>
      <c r="B1403" s="4" t="s">
        <v>902</v>
      </c>
      <c r="C1403" s="7" t="s">
        <v>4668</v>
      </c>
      <c r="D1403" s="6" t="s">
        <v>46</v>
      </c>
      <c r="E1403" s="9" t="s">
        <v>4669</v>
      </c>
    </row>
    <row r="1404" ht="12.75" customHeight="1" spans="1:5">
      <c r="A1404" s="7" t="s">
        <v>953</v>
      </c>
      <c r="B1404" s="4" t="s">
        <v>902</v>
      </c>
      <c r="C1404" s="7" t="s">
        <v>4670</v>
      </c>
      <c r="D1404" s="6" t="s">
        <v>776</v>
      </c>
      <c r="E1404" s="6">
        <v>148</v>
      </c>
    </row>
    <row r="1405" ht="12.75" customHeight="1" spans="1:5">
      <c r="A1405" s="7" t="s">
        <v>955</v>
      </c>
      <c r="B1405" s="4" t="s">
        <v>902</v>
      </c>
      <c r="C1405" s="7" t="s">
        <v>4671</v>
      </c>
      <c r="D1405" s="6" t="s">
        <v>776</v>
      </c>
      <c r="E1405" s="6">
        <v>158</v>
      </c>
    </row>
    <row r="1406" ht="12.75" customHeight="1" spans="1:5">
      <c r="A1406" s="7" t="s">
        <v>957</v>
      </c>
      <c r="B1406" s="4" t="s">
        <v>902</v>
      </c>
      <c r="C1406" s="7" t="s">
        <v>4672</v>
      </c>
      <c r="D1406" s="6" t="s">
        <v>65</v>
      </c>
      <c r="E1406" s="6" t="s">
        <v>2685</v>
      </c>
    </row>
    <row r="1407" ht="12.75" customHeight="1" spans="1:5">
      <c r="A1407" s="3" t="s">
        <v>4673</v>
      </c>
      <c r="B1407" s="3"/>
      <c r="C1407" s="3"/>
      <c r="D1407" s="3"/>
      <c r="E1407" s="3"/>
    </row>
    <row r="1408" ht="12.75" customHeight="1" spans="1:5">
      <c r="A1408" s="7" t="s">
        <v>4674</v>
      </c>
      <c r="B1408" s="4" t="s">
        <v>902</v>
      </c>
      <c r="C1408" s="7" t="s">
        <v>4675</v>
      </c>
      <c r="D1408" s="6" t="s">
        <v>203</v>
      </c>
      <c r="E1408" s="6">
        <f>SUM(E1409:E1411)</f>
        <v>36</v>
      </c>
    </row>
    <row r="1409" ht="12.75" customHeight="1" spans="1:5">
      <c r="A1409" s="7" t="s">
        <v>4676</v>
      </c>
      <c r="B1409" s="4" t="s">
        <v>902</v>
      </c>
      <c r="C1409" s="7" t="s">
        <v>4677</v>
      </c>
      <c r="D1409" s="6" t="s">
        <v>203</v>
      </c>
      <c r="E1409" s="6">
        <v>32</v>
      </c>
    </row>
    <row r="1410" ht="12.75" customHeight="1" spans="1:5">
      <c r="A1410" s="7" t="s">
        <v>4678</v>
      </c>
      <c r="B1410" s="4" t="s">
        <v>902</v>
      </c>
      <c r="C1410" s="7" t="s">
        <v>4679</v>
      </c>
      <c r="D1410" s="6" t="s">
        <v>203</v>
      </c>
      <c r="E1410" s="6">
        <v>0</v>
      </c>
    </row>
    <row r="1411" ht="12.75" customHeight="1" spans="1:5">
      <c r="A1411" s="7" t="s">
        <v>4680</v>
      </c>
      <c r="B1411" s="4" t="s">
        <v>902</v>
      </c>
      <c r="C1411" s="7" t="s">
        <v>4681</v>
      </c>
      <c r="D1411" s="6" t="s">
        <v>203</v>
      </c>
      <c r="E1411" s="6">
        <v>4</v>
      </c>
    </row>
    <row r="1412" ht="12.75" customHeight="1" spans="1:5">
      <c r="A1412" s="7" t="s">
        <v>4682</v>
      </c>
      <c r="B1412" s="4" t="s">
        <v>902</v>
      </c>
      <c r="C1412" s="7" t="s">
        <v>4683</v>
      </c>
      <c r="D1412" s="6" t="s">
        <v>203</v>
      </c>
      <c r="E1412" s="6">
        <f>SUM(E1413:E1415)</f>
        <v>36</v>
      </c>
    </row>
    <row r="1413" ht="12.75" customHeight="1" spans="1:5">
      <c r="A1413" s="7" t="s">
        <v>4684</v>
      </c>
      <c r="B1413" s="4" t="s">
        <v>902</v>
      </c>
      <c r="C1413" s="7" t="s">
        <v>4685</v>
      </c>
      <c r="D1413" s="6" t="s">
        <v>203</v>
      </c>
      <c r="E1413" s="6">
        <v>8</v>
      </c>
    </row>
    <row r="1414" ht="12.75" customHeight="1" spans="1:5">
      <c r="A1414" s="7" t="s">
        <v>4686</v>
      </c>
      <c r="B1414" s="4" t="s">
        <v>902</v>
      </c>
      <c r="C1414" s="7" t="s">
        <v>4687</v>
      </c>
      <c r="D1414" s="6" t="s">
        <v>203</v>
      </c>
      <c r="E1414" s="6">
        <v>0</v>
      </c>
    </row>
    <row r="1415" ht="12.75" customHeight="1" spans="1:5">
      <c r="A1415" s="7" t="s">
        <v>4688</v>
      </c>
      <c r="B1415" s="4" t="s">
        <v>902</v>
      </c>
      <c r="C1415" s="7" t="s">
        <v>4689</v>
      </c>
      <c r="D1415" s="6" t="s">
        <v>203</v>
      </c>
      <c r="E1415" s="6">
        <v>28</v>
      </c>
    </row>
    <row r="1416" ht="12.75" customHeight="1" spans="1:5">
      <c r="A1416" s="7" t="s">
        <v>4690</v>
      </c>
      <c r="B1416" s="4" t="s">
        <v>902</v>
      </c>
      <c r="C1416" s="7" t="s">
        <v>4691</v>
      </c>
      <c r="D1416" s="6" t="s">
        <v>203</v>
      </c>
      <c r="E1416" s="6">
        <f>SUM(E1417:E1419)</f>
        <v>247</v>
      </c>
    </row>
    <row r="1417" ht="12.75" customHeight="1" spans="1:5">
      <c r="A1417" s="7" t="s">
        <v>4692</v>
      </c>
      <c r="B1417" s="4" t="s">
        <v>902</v>
      </c>
      <c r="C1417" s="7" t="s">
        <v>4693</v>
      </c>
      <c r="D1417" s="6" t="s">
        <v>203</v>
      </c>
      <c r="E1417" s="6">
        <v>69</v>
      </c>
    </row>
    <row r="1418" ht="12.75" customHeight="1" spans="1:5">
      <c r="A1418" s="7" t="s">
        <v>4694</v>
      </c>
      <c r="B1418" s="4" t="s">
        <v>902</v>
      </c>
      <c r="C1418" s="7" t="s">
        <v>4695</v>
      </c>
      <c r="D1418" s="6" t="s">
        <v>203</v>
      </c>
      <c r="E1418" s="6">
        <v>36</v>
      </c>
    </row>
    <row r="1419" ht="12.75" customHeight="1" spans="1:5">
      <c r="A1419" s="7" t="s">
        <v>4696</v>
      </c>
      <c r="B1419" s="4" t="s">
        <v>902</v>
      </c>
      <c r="C1419" s="7" t="s">
        <v>4697</v>
      </c>
      <c r="D1419" s="6" t="s">
        <v>203</v>
      </c>
      <c r="E1419" s="6">
        <v>142</v>
      </c>
    </row>
    <row r="1420" ht="12.75" customHeight="1" spans="1:5">
      <c r="A1420" s="7" t="s">
        <v>4698</v>
      </c>
      <c r="B1420" s="4" t="s">
        <v>902</v>
      </c>
      <c r="C1420" s="7" t="s">
        <v>4699</v>
      </c>
      <c r="D1420" s="6" t="s">
        <v>203</v>
      </c>
      <c r="E1420" s="6">
        <f>SUM(E1421:E1423)</f>
        <v>247</v>
      </c>
    </row>
    <row r="1421" ht="12.75" customHeight="1" spans="1:5">
      <c r="A1421" s="7" t="s">
        <v>4700</v>
      </c>
      <c r="B1421" s="4" t="s">
        <v>902</v>
      </c>
      <c r="C1421" s="7" t="s">
        <v>4701</v>
      </c>
      <c r="D1421" s="6" t="s">
        <v>203</v>
      </c>
      <c r="E1421" s="6">
        <v>143</v>
      </c>
    </row>
    <row r="1422" ht="12.75" customHeight="1" spans="1:5">
      <c r="A1422" s="7" t="s">
        <v>4702</v>
      </c>
      <c r="B1422" s="4" t="s">
        <v>902</v>
      </c>
      <c r="C1422" s="7" t="s">
        <v>4703</v>
      </c>
      <c r="D1422" s="6" t="s">
        <v>203</v>
      </c>
      <c r="E1422" s="6">
        <v>6</v>
      </c>
    </row>
    <row r="1423" ht="12.75" customHeight="1" spans="1:5">
      <c r="A1423" s="7" t="s">
        <v>4704</v>
      </c>
      <c r="B1423" s="4" t="s">
        <v>902</v>
      </c>
      <c r="C1423" s="7" t="s">
        <v>4705</v>
      </c>
      <c r="D1423" s="6" t="s">
        <v>203</v>
      </c>
      <c r="E1423" s="6">
        <v>98</v>
      </c>
    </row>
    <row r="1424" ht="12.75" customHeight="1" spans="1:5">
      <c r="A1424" s="3" t="s">
        <v>4706</v>
      </c>
      <c r="B1424" s="4"/>
      <c r="C1424" s="5"/>
      <c r="D1424" s="6"/>
      <c r="E1424" s="5"/>
    </row>
    <row r="1425" ht="12.75" customHeight="1" spans="1:5">
      <c r="A1425" s="3" t="s">
        <v>4707</v>
      </c>
      <c r="B1425" s="4"/>
      <c r="C1425" s="6"/>
      <c r="D1425" s="6"/>
      <c r="E1425" s="6"/>
    </row>
    <row r="1426" ht="12.75" customHeight="1" spans="1:5">
      <c r="A1426" s="7" t="s">
        <v>4708</v>
      </c>
      <c r="B1426" s="4" t="s">
        <v>961</v>
      </c>
      <c r="C1426" s="7" t="s">
        <v>4709</v>
      </c>
      <c r="D1426" s="6" t="s">
        <v>982</v>
      </c>
      <c r="E1426" s="28">
        <v>52052</v>
      </c>
    </row>
    <row r="1427" ht="12.75" customHeight="1" spans="1:5">
      <c r="A1427" s="7" t="s">
        <v>4710</v>
      </c>
      <c r="B1427" s="4" t="s">
        <v>961</v>
      </c>
      <c r="C1427" s="7" t="s">
        <v>4711</v>
      </c>
      <c r="D1427" s="6" t="s">
        <v>4712</v>
      </c>
      <c r="E1427" s="28">
        <v>44486</v>
      </c>
    </row>
    <row r="1428" ht="12.75" customHeight="1" spans="1:5">
      <c r="A1428" s="7" t="s">
        <v>4713</v>
      </c>
      <c r="B1428" s="4" t="s">
        <v>961</v>
      </c>
      <c r="C1428" s="7" t="s">
        <v>4714</v>
      </c>
      <c r="D1428" s="6" t="s">
        <v>982</v>
      </c>
      <c r="E1428" s="28">
        <v>12688</v>
      </c>
    </row>
    <row r="1429" ht="12.75" customHeight="1" spans="1:5">
      <c r="A1429" s="7" t="s">
        <v>4715</v>
      </c>
      <c r="B1429" s="4" t="s">
        <v>961</v>
      </c>
      <c r="C1429" s="7" t="s">
        <v>4716</v>
      </c>
      <c r="D1429" s="6" t="s">
        <v>982</v>
      </c>
      <c r="E1429" s="28">
        <v>728000</v>
      </c>
    </row>
    <row r="1430" ht="12.75" customHeight="1" spans="1:5">
      <c r="A1430" s="7" t="s">
        <v>4717</v>
      </c>
      <c r="B1430" s="4" t="s">
        <v>961</v>
      </c>
      <c r="C1430" s="7" t="s">
        <v>4718</v>
      </c>
      <c r="D1430" s="6" t="s">
        <v>982</v>
      </c>
      <c r="E1430" s="28">
        <v>78000</v>
      </c>
    </row>
    <row r="1431" ht="12.75" customHeight="1" spans="1:5">
      <c r="A1431" s="7" t="s">
        <v>4719</v>
      </c>
      <c r="B1431" s="4" t="s">
        <v>961</v>
      </c>
      <c r="C1431" s="7" t="s">
        <v>4720</v>
      </c>
      <c r="D1431" s="6" t="s">
        <v>982</v>
      </c>
      <c r="E1431" s="28">
        <v>884000</v>
      </c>
    </row>
    <row r="1432" ht="12.75" customHeight="1" spans="1:5">
      <c r="A1432" s="7" t="s">
        <v>4721</v>
      </c>
      <c r="B1432" s="4" t="s">
        <v>961</v>
      </c>
      <c r="C1432" s="7" t="s">
        <v>4722</v>
      </c>
      <c r="D1432" s="6" t="s">
        <v>982</v>
      </c>
      <c r="E1432" s="28">
        <v>2756</v>
      </c>
    </row>
    <row r="1433" ht="12.75" customHeight="1" spans="1:5">
      <c r="A1433" s="7" t="s">
        <v>4723</v>
      </c>
      <c r="B1433" s="4" t="s">
        <v>961</v>
      </c>
      <c r="C1433" s="7" t="s">
        <v>4724</v>
      </c>
      <c r="D1433" s="6" t="s">
        <v>982</v>
      </c>
      <c r="E1433" s="28">
        <v>8424</v>
      </c>
    </row>
    <row r="1434" ht="12.75" customHeight="1" spans="1:5">
      <c r="A1434" s="7" t="s">
        <v>4725</v>
      </c>
      <c r="B1434" s="4" t="s">
        <v>961</v>
      </c>
      <c r="C1434" s="7" t="s">
        <v>4726</v>
      </c>
      <c r="D1434" s="6" t="s">
        <v>982</v>
      </c>
      <c r="E1434" s="28">
        <v>3016</v>
      </c>
    </row>
    <row r="1435" ht="12.75" customHeight="1" spans="1:5">
      <c r="A1435" s="7" t="s">
        <v>4727</v>
      </c>
      <c r="B1435" s="4" t="s">
        <v>961</v>
      </c>
      <c r="C1435" s="7" t="s">
        <v>4728</v>
      </c>
      <c r="D1435" s="6" t="s">
        <v>982</v>
      </c>
      <c r="E1435" s="28">
        <v>3744</v>
      </c>
    </row>
    <row r="1436" ht="12.75" customHeight="1" spans="1:5">
      <c r="A1436" s="7" t="s">
        <v>4729</v>
      </c>
      <c r="B1436" s="4" t="s">
        <v>961</v>
      </c>
      <c r="C1436" s="7" t="s">
        <v>4730</v>
      </c>
      <c r="D1436" s="6" t="s">
        <v>982</v>
      </c>
      <c r="E1436" s="28">
        <v>4446</v>
      </c>
    </row>
    <row r="1437" ht="12.75" customHeight="1" spans="1:5">
      <c r="A1437" s="7" t="s">
        <v>4731</v>
      </c>
      <c r="B1437" s="4" t="s">
        <v>961</v>
      </c>
      <c r="C1437" s="7" t="s">
        <v>4732</v>
      </c>
      <c r="D1437" s="6" t="s">
        <v>982</v>
      </c>
      <c r="E1437" s="28">
        <v>66508</v>
      </c>
    </row>
    <row r="1438" ht="12.75" customHeight="1" spans="1:5">
      <c r="A1438" s="7" t="s">
        <v>4733</v>
      </c>
      <c r="B1438" s="4" t="s">
        <v>961</v>
      </c>
      <c r="C1438" s="7" t="s">
        <v>4734</v>
      </c>
      <c r="D1438" s="6" t="s">
        <v>982</v>
      </c>
      <c r="E1438" s="28">
        <v>10244</v>
      </c>
    </row>
    <row r="1439" ht="12.75" customHeight="1" spans="1:5">
      <c r="A1439" s="7" t="s">
        <v>4735</v>
      </c>
      <c r="B1439" s="4" t="s">
        <v>961</v>
      </c>
      <c r="C1439" s="7" t="s">
        <v>4736</v>
      </c>
      <c r="D1439" s="6" t="s">
        <v>982</v>
      </c>
      <c r="E1439" s="28">
        <v>16588</v>
      </c>
    </row>
    <row r="1440" ht="12.75" customHeight="1" spans="1:5">
      <c r="A1440" s="7" t="s">
        <v>4737</v>
      </c>
      <c r="B1440" s="4" t="s">
        <v>961</v>
      </c>
      <c r="C1440" s="7" t="s">
        <v>4738</v>
      </c>
      <c r="D1440" s="6" t="s">
        <v>982</v>
      </c>
      <c r="E1440" s="28">
        <v>13884</v>
      </c>
    </row>
    <row r="1441" ht="12.75" customHeight="1" spans="1:5">
      <c r="A1441" s="7" t="s">
        <v>4739</v>
      </c>
      <c r="B1441" s="4" t="s">
        <v>961</v>
      </c>
      <c r="C1441" s="7" t="s">
        <v>4740</v>
      </c>
      <c r="D1441" s="6" t="s">
        <v>982</v>
      </c>
      <c r="E1441" s="28">
        <v>12168</v>
      </c>
    </row>
    <row r="1442" ht="12.75" customHeight="1" spans="1:5">
      <c r="A1442" s="7" t="s">
        <v>4741</v>
      </c>
      <c r="B1442" s="4" t="s">
        <v>961</v>
      </c>
      <c r="C1442" s="7" t="s">
        <v>4742</v>
      </c>
      <c r="D1442" s="6" t="s">
        <v>982</v>
      </c>
      <c r="E1442" s="28">
        <v>312000</v>
      </c>
    </row>
    <row r="1443" ht="12.75" customHeight="1" spans="1:5">
      <c r="A1443" s="7" t="s">
        <v>4743</v>
      </c>
      <c r="B1443" s="4" t="s">
        <v>961</v>
      </c>
      <c r="C1443" s="7" t="s">
        <v>4744</v>
      </c>
      <c r="D1443" s="6" t="s">
        <v>982</v>
      </c>
      <c r="E1443" s="28">
        <v>2210</v>
      </c>
    </row>
    <row r="1444" ht="12.75" customHeight="1" spans="1:5">
      <c r="A1444" s="7" t="s">
        <v>4745</v>
      </c>
      <c r="B1444" s="4" t="s">
        <v>961</v>
      </c>
      <c r="C1444" s="7" t="s">
        <v>4746</v>
      </c>
      <c r="D1444" s="6" t="s">
        <v>982</v>
      </c>
      <c r="E1444" s="28">
        <v>27872</v>
      </c>
    </row>
    <row r="1445" ht="12.75" customHeight="1" spans="1:5">
      <c r="A1445" s="7" t="s">
        <v>4747</v>
      </c>
      <c r="B1445" s="4" t="s">
        <v>961</v>
      </c>
      <c r="C1445" s="7" t="s">
        <v>4748</v>
      </c>
      <c r="D1445" s="6" t="s">
        <v>982</v>
      </c>
      <c r="E1445" s="28">
        <v>2912</v>
      </c>
    </row>
    <row r="1446" ht="12.75" customHeight="1" spans="1:5">
      <c r="A1446" s="7" t="s">
        <v>4749</v>
      </c>
      <c r="B1446" s="4" t="s">
        <v>961</v>
      </c>
      <c r="C1446" s="7" t="s">
        <v>4750</v>
      </c>
      <c r="D1446" s="6" t="s">
        <v>982</v>
      </c>
      <c r="E1446" s="28">
        <v>13884</v>
      </c>
    </row>
    <row r="1447" ht="12.75" customHeight="1" spans="1:5">
      <c r="A1447" s="3" t="s">
        <v>4751</v>
      </c>
      <c r="B1447" s="4"/>
      <c r="C1447" s="6"/>
      <c r="D1447" s="6"/>
      <c r="E1447" s="6"/>
    </row>
    <row r="1448" ht="12.75" customHeight="1" spans="1:5">
      <c r="A1448" s="7" t="s">
        <v>4752</v>
      </c>
      <c r="B1448" s="4" t="s">
        <v>961</v>
      </c>
      <c r="C1448" s="7" t="s">
        <v>4753</v>
      </c>
      <c r="D1448" s="6" t="s">
        <v>982</v>
      </c>
      <c r="E1448" s="29">
        <v>648440</v>
      </c>
    </row>
    <row r="1449" ht="12.75" customHeight="1" spans="1:5">
      <c r="A1449" s="7" t="s">
        <v>4754</v>
      </c>
      <c r="B1449" s="4" t="s">
        <v>961</v>
      </c>
      <c r="C1449" s="7" t="s">
        <v>4755</v>
      </c>
      <c r="D1449" s="6" t="s">
        <v>982</v>
      </c>
      <c r="E1449" s="29">
        <f>SUM(E1450:E1453)</f>
        <v>1135680</v>
      </c>
    </row>
    <row r="1450" ht="12.75" customHeight="1" spans="1:5">
      <c r="A1450" s="7" t="s">
        <v>4756</v>
      </c>
      <c r="B1450" s="4" t="s">
        <v>961</v>
      </c>
      <c r="C1450" s="7" t="s">
        <v>4757</v>
      </c>
      <c r="D1450" s="6" t="s">
        <v>982</v>
      </c>
      <c r="E1450" s="29">
        <v>47320</v>
      </c>
    </row>
    <row r="1451" ht="12.75" customHeight="1" spans="1:5">
      <c r="A1451" s="7" t="s">
        <v>4758</v>
      </c>
      <c r="B1451" s="4" t="s">
        <v>961</v>
      </c>
      <c r="C1451" s="7" t="s">
        <v>4759</v>
      </c>
      <c r="D1451" s="6" t="s">
        <v>982</v>
      </c>
      <c r="E1451" s="29">
        <v>884520</v>
      </c>
    </row>
    <row r="1452" ht="12.75" customHeight="1" spans="1:5">
      <c r="A1452" s="7" t="s">
        <v>4760</v>
      </c>
      <c r="B1452" s="4" t="s">
        <v>961</v>
      </c>
      <c r="C1452" s="7" t="s">
        <v>4761</v>
      </c>
      <c r="D1452" s="6" t="s">
        <v>982</v>
      </c>
      <c r="E1452" s="29">
        <v>113880</v>
      </c>
    </row>
    <row r="1453" ht="12.75" customHeight="1" spans="1:5">
      <c r="A1453" s="7" t="s">
        <v>4762</v>
      </c>
      <c r="B1453" s="4" t="s">
        <v>961</v>
      </c>
      <c r="C1453" s="7" t="s">
        <v>4763</v>
      </c>
      <c r="D1453" s="6" t="s">
        <v>982</v>
      </c>
      <c r="E1453" s="29">
        <v>89960</v>
      </c>
    </row>
    <row r="1454" ht="12.75" customHeight="1" spans="1:5">
      <c r="A1454" s="3" t="s">
        <v>4764</v>
      </c>
      <c r="B1454" s="4"/>
      <c r="C1454" s="6"/>
      <c r="D1454" s="6"/>
      <c r="E1454" s="6"/>
    </row>
    <row r="1455" ht="12.75" customHeight="1" spans="1:5">
      <c r="A1455" s="7" t="s">
        <v>4765</v>
      </c>
      <c r="B1455" s="4" t="s">
        <v>961</v>
      </c>
      <c r="C1455" s="7" t="s">
        <v>4766</v>
      </c>
      <c r="D1455" s="6" t="s">
        <v>4767</v>
      </c>
      <c r="E1455" s="6">
        <v>9161</v>
      </c>
    </row>
    <row r="1456" ht="12.75" customHeight="1" spans="1:5">
      <c r="A1456" s="7" t="s">
        <v>4768</v>
      </c>
      <c r="B1456" s="4" t="s">
        <v>961</v>
      </c>
      <c r="C1456" s="7" t="s">
        <v>4769</v>
      </c>
      <c r="D1456" s="6" t="s">
        <v>4767</v>
      </c>
      <c r="E1456" s="6">
        <v>23</v>
      </c>
    </row>
    <row r="1457" ht="12.75" customHeight="1" spans="1:5">
      <c r="A1457" s="7" t="s">
        <v>4770</v>
      </c>
      <c r="B1457" s="4" t="s">
        <v>961</v>
      </c>
      <c r="C1457" s="7" t="s">
        <v>4771</v>
      </c>
      <c r="D1457" s="6" t="s">
        <v>4767</v>
      </c>
      <c r="E1457" s="6">
        <v>6</v>
      </c>
    </row>
    <row r="1458" ht="12.75" customHeight="1" spans="1:5">
      <c r="A1458" s="7" t="s">
        <v>4772</v>
      </c>
      <c r="B1458" s="4" t="s">
        <v>961</v>
      </c>
      <c r="C1458" s="7" t="s">
        <v>4773</v>
      </c>
      <c r="D1458" s="6" t="s">
        <v>4767</v>
      </c>
      <c r="E1458" s="6">
        <v>24</v>
      </c>
    </row>
    <row r="1459" ht="12.75" customHeight="1" spans="1:5">
      <c r="A1459" s="7" t="s">
        <v>4774</v>
      </c>
      <c r="B1459" s="4" t="s">
        <v>961</v>
      </c>
      <c r="C1459" s="7" t="s">
        <v>4775</v>
      </c>
      <c r="D1459" s="6" t="s">
        <v>4767</v>
      </c>
      <c r="E1459" s="6">
        <v>49</v>
      </c>
    </row>
    <row r="1460" ht="12.75" customHeight="1" spans="1:5">
      <c r="A1460" s="7" t="s">
        <v>4776</v>
      </c>
      <c r="B1460" s="4" t="s">
        <v>961</v>
      </c>
      <c r="C1460" s="7" t="s">
        <v>4777</v>
      </c>
      <c r="D1460" s="6" t="s">
        <v>4767</v>
      </c>
      <c r="E1460" s="6">
        <v>1</v>
      </c>
    </row>
    <row r="1461" ht="12.75" customHeight="1" spans="1:5">
      <c r="A1461" s="7" t="s">
        <v>4778</v>
      </c>
      <c r="B1461" s="4" t="s">
        <v>961</v>
      </c>
      <c r="C1461" s="7" t="s">
        <v>4779</v>
      </c>
      <c r="D1461" s="6" t="s">
        <v>4767</v>
      </c>
      <c r="E1461" s="6">
        <v>76</v>
      </c>
    </row>
    <row r="1462" ht="12.75" customHeight="1" spans="1:5">
      <c r="A1462" s="7" t="s">
        <v>4780</v>
      </c>
      <c r="B1462" s="4" t="s">
        <v>961</v>
      </c>
      <c r="C1462" s="7" t="s">
        <v>4781</v>
      </c>
      <c r="D1462" s="6" t="s">
        <v>4767</v>
      </c>
      <c r="E1462" s="6">
        <v>14</v>
      </c>
    </row>
    <row r="1463" ht="12.75" customHeight="1" spans="1:5">
      <c r="A1463" s="7" t="s">
        <v>4782</v>
      </c>
      <c r="B1463" s="4" t="s">
        <v>961</v>
      </c>
      <c r="C1463" s="7" t="s">
        <v>4783</v>
      </c>
      <c r="D1463" s="6" t="s">
        <v>4767</v>
      </c>
      <c r="E1463" s="6">
        <v>30</v>
      </c>
    </row>
    <row r="1464" ht="12.75" customHeight="1" spans="1:5">
      <c r="A1464" s="7" t="s">
        <v>4784</v>
      </c>
      <c r="B1464" s="4" t="s">
        <v>961</v>
      </c>
      <c r="C1464" s="7" t="s">
        <v>4785</v>
      </c>
      <c r="D1464" s="6" t="s">
        <v>4767</v>
      </c>
      <c r="E1464" s="6">
        <v>0</v>
      </c>
    </row>
    <row r="1465" ht="12.75" customHeight="1" spans="1:5">
      <c r="A1465" s="7" t="s">
        <v>4786</v>
      </c>
      <c r="B1465" s="4" t="s">
        <v>961</v>
      </c>
      <c r="C1465" s="7" t="s">
        <v>4787</v>
      </c>
      <c r="D1465" s="6" t="s">
        <v>46</v>
      </c>
      <c r="E1465" s="9">
        <f>SUM(E1466:E1474)</f>
        <v>0</v>
      </c>
    </row>
    <row r="1466" ht="12.75" customHeight="1" spans="1:5">
      <c r="A1466" s="7" t="s">
        <v>4788</v>
      </c>
      <c r="B1466" s="4" t="s">
        <v>961</v>
      </c>
      <c r="C1466" s="7" t="s">
        <v>4789</v>
      </c>
      <c r="D1466" s="6" t="s">
        <v>46</v>
      </c>
      <c r="E1466" s="9" t="s">
        <v>4790</v>
      </c>
    </row>
    <row r="1467" ht="12.75" customHeight="1" spans="1:5">
      <c r="A1467" s="7" t="s">
        <v>4791</v>
      </c>
      <c r="B1467" s="4" t="s">
        <v>961</v>
      </c>
      <c r="C1467" s="7" t="s">
        <v>4792</v>
      </c>
      <c r="D1467" s="6" t="s">
        <v>46</v>
      </c>
      <c r="E1467" s="9" t="s">
        <v>4793</v>
      </c>
    </row>
    <row r="1468" ht="12.75" customHeight="1" spans="1:5">
      <c r="A1468" s="7" t="s">
        <v>4794</v>
      </c>
      <c r="B1468" s="4" t="s">
        <v>961</v>
      </c>
      <c r="C1468" s="7" t="s">
        <v>4795</v>
      </c>
      <c r="D1468" s="6" t="s">
        <v>46</v>
      </c>
      <c r="E1468" s="9" t="s">
        <v>4796</v>
      </c>
    </row>
    <row r="1469" ht="12.75" customHeight="1" spans="1:5">
      <c r="A1469" s="7" t="s">
        <v>4797</v>
      </c>
      <c r="B1469" s="4" t="s">
        <v>961</v>
      </c>
      <c r="C1469" s="7" t="s">
        <v>4798</v>
      </c>
      <c r="D1469" s="6" t="s">
        <v>46</v>
      </c>
      <c r="E1469" s="9" t="s">
        <v>4799</v>
      </c>
    </row>
    <row r="1470" ht="12.75" customHeight="1" spans="1:5">
      <c r="A1470" s="7" t="s">
        <v>4800</v>
      </c>
      <c r="B1470" s="4" t="s">
        <v>961</v>
      </c>
      <c r="C1470" s="7" t="s">
        <v>4801</v>
      </c>
      <c r="D1470" s="6" t="s">
        <v>46</v>
      </c>
      <c r="E1470" s="9" t="s">
        <v>4802</v>
      </c>
    </row>
    <row r="1471" ht="12.75" customHeight="1" spans="1:5">
      <c r="A1471" s="7" t="s">
        <v>4803</v>
      </c>
      <c r="B1471" s="4" t="s">
        <v>961</v>
      </c>
      <c r="C1471" s="7" t="s">
        <v>4804</v>
      </c>
      <c r="D1471" s="6" t="s">
        <v>46</v>
      </c>
      <c r="E1471" s="9" t="s">
        <v>4805</v>
      </c>
    </row>
    <row r="1472" ht="12.75" customHeight="1" spans="1:5">
      <c r="A1472" s="7" t="s">
        <v>4806</v>
      </c>
      <c r="B1472" s="4" t="s">
        <v>961</v>
      </c>
      <c r="C1472" s="7" t="s">
        <v>4807</v>
      </c>
      <c r="D1472" s="6" t="s">
        <v>46</v>
      </c>
      <c r="E1472" s="9" t="s">
        <v>4808</v>
      </c>
    </row>
    <row r="1473" ht="12.75" customHeight="1" spans="1:5">
      <c r="A1473" s="7" t="s">
        <v>4809</v>
      </c>
      <c r="B1473" s="4" t="s">
        <v>961</v>
      </c>
      <c r="C1473" s="7" t="s">
        <v>4810</v>
      </c>
      <c r="D1473" s="6" t="s">
        <v>46</v>
      </c>
      <c r="E1473" s="9" t="s">
        <v>4811</v>
      </c>
    </row>
    <row r="1474" ht="12.75" customHeight="1" spans="1:5">
      <c r="A1474" s="7" t="s">
        <v>4812</v>
      </c>
      <c r="B1474" s="4" t="s">
        <v>961</v>
      </c>
      <c r="C1474" s="7" t="s">
        <v>4813</v>
      </c>
      <c r="D1474" s="6" t="s">
        <v>46</v>
      </c>
      <c r="E1474" s="9" t="s">
        <v>4814</v>
      </c>
    </row>
    <row r="1475" ht="12.75" customHeight="1" spans="1:5">
      <c r="A1475" s="7" t="s">
        <v>4815</v>
      </c>
      <c r="B1475" s="4" t="s">
        <v>961</v>
      </c>
      <c r="C1475" s="7" t="s">
        <v>4816</v>
      </c>
      <c r="D1475" s="6" t="s">
        <v>4817</v>
      </c>
      <c r="E1475" s="20">
        <f>SUM(E1476:E1484)</f>
        <v>473</v>
      </c>
    </row>
    <row r="1476" ht="12.75" customHeight="1" spans="1:5">
      <c r="A1476" s="7" t="s">
        <v>4818</v>
      </c>
      <c r="B1476" s="4" t="s">
        <v>961</v>
      </c>
      <c r="C1476" s="7" t="s">
        <v>4819</v>
      </c>
      <c r="D1476" s="6" t="s">
        <v>4817</v>
      </c>
      <c r="E1476" s="6">
        <v>46</v>
      </c>
    </row>
    <row r="1477" ht="12.75" customHeight="1" spans="1:5">
      <c r="A1477" s="7" t="s">
        <v>4820</v>
      </c>
      <c r="B1477" s="4" t="s">
        <v>961</v>
      </c>
      <c r="C1477" s="7" t="s">
        <v>4821</v>
      </c>
      <c r="D1477" s="6" t="s">
        <v>4817</v>
      </c>
      <c r="E1477" s="6">
        <v>12</v>
      </c>
    </row>
    <row r="1478" ht="12.75" customHeight="1" spans="1:5">
      <c r="A1478" s="7" t="s">
        <v>4822</v>
      </c>
      <c r="B1478" s="4" t="s">
        <v>961</v>
      </c>
      <c r="C1478" s="7" t="s">
        <v>4823</v>
      </c>
      <c r="D1478" s="6" t="s">
        <v>4817</v>
      </c>
      <c r="E1478" s="6">
        <v>153</v>
      </c>
    </row>
    <row r="1479" ht="12.75" customHeight="1" spans="1:5">
      <c r="A1479" s="7" t="s">
        <v>4824</v>
      </c>
      <c r="B1479" s="4" t="s">
        <v>961</v>
      </c>
      <c r="C1479" s="7" t="s">
        <v>4825</v>
      </c>
      <c r="D1479" s="6" t="s">
        <v>4817</v>
      </c>
      <c r="E1479" s="6">
        <v>97</v>
      </c>
    </row>
    <row r="1480" ht="12.75" customHeight="1" spans="1:5">
      <c r="A1480" s="7" t="s">
        <v>4826</v>
      </c>
      <c r="B1480" s="4" t="s">
        <v>961</v>
      </c>
      <c r="C1480" s="7" t="s">
        <v>4827</v>
      </c>
      <c r="D1480" s="6" t="s">
        <v>4817</v>
      </c>
      <c r="E1480" s="6">
        <v>2</v>
      </c>
    </row>
    <row r="1481" ht="12.75" customHeight="1" spans="1:5">
      <c r="A1481" s="7" t="s">
        <v>4828</v>
      </c>
      <c r="B1481" s="4" t="s">
        <v>961</v>
      </c>
      <c r="C1481" s="7" t="s">
        <v>4829</v>
      </c>
      <c r="D1481" s="6" t="s">
        <v>4817</v>
      </c>
      <c r="E1481" s="6">
        <v>38</v>
      </c>
    </row>
    <row r="1482" ht="12.75" customHeight="1" spans="1:5">
      <c r="A1482" s="7" t="s">
        <v>4830</v>
      </c>
      <c r="B1482" s="4" t="s">
        <v>961</v>
      </c>
      <c r="C1482" s="7" t="s">
        <v>4831</v>
      </c>
      <c r="D1482" s="6" t="s">
        <v>4817</v>
      </c>
      <c r="E1482" s="6">
        <v>29</v>
      </c>
    </row>
    <row r="1483" ht="12.75" customHeight="1" spans="1:5">
      <c r="A1483" s="7" t="s">
        <v>4832</v>
      </c>
      <c r="B1483" s="4" t="s">
        <v>961</v>
      </c>
      <c r="C1483" s="7" t="s">
        <v>4833</v>
      </c>
      <c r="D1483" s="6" t="s">
        <v>4817</v>
      </c>
      <c r="E1483" s="6">
        <v>73</v>
      </c>
    </row>
    <row r="1484" ht="12.75" customHeight="1" spans="1:5">
      <c r="A1484" s="7" t="s">
        <v>4834</v>
      </c>
      <c r="B1484" s="4" t="s">
        <v>961</v>
      </c>
      <c r="C1484" s="7" t="s">
        <v>4835</v>
      </c>
      <c r="D1484" s="6" t="s">
        <v>4817</v>
      </c>
      <c r="E1484" s="6">
        <v>23</v>
      </c>
    </row>
    <row r="1485" ht="12.75" customHeight="1" spans="1:5">
      <c r="A1485" s="7" t="s">
        <v>4836</v>
      </c>
      <c r="B1485" s="4" t="s">
        <v>961</v>
      </c>
      <c r="C1485" s="7" t="s">
        <v>4837</v>
      </c>
      <c r="D1485" s="6" t="s">
        <v>426</v>
      </c>
      <c r="E1485" s="20">
        <f>SUM(E1486:E1494)</f>
        <v>34</v>
      </c>
    </row>
    <row r="1486" ht="12.75" customHeight="1" spans="1:5">
      <c r="A1486" s="7" t="s">
        <v>4838</v>
      </c>
      <c r="B1486" s="4" t="s">
        <v>961</v>
      </c>
      <c r="C1486" s="7" t="s">
        <v>4837</v>
      </c>
      <c r="D1486" s="6" t="s">
        <v>426</v>
      </c>
      <c r="E1486" s="6">
        <v>5</v>
      </c>
    </row>
    <row r="1487" ht="12.75" customHeight="1" spans="1:5">
      <c r="A1487" s="7" t="s">
        <v>4839</v>
      </c>
      <c r="B1487" s="4" t="s">
        <v>961</v>
      </c>
      <c r="C1487" s="7" t="s">
        <v>4837</v>
      </c>
      <c r="D1487" s="6" t="s">
        <v>426</v>
      </c>
      <c r="E1487" s="6">
        <v>5</v>
      </c>
    </row>
    <row r="1488" ht="12.75" customHeight="1" spans="1:5">
      <c r="A1488" s="7" t="s">
        <v>4840</v>
      </c>
      <c r="B1488" s="4" t="s">
        <v>961</v>
      </c>
      <c r="C1488" s="7" t="s">
        <v>4837</v>
      </c>
      <c r="D1488" s="6" t="s">
        <v>426</v>
      </c>
      <c r="E1488" s="6">
        <v>2</v>
      </c>
    </row>
    <row r="1489" ht="12.75" customHeight="1" spans="1:5">
      <c r="A1489" s="7" t="s">
        <v>4841</v>
      </c>
      <c r="B1489" s="4" t="s">
        <v>961</v>
      </c>
      <c r="C1489" s="7" t="s">
        <v>4837</v>
      </c>
      <c r="D1489" s="6" t="s">
        <v>426</v>
      </c>
      <c r="E1489" s="6">
        <v>5</v>
      </c>
    </row>
    <row r="1490" ht="12.75" customHeight="1" spans="1:5">
      <c r="A1490" s="7" t="s">
        <v>4842</v>
      </c>
      <c r="B1490" s="4" t="s">
        <v>961</v>
      </c>
      <c r="C1490" s="7" t="s">
        <v>4837</v>
      </c>
      <c r="D1490" s="6" t="s">
        <v>426</v>
      </c>
      <c r="E1490" s="6">
        <v>5</v>
      </c>
    </row>
    <row r="1491" ht="12.75" customHeight="1" spans="1:5">
      <c r="A1491" s="7" t="s">
        <v>4843</v>
      </c>
      <c r="B1491" s="4" t="s">
        <v>961</v>
      </c>
      <c r="C1491" s="7" t="s">
        <v>4837</v>
      </c>
      <c r="D1491" s="6" t="s">
        <v>426</v>
      </c>
      <c r="E1491" s="6">
        <v>2</v>
      </c>
    </row>
    <row r="1492" ht="12.75" customHeight="1" spans="1:5">
      <c r="A1492" s="7" t="s">
        <v>4844</v>
      </c>
      <c r="B1492" s="4" t="s">
        <v>961</v>
      </c>
      <c r="C1492" s="7" t="s">
        <v>4837</v>
      </c>
      <c r="D1492" s="6" t="s">
        <v>426</v>
      </c>
      <c r="E1492" s="6">
        <v>5</v>
      </c>
    </row>
    <row r="1493" ht="12.75" customHeight="1" spans="1:5">
      <c r="A1493" s="7" t="s">
        <v>4845</v>
      </c>
      <c r="B1493" s="4" t="s">
        <v>961</v>
      </c>
      <c r="C1493" s="7" t="s">
        <v>4837</v>
      </c>
      <c r="D1493" s="6" t="s">
        <v>426</v>
      </c>
      <c r="E1493" s="6">
        <v>5</v>
      </c>
    </row>
    <row r="1494" ht="12.75" customHeight="1" spans="1:5">
      <c r="A1494" s="7" t="s">
        <v>4846</v>
      </c>
      <c r="B1494" s="4" t="s">
        <v>961</v>
      </c>
      <c r="C1494" s="7" t="s">
        <v>4837</v>
      </c>
      <c r="D1494" s="6" t="s">
        <v>426</v>
      </c>
      <c r="E1494" s="6">
        <v>0</v>
      </c>
    </row>
    <row r="1495" ht="12.75" customHeight="1" spans="1:5">
      <c r="A1495" s="7" t="s">
        <v>4847</v>
      </c>
      <c r="B1495" s="4" t="s">
        <v>961</v>
      </c>
      <c r="C1495" s="7" t="s">
        <v>4848</v>
      </c>
      <c r="D1495" s="6" t="s">
        <v>426</v>
      </c>
      <c r="E1495" s="20">
        <f>SUM(E1496:E1504)</f>
        <v>1182</v>
      </c>
    </row>
    <row r="1496" ht="12.75" customHeight="1" spans="1:5">
      <c r="A1496" s="7" t="s">
        <v>4849</v>
      </c>
      <c r="B1496" s="4" t="s">
        <v>961</v>
      </c>
      <c r="C1496" s="7" t="s">
        <v>4848</v>
      </c>
      <c r="D1496" s="6" t="s">
        <v>426</v>
      </c>
      <c r="E1496" s="6">
        <v>259</v>
      </c>
    </row>
    <row r="1497" ht="12.75" customHeight="1" spans="1:5">
      <c r="A1497" s="7" t="s">
        <v>4850</v>
      </c>
      <c r="B1497" s="4" t="s">
        <v>961</v>
      </c>
      <c r="C1497" s="7" t="s">
        <v>4848</v>
      </c>
      <c r="D1497" s="6" t="s">
        <v>426</v>
      </c>
      <c r="E1497" s="6">
        <v>7</v>
      </c>
    </row>
    <row r="1498" ht="12.75" customHeight="1" spans="1:5">
      <c r="A1498" s="7" t="s">
        <v>4851</v>
      </c>
      <c r="B1498" s="4" t="s">
        <v>961</v>
      </c>
      <c r="C1498" s="7" t="s">
        <v>4848</v>
      </c>
      <c r="D1498" s="6" t="s">
        <v>426</v>
      </c>
      <c r="E1498" s="6">
        <v>346</v>
      </c>
    </row>
    <row r="1499" ht="12.75" customHeight="1" spans="1:5">
      <c r="A1499" s="7" t="s">
        <v>4852</v>
      </c>
      <c r="B1499" s="4" t="s">
        <v>961</v>
      </c>
      <c r="C1499" s="7" t="s">
        <v>4848</v>
      </c>
      <c r="D1499" s="6" t="s">
        <v>426</v>
      </c>
      <c r="E1499" s="6">
        <v>55</v>
      </c>
    </row>
    <row r="1500" ht="12.75" customHeight="1" spans="1:5">
      <c r="A1500" s="7" t="s">
        <v>4853</v>
      </c>
      <c r="B1500" s="4" t="s">
        <v>961</v>
      </c>
      <c r="C1500" s="7" t="s">
        <v>4848</v>
      </c>
      <c r="D1500" s="6" t="s">
        <v>426</v>
      </c>
      <c r="E1500" s="6">
        <v>1</v>
      </c>
    </row>
    <row r="1501" ht="12.75" customHeight="1" spans="1:5">
      <c r="A1501" s="7" t="s">
        <v>4854</v>
      </c>
      <c r="B1501" s="4" t="s">
        <v>961</v>
      </c>
      <c r="C1501" s="7" t="s">
        <v>4848</v>
      </c>
      <c r="D1501" s="6" t="s">
        <v>426</v>
      </c>
      <c r="E1501" s="6">
        <v>86</v>
      </c>
    </row>
    <row r="1502" ht="12.75" customHeight="1" spans="1:5">
      <c r="A1502" s="7" t="s">
        <v>4855</v>
      </c>
      <c r="B1502" s="4" t="s">
        <v>961</v>
      </c>
      <c r="C1502" s="7" t="s">
        <v>4848</v>
      </c>
      <c r="D1502" s="6" t="s">
        <v>426</v>
      </c>
      <c r="E1502" s="6">
        <v>16</v>
      </c>
    </row>
    <row r="1503" ht="12.75" customHeight="1" spans="1:5">
      <c r="A1503" s="7" t="s">
        <v>4856</v>
      </c>
      <c r="B1503" s="4" t="s">
        <v>961</v>
      </c>
      <c r="C1503" s="7" t="s">
        <v>4848</v>
      </c>
      <c r="D1503" s="6" t="s">
        <v>426</v>
      </c>
      <c r="E1503" s="6">
        <v>412</v>
      </c>
    </row>
    <row r="1504" ht="12.75" customHeight="1" spans="1:5">
      <c r="A1504" s="7" t="s">
        <v>4857</v>
      </c>
      <c r="B1504" s="4" t="s">
        <v>961</v>
      </c>
      <c r="C1504" s="7" t="s">
        <v>4848</v>
      </c>
      <c r="D1504" s="6" t="s">
        <v>426</v>
      </c>
      <c r="E1504" s="6">
        <v>0</v>
      </c>
    </row>
    <row r="1505" ht="12.75" customHeight="1" spans="1:5">
      <c r="A1505" s="7" t="s">
        <v>4858</v>
      </c>
      <c r="B1505" s="4" t="s">
        <v>961</v>
      </c>
      <c r="C1505" s="7" t="s">
        <v>4859</v>
      </c>
      <c r="D1505" s="6" t="s">
        <v>426</v>
      </c>
      <c r="E1505" s="20">
        <f>SUM(E1506:E1514)</f>
        <v>842</v>
      </c>
    </row>
    <row r="1506" ht="12.75" customHeight="1" spans="1:5">
      <c r="A1506" s="7" t="s">
        <v>4860</v>
      </c>
      <c r="B1506" s="4" t="s">
        <v>961</v>
      </c>
      <c r="C1506" s="7" t="s">
        <v>4859</v>
      </c>
      <c r="D1506" s="6" t="s">
        <v>426</v>
      </c>
      <c r="E1506" s="6">
        <v>23</v>
      </c>
    </row>
    <row r="1507" ht="12.75" customHeight="1" spans="1:5">
      <c r="A1507" s="7" t="s">
        <v>4861</v>
      </c>
      <c r="B1507" s="4" t="s">
        <v>961</v>
      </c>
      <c r="C1507" s="7" t="s">
        <v>4859</v>
      </c>
      <c r="D1507" s="6" t="s">
        <v>426</v>
      </c>
      <c r="E1507" s="6">
        <v>6</v>
      </c>
    </row>
    <row r="1508" ht="12.75" customHeight="1" spans="1:5">
      <c r="A1508" s="7" t="s">
        <v>4862</v>
      </c>
      <c r="B1508" s="4" t="s">
        <v>961</v>
      </c>
      <c r="C1508" s="7" t="s">
        <v>4859</v>
      </c>
      <c r="D1508" s="6" t="s">
        <v>426</v>
      </c>
      <c r="E1508" s="6">
        <v>307</v>
      </c>
    </row>
    <row r="1509" ht="12.75" customHeight="1" spans="1:5">
      <c r="A1509" s="7" t="s">
        <v>4863</v>
      </c>
      <c r="B1509" s="4" t="s">
        <v>961</v>
      </c>
      <c r="C1509" s="7" t="s">
        <v>4859</v>
      </c>
      <c r="D1509" s="6" t="s">
        <v>426</v>
      </c>
      <c r="E1509" s="6">
        <v>49</v>
      </c>
    </row>
    <row r="1510" ht="12.75" customHeight="1" spans="1:5">
      <c r="A1510" s="7" t="s">
        <v>4864</v>
      </c>
      <c r="B1510" s="4" t="s">
        <v>961</v>
      </c>
      <c r="C1510" s="7" t="s">
        <v>4859</v>
      </c>
      <c r="D1510" s="6" t="s">
        <v>426</v>
      </c>
      <c r="E1510" s="6">
        <v>1</v>
      </c>
    </row>
    <row r="1511" ht="12.75" customHeight="1" spans="1:5">
      <c r="A1511" s="7" t="s">
        <v>4865</v>
      </c>
      <c r="B1511" s="4" t="s">
        <v>961</v>
      </c>
      <c r="C1511" s="7" t="s">
        <v>4859</v>
      </c>
      <c r="D1511" s="6" t="s">
        <v>426</v>
      </c>
      <c r="E1511" s="6">
        <v>76</v>
      </c>
    </row>
    <row r="1512" ht="12.75" customHeight="1" spans="1:5">
      <c r="A1512" s="7" t="s">
        <v>4866</v>
      </c>
      <c r="B1512" s="4" t="s">
        <v>961</v>
      </c>
      <c r="C1512" s="7" t="s">
        <v>4859</v>
      </c>
      <c r="D1512" s="6" t="s">
        <v>426</v>
      </c>
      <c r="E1512" s="6">
        <v>14</v>
      </c>
    </row>
    <row r="1513" ht="12.75" customHeight="1" spans="1:5">
      <c r="A1513" s="7" t="s">
        <v>4867</v>
      </c>
      <c r="B1513" s="4" t="s">
        <v>961</v>
      </c>
      <c r="C1513" s="7" t="s">
        <v>4859</v>
      </c>
      <c r="D1513" s="6" t="s">
        <v>426</v>
      </c>
      <c r="E1513" s="6">
        <v>366</v>
      </c>
    </row>
    <row r="1514" ht="12.75" customHeight="1" spans="1:5">
      <c r="A1514" s="7" t="s">
        <v>4868</v>
      </c>
      <c r="B1514" s="4" t="s">
        <v>961</v>
      </c>
      <c r="C1514" s="7" t="s">
        <v>4859</v>
      </c>
      <c r="D1514" s="6" t="s">
        <v>426</v>
      </c>
      <c r="E1514" s="6">
        <v>0</v>
      </c>
    </row>
    <row r="1515" ht="12.75" customHeight="1" spans="1:5">
      <c r="A1515" s="7" t="s">
        <v>4869</v>
      </c>
      <c r="B1515" s="4" t="s">
        <v>961</v>
      </c>
      <c r="C1515" s="7" t="s">
        <v>4870</v>
      </c>
      <c r="D1515" s="6" t="s">
        <v>426</v>
      </c>
      <c r="E1515" s="20">
        <f>SUM(E1516:E1524)</f>
        <v>145</v>
      </c>
    </row>
    <row r="1516" ht="12.75" customHeight="1" spans="1:5">
      <c r="A1516" s="7" t="s">
        <v>4871</v>
      </c>
      <c r="B1516" s="4" t="s">
        <v>961</v>
      </c>
      <c r="C1516" s="7" t="s">
        <v>4870</v>
      </c>
      <c r="D1516" s="6" t="s">
        <v>426</v>
      </c>
      <c r="E1516" s="6">
        <v>25</v>
      </c>
    </row>
    <row r="1517" ht="12.75" customHeight="1" spans="1:5">
      <c r="A1517" s="7" t="s">
        <v>4872</v>
      </c>
      <c r="B1517" s="4" t="s">
        <v>961</v>
      </c>
      <c r="C1517" s="7" t="s">
        <v>4870</v>
      </c>
      <c r="D1517" s="6" t="s">
        <v>426</v>
      </c>
      <c r="E1517" s="6">
        <v>25</v>
      </c>
    </row>
    <row r="1518" ht="12.75" customHeight="1" spans="1:5">
      <c r="A1518" s="7" t="s">
        <v>4873</v>
      </c>
      <c r="B1518" s="4" t="s">
        <v>961</v>
      </c>
      <c r="C1518" s="7" t="s">
        <v>4870</v>
      </c>
      <c r="D1518" s="6" t="s">
        <v>426</v>
      </c>
      <c r="E1518" s="6">
        <v>24</v>
      </c>
    </row>
    <row r="1519" ht="12.75" customHeight="1" spans="1:5">
      <c r="A1519" s="7" t="s">
        <v>4874</v>
      </c>
      <c r="B1519" s="4" t="s">
        <v>961</v>
      </c>
      <c r="C1519" s="7" t="s">
        <v>4870</v>
      </c>
      <c r="D1519" s="6" t="s">
        <v>426</v>
      </c>
      <c r="E1519" s="6">
        <v>5</v>
      </c>
    </row>
    <row r="1520" ht="12.75" customHeight="1" spans="1:5">
      <c r="A1520" s="7" t="s">
        <v>4875</v>
      </c>
      <c r="B1520" s="4" t="s">
        <v>961</v>
      </c>
      <c r="C1520" s="7" t="s">
        <v>4870</v>
      </c>
      <c r="D1520" s="6" t="s">
        <v>426</v>
      </c>
      <c r="E1520" s="6">
        <v>1</v>
      </c>
    </row>
    <row r="1521" ht="12.75" customHeight="1" spans="1:5">
      <c r="A1521" s="7" t="s">
        <v>4876</v>
      </c>
      <c r="B1521" s="4" t="s">
        <v>961</v>
      </c>
      <c r="C1521" s="7" t="s">
        <v>4870</v>
      </c>
      <c r="D1521" s="6" t="s">
        <v>426</v>
      </c>
      <c r="E1521" s="6">
        <v>10</v>
      </c>
    </row>
    <row r="1522" ht="12.75" customHeight="1" spans="1:5">
      <c r="A1522" s="7" t="s">
        <v>4877</v>
      </c>
      <c r="B1522" s="4" t="s">
        <v>961</v>
      </c>
      <c r="C1522" s="7" t="s">
        <v>4870</v>
      </c>
      <c r="D1522" s="6" t="s">
        <v>426</v>
      </c>
      <c r="E1522" s="6">
        <v>25</v>
      </c>
    </row>
    <row r="1523" ht="12.75" customHeight="1" spans="1:5">
      <c r="A1523" s="7" t="s">
        <v>4878</v>
      </c>
      <c r="B1523" s="4" t="s">
        <v>961</v>
      </c>
      <c r="C1523" s="7" t="s">
        <v>4870</v>
      </c>
      <c r="D1523" s="6" t="s">
        <v>426</v>
      </c>
      <c r="E1523" s="6">
        <v>30</v>
      </c>
    </row>
    <row r="1524" ht="12.75" customHeight="1" spans="1:5">
      <c r="A1524" s="7" t="s">
        <v>4879</v>
      </c>
      <c r="B1524" s="4" t="s">
        <v>961</v>
      </c>
      <c r="C1524" s="7" t="s">
        <v>4870</v>
      </c>
      <c r="D1524" s="6" t="s">
        <v>426</v>
      </c>
      <c r="E1524" s="6">
        <v>0</v>
      </c>
    </row>
    <row r="1525" ht="12.75" customHeight="1" spans="1:5">
      <c r="A1525" s="3" t="s">
        <v>4880</v>
      </c>
      <c r="B1525" s="4"/>
      <c r="C1525" s="6"/>
      <c r="D1525" s="6"/>
      <c r="E1525" s="6"/>
    </row>
    <row r="1526" ht="12.75" customHeight="1" spans="1:5">
      <c r="A1526" s="3" t="s">
        <v>4881</v>
      </c>
      <c r="B1526" s="4" t="s">
        <v>961</v>
      </c>
      <c r="C1526" s="7" t="s">
        <v>4882</v>
      </c>
      <c r="D1526" s="6" t="s">
        <v>982</v>
      </c>
      <c r="E1526" s="6">
        <v>14999</v>
      </c>
    </row>
    <row r="1527" ht="12.75" customHeight="1" spans="1:5">
      <c r="A1527" s="7" t="s">
        <v>4883</v>
      </c>
      <c r="B1527" s="4" t="s">
        <v>961</v>
      </c>
      <c r="C1527" s="7" t="s">
        <v>4884</v>
      </c>
      <c r="D1527" s="6" t="s">
        <v>4885</v>
      </c>
      <c r="E1527" s="6">
        <v>16628</v>
      </c>
    </row>
    <row r="1528" ht="12.75" customHeight="1" spans="1:5">
      <c r="A1528" s="7" t="s">
        <v>4886</v>
      </c>
      <c r="B1528" s="4" t="s">
        <v>961</v>
      </c>
      <c r="C1528" s="7" t="s">
        <v>4887</v>
      </c>
      <c r="D1528" s="6" t="s">
        <v>4888</v>
      </c>
      <c r="E1528" s="6">
        <v>62471230</v>
      </c>
    </row>
    <row r="1529" ht="12.75" customHeight="1" spans="1:5">
      <c r="A1529" s="7" t="s">
        <v>4889</v>
      </c>
      <c r="B1529" s="4" t="s">
        <v>961</v>
      </c>
      <c r="C1529" s="7" t="s">
        <v>4890</v>
      </c>
      <c r="D1529" s="6" t="s">
        <v>4891</v>
      </c>
      <c r="E1529" s="6" t="s">
        <v>2397</v>
      </c>
    </row>
    <row r="1530" ht="12.75" customHeight="1" spans="1:5">
      <c r="A1530" s="7" t="s">
        <v>4892</v>
      </c>
      <c r="B1530" s="4" t="s">
        <v>961</v>
      </c>
      <c r="C1530" s="7" t="s">
        <v>4893</v>
      </c>
      <c r="D1530" s="6" t="s">
        <v>4894</v>
      </c>
      <c r="E1530" s="6">
        <v>27737</v>
      </c>
    </row>
    <row r="1531" ht="12.75" customHeight="1" spans="1:5">
      <c r="A1531" s="7" t="s">
        <v>4895</v>
      </c>
      <c r="B1531" s="4" t="s">
        <v>961</v>
      </c>
      <c r="C1531" s="7" t="s">
        <v>4896</v>
      </c>
      <c r="D1531" s="6" t="s">
        <v>4891</v>
      </c>
      <c r="E1531" s="6">
        <v>186347</v>
      </c>
    </row>
    <row r="1532" ht="12.75" customHeight="1" spans="1:5">
      <c r="A1532" s="7" t="s">
        <v>4897</v>
      </c>
      <c r="B1532" s="4" t="s">
        <v>961</v>
      </c>
      <c r="C1532" s="7" t="s">
        <v>4898</v>
      </c>
      <c r="D1532" s="6" t="s">
        <v>4899</v>
      </c>
      <c r="E1532" s="6" t="s">
        <v>2397</v>
      </c>
    </row>
    <row r="1533" ht="12.75" customHeight="1" spans="1:5">
      <c r="A1533" s="7" t="s">
        <v>4900</v>
      </c>
      <c r="B1533" s="4" t="s">
        <v>961</v>
      </c>
      <c r="C1533" s="7" t="s">
        <v>4901</v>
      </c>
      <c r="D1533" s="6" t="s">
        <v>4902</v>
      </c>
      <c r="E1533" s="6">
        <v>8686</v>
      </c>
    </row>
    <row r="1534" ht="12.75" customHeight="1" spans="1:5">
      <c r="A1534" s="7" t="s">
        <v>4903</v>
      </c>
      <c r="B1534" s="4" t="s">
        <v>961</v>
      </c>
      <c r="C1534" s="7" t="s">
        <v>4904</v>
      </c>
      <c r="D1534" s="6" t="s">
        <v>4899</v>
      </c>
      <c r="E1534" s="6">
        <v>6496</v>
      </c>
    </row>
    <row r="1535" ht="12.75" customHeight="1" spans="1:5">
      <c r="A1535" s="7" t="s">
        <v>4905</v>
      </c>
      <c r="B1535" s="4" t="s">
        <v>961</v>
      </c>
      <c r="C1535" s="7" t="s">
        <v>4906</v>
      </c>
      <c r="D1535" s="6" t="s">
        <v>4907</v>
      </c>
      <c r="E1535" s="6">
        <v>2157</v>
      </c>
    </row>
    <row r="1536" ht="12.75" customHeight="1" spans="1:5">
      <c r="A1536" s="7" t="s">
        <v>4908</v>
      </c>
      <c r="B1536" s="4" t="s">
        <v>961</v>
      </c>
      <c r="C1536" s="7" t="s">
        <v>4909</v>
      </c>
      <c r="D1536" s="6" t="s">
        <v>46</v>
      </c>
      <c r="E1536" s="9" t="s">
        <v>2885</v>
      </c>
    </row>
    <row r="1537" ht="12.75" customHeight="1" spans="1:5">
      <c r="A1537" s="7" t="s">
        <v>4910</v>
      </c>
      <c r="B1537" s="4" t="s">
        <v>961</v>
      </c>
      <c r="C1537" s="7" t="s">
        <v>4911</v>
      </c>
      <c r="D1537" s="6" t="s">
        <v>4912</v>
      </c>
      <c r="E1537" s="6">
        <v>0</v>
      </c>
    </row>
    <row r="1538" ht="12.75" customHeight="1" spans="1:5">
      <c r="A1538" s="7" t="s">
        <v>4913</v>
      </c>
      <c r="B1538" s="4" t="s">
        <v>961</v>
      </c>
      <c r="C1538" s="7" t="s">
        <v>4914</v>
      </c>
      <c r="D1538" s="6" t="s">
        <v>4912</v>
      </c>
      <c r="E1538" s="6">
        <v>0</v>
      </c>
    </row>
    <row r="1539" ht="12.75" customHeight="1" spans="1:5">
      <c r="A1539" s="7" t="s">
        <v>4915</v>
      </c>
      <c r="B1539" s="4" t="s">
        <v>961</v>
      </c>
      <c r="C1539" s="7" t="s">
        <v>4916</v>
      </c>
      <c r="D1539" s="6" t="s">
        <v>46</v>
      </c>
      <c r="E1539" s="9">
        <f>E1541/E1540</f>
        <v>0.853529411764706</v>
      </c>
    </row>
    <row r="1540" ht="12.75" customHeight="1" spans="1:5">
      <c r="A1540" s="7" t="s">
        <v>4917</v>
      </c>
      <c r="B1540" s="4" t="s">
        <v>961</v>
      </c>
      <c r="C1540" s="7" t="s">
        <v>4918</v>
      </c>
      <c r="D1540" s="6" t="s">
        <v>1054</v>
      </c>
      <c r="E1540" s="6">
        <v>1700</v>
      </c>
    </row>
    <row r="1541" ht="12.75" customHeight="1" spans="1:5">
      <c r="A1541" s="7" t="s">
        <v>4919</v>
      </c>
      <c r="B1541" s="4" t="s">
        <v>961</v>
      </c>
      <c r="C1541" s="7" t="s">
        <v>4920</v>
      </c>
      <c r="D1541" s="6" t="s">
        <v>1054</v>
      </c>
      <c r="E1541" s="6">
        <v>1451</v>
      </c>
    </row>
    <row r="1542" ht="12.75" customHeight="1" spans="1:5">
      <c r="A1542" s="7" t="s">
        <v>4921</v>
      </c>
      <c r="B1542" s="4" t="s">
        <v>961</v>
      </c>
      <c r="C1542" s="7" t="s">
        <v>4922</v>
      </c>
      <c r="D1542" s="6" t="s">
        <v>2784</v>
      </c>
      <c r="E1542" s="6">
        <v>0</v>
      </c>
    </row>
    <row r="1543" ht="12.75" customHeight="1" spans="1:5">
      <c r="A1543" s="7" t="s">
        <v>4923</v>
      </c>
      <c r="B1543" s="4" t="s">
        <v>961</v>
      </c>
      <c r="C1543" s="7" t="s">
        <v>4924</v>
      </c>
      <c r="D1543" s="6" t="s">
        <v>4925</v>
      </c>
      <c r="E1543" s="6">
        <v>16505</v>
      </c>
    </row>
    <row r="1544" ht="12.75" customHeight="1" spans="1:5">
      <c r="A1544" s="7" t="s">
        <v>4926</v>
      </c>
      <c r="B1544" s="4" t="s">
        <v>961</v>
      </c>
      <c r="C1544" s="7" t="s">
        <v>4927</v>
      </c>
      <c r="D1544" s="6" t="s">
        <v>415</v>
      </c>
      <c r="E1544" s="6">
        <v>6505</v>
      </c>
    </row>
    <row r="1545" ht="12.75" customHeight="1" spans="1:5">
      <c r="A1545" s="3" t="s">
        <v>4928</v>
      </c>
      <c r="B1545" s="4"/>
      <c r="C1545" s="6"/>
      <c r="D1545" s="6"/>
      <c r="E1545" s="6"/>
    </row>
    <row r="1546" ht="12.75" customHeight="1" spans="1:5">
      <c r="A1546" s="7" t="s">
        <v>960</v>
      </c>
      <c r="B1546" s="4" t="s">
        <v>961</v>
      </c>
      <c r="C1546" s="7" t="s">
        <v>4929</v>
      </c>
      <c r="D1546" s="6" t="s">
        <v>574</v>
      </c>
      <c r="E1546" s="6" t="s">
        <v>4930</v>
      </c>
    </row>
    <row r="1547" ht="12.75" customHeight="1" spans="1:5">
      <c r="A1547" s="7" t="s">
        <v>963</v>
      </c>
      <c r="B1547" s="4" t="s">
        <v>961</v>
      </c>
      <c r="C1547" s="7" t="s">
        <v>4929</v>
      </c>
      <c r="D1547" s="6" t="s">
        <v>574</v>
      </c>
      <c r="E1547" s="6" t="s">
        <v>4931</v>
      </c>
    </row>
    <row r="1548" ht="12.75" customHeight="1" spans="1:5">
      <c r="A1548" s="7" t="s">
        <v>965</v>
      </c>
      <c r="B1548" s="4" t="s">
        <v>961</v>
      </c>
      <c r="C1548" s="7" t="s">
        <v>4929</v>
      </c>
      <c r="D1548" s="6" t="s">
        <v>574</v>
      </c>
      <c r="E1548" s="6" t="s">
        <v>4932</v>
      </c>
    </row>
    <row r="1549" ht="12.75" customHeight="1" spans="1:5">
      <c r="A1549" s="7" t="s">
        <v>967</v>
      </c>
      <c r="B1549" s="4" t="s">
        <v>961</v>
      </c>
      <c r="C1549" s="7" t="s">
        <v>4929</v>
      </c>
      <c r="D1549" s="6" t="s">
        <v>574</v>
      </c>
      <c r="E1549" s="6" t="s">
        <v>4933</v>
      </c>
    </row>
    <row r="1550" ht="12.75" customHeight="1" spans="1:5">
      <c r="A1550" s="7" t="s">
        <v>969</v>
      </c>
      <c r="B1550" s="4" t="s">
        <v>961</v>
      </c>
      <c r="C1550" s="7" t="s">
        <v>4929</v>
      </c>
      <c r="D1550" s="6" t="s">
        <v>574</v>
      </c>
      <c r="E1550" s="6" t="s">
        <v>4934</v>
      </c>
    </row>
    <row r="1551" ht="12.75" customHeight="1" spans="1:5">
      <c r="A1551" s="7" t="s">
        <v>971</v>
      </c>
      <c r="B1551" s="4" t="s">
        <v>961</v>
      </c>
      <c r="C1551" s="7" t="s">
        <v>4929</v>
      </c>
      <c r="D1551" s="6" t="s">
        <v>574</v>
      </c>
      <c r="E1551" s="6" t="s">
        <v>4935</v>
      </c>
    </row>
    <row r="1552" ht="12.75" customHeight="1" spans="1:5">
      <c r="A1552" s="7" t="s">
        <v>973</v>
      </c>
      <c r="B1552" s="4" t="s">
        <v>961</v>
      </c>
      <c r="C1552" s="7" t="s">
        <v>4929</v>
      </c>
      <c r="D1552" s="6" t="s">
        <v>574</v>
      </c>
      <c r="E1552" s="6" t="s">
        <v>4936</v>
      </c>
    </row>
    <row r="1553" ht="12.75" customHeight="1" spans="1:5">
      <c r="A1553" s="7" t="s">
        <v>975</v>
      </c>
      <c r="B1553" s="4" t="s">
        <v>961</v>
      </c>
      <c r="C1553" s="7" t="s">
        <v>4929</v>
      </c>
      <c r="D1553" s="6" t="s">
        <v>574</v>
      </c>
      <c r="E1553" s="6" t="s">
        <v>4937</v>
      </c>
    </row>
    <row r="1554" ht="12.75" customHeight="1" spans="1:5">
      <c r="A1554" s="7" t="s">
        <v>977</v>
      </c>
      <c r="B1554" s="4" t="s">
        <v>961</v>
      </c>
      <c r="C1554" s="7" t="s">
        <v>4929</v>
      </c>
      <c r="D1554" s="6" t="s">
        <v>574</v>
      </c>
      <c r="E1554" s="6" t="s">
        <v>4938</v>
      </c>
    </row>
    <row r="1555" ht="12.75" customHeight="1" spans="1:5">
      <c r="A1555" s="7" t="s">
        <v>979</v>
      </c>
      <c r="B1555" s="4" t="s">
        <v>961</v>
      </c>
      <c r="C1555" s="7" t="s">
        <v>4929</v>
      </c>
      <c r="D1555" s="6" t="s">
        <v>574</v>
      </c>
      <c r="E1555" s="6" t="s">
        <v>4939</v>
      </c>
    </row>
    <row r="1556" ht="12.75" customHeight="1" spans="1:5">
      <c r="A1556" s="7" t="s">
        <v>981</v>
      </c>
      <c r="B1556" s="4" t="s">
        <v>961</v>
      </c>
      <c r="C1556" s="7" t="s">
        <v>4929</v>
      </c>
      <c r="D1556" s="6" t="s">
        <v>982</v>
      </c>
      <c r="E1556" s="6" t="s">
        <v>4940</v>
      </c>
    </row>
    <row r="1557" ht="12.75" customHeight="1" spans="1:5">
      <c r="A1557" s="7" t="s">
        <v>984</v>
      </c>
      <c r="B1557" s="4" t="s">
        <v>961</v>
      </c>
      <c r="C1557" s="7" t="s">
        <v>4929</v>
      </c>
      <c r="D1557" s="6" t="s">
        <v>982</v>
      </c>
      <c r="E1557" s="6" t="s">
        <v>4941</v>
      </c>
    </row>
    <row r="1558" ht="12.75" customHeight="1" spans="1:5">
      <c r="A1558" s="7" t="s">
        <v>986</v>
      </c>
      <c r="B1558" s="4" t="s">
        <v>961</v>
      </c>
      <c r="C1558" s="7" t="s">
        <v>4929</v>
      </c>
      <c r="D1558" s="6" t="s">
        <v>982</v>
      </c>
      <c r="E1558" s="6" t="s">
        <v>4942</v>
      </c>
    </row>
    <row r="1559" ht="12.75" customHeight="1" spans="1:5">
      <c r="A1559" s="3" t="s">
        <v>4943</v>
      </c>
      <c r="B1559" s="4"/>
      <c r="C1559" s="6"/>
      <c r="D1559" s="6"/>
      <c r="E1559" s="6"/>
    </row>
    <row r="1560" ht="12.75" customHeight="1" spans="1:5">
      <c r="A1560" s="7" t="s">
        <v>4944</v>
      </c>
      <c r="B1560" s="4" t="s">
        <v>961</v>
      </c>
      <c r="C1560" s="7" t="s">
        <v>4916</v>
      </c>
      <c r="D1560" s="6" t="s">
        <v>46</v>
      </c>
      <c r="E1560" s="9">
        <f>E1561/E1562</f>
        <v>0.853529411764706</v>
      </c>
    </row>
    <row r="1561" ht="12.75" customHeight="1" spans="1:5">
      <c r="A1561" s="7" t="s">
        <v>4945</v>
      </c>
      <c r="B1561" s="4" t="s">
        <v>961</v>
      </c>
      <c r="C1561" s="7" t="s">
        <v>4946</v>
      </c>
      <c r="D1561" s="6" t="s">
        <v>1054</v>
      </c>
      <c r="E1561" s="6">
        <v>1451</v>
      </c>
    </row>
    <row r="1562" ht="12.75" customHeight="1" spans="1:5">
      <c r="A1562" s="7" t="s">
        <v>4947</v>
      </c>
      <c r="B1562" s="4" t="s">
        <v>961</v>
      </c>
      <c r="C1562" s="7" t="s">
        <v>4948</v>
      </c>
      <c r="D1562" s="6" t="s">
        <v>1054</v>
      </c>
      <c r="E1562" s="6">
        <v>1700</v>
      </c>
    </row>
    <row r="1563" ht="12.75" customHeight="1" spans="1:5">
      <c r="A1563" s="7" t="s">
        <v>988</v>
      </c>
      <c r="B1563" s="4" t="s">
        <v>961</v>
      </c>
      <c r="C1563" s="7" t="s">
        <v>4949</v>
      </c>
      <c r="D1563" s="6" t="s">
        <v>46</v>
      </c>
      <c r="E1563" s="9" t="s">
        <v>2882</v>
      </c>
    </row>
    <row r="1564" ht="12.75" customHeight="1" spans="1:5">
      <c r="A1564" s="7" t="s">
        <v>990</v>
      </c>
      <c r="B1564" s="4" t="s">
        <v>961</v>
      </c>
      <c r="C1564" s="7" t="s">
        <v>4950</v>
      </c>
      <c r="D1564" s="6" t="s">
        <v>203</v>
      </c>
      <c r="E1564" s="6">
        <v>0</v>
      </c>
    </row>
    <row r="1565" ht="12.75" customHeight="1" spans="1:5">
      <c r="A1565" s="7" t="s">
        <v>992</v>
      </c>
      <c r="B1565" s="4" t="s">
        <v>961</v>
      </c>
      <c r="C1565" s="7" t="s">
        <v>4951</v>
      </c>
      <c r="D1565" s="6" t="s">
        <v>203</v>
      </c>
      <c r="E1565" s="6">
        <v>35</v>
      </c>
    </row>
    <row r="1566" ht="12.75" customHeight="1" spans="1:5">
      <c r="A1566" s="7" t="s">
        <v>994</v>
      </c>
      <c r="B1566" s="4" t="s">
        <v>961</v>
      </c>
      <c r="C1566" s="7" t="s">
        <v>4952</v>
      </c>
      <c r="D1566" s="6" t="s">
        <v>46</v>
      </c>
      <c r="E1566" s="9" t="s">
        <v>4953</v>
      </c>
    </row>
    <row r="1567" ht="12.75" customHeight="1" spans="1:5">
      <c r="A1567" s="7" t="s">
        <v>996</v>
      </c>
      <c r="B1567" s="4" t="s">
        <v>961</v>
      </c>
      <c r="C1567" s="7" t="s">
        <v>4954</v>
      </c>
      <c r="D1567" s="6" t="s">
        <v>263</v>
      </c>
      <c r="E1567" s="6">
        <v>17</v>
      </c>
    </row>
    <row r="1568" ht="12.75" customHeight="1" spans="1:5">
      <c r="A1568" s="7" t="s">
        <v>998</v>
      </c>
      <c r="B1568" s="4" t="s">
        <v>961</v>
      </c>
      <c r="C1568" s="7" t="s">
        <v>4955</v>
      </c>
      <c r="D1568" s="6" t="s">
        <v>263</v>
      </c>
      <c r="E1568" s="6">
        <v>45</v>
      </c>
    </row>
    <row r="1569" ht="12.75" customHeight="1" spans="1:5">
      <c r="A1569" s="7" t="s">
        <v>1000</v>
      </c>
      <c r="B1569" s="4" t="s">
        <v>961</v>
      </c>
      <c r="C1569" s="7" t="s">
        <v>4956</v>
      </c>
      <c r="D1569" s="6" t="s">
        <v>1001</v>
      </c>
      <c r="E1569" s="6" t="s">
        <v>4957</v>
      </c>
    </row>
    <row r="1570" ht="12.75" customHeight="1" spans="1:5">
      <c r="A1570" s="7" t="s">
        <v>1003</v>
      </c>
      <c r="B1570" s="4" t="s">
        <v>961</v>
      </c>
      <c r="C1570" s="7" t="s">
        <v>4958</v>
      </c>
      <c r="D1570" s="6" t="s">
        <v>1001</v>
      </c>
      <c r="E1570" s="6" t="s">
        <v>4957</v>
      </c>
    </row>
    <row r="1571" ht="12.75" customHeight="1" spans="1:5">
      <c r="A1571" s="7" t="s">
        <v>1005</v>
      </c>
      <c r="B1571" s="4" t="s">
        <v>961</v>
      </c>
      <c r="C1571" s="7" t="s">
        <v>4959</v>
      </c>
      <c r="D1571" s="6" t="s">
        <v>46</v>
      </c>
      <c r="E1571" s="9" t="s">
        <v>4960</v>
      </c>
    </row>
    <row r="1572" ht="12.75" customHeight="1" spans="1:5">
      <c r="A1572" s="7" t="s">
        <v>1007</v>
      </c>
      <c r="B1572" s="4" t="s">
        <v>961</v>
      </c>
      <c r="C1572" s="7" t="s">
        <v>4961</v>
      </c>
      <c r="D1572" s="6" t="s">
        <v>415</v>
      </c>
      <c r="E1572" s="6" t="s">
        <v>4962</v>
      </c>
    </row>
    <row r="1573" ht="12.75" customHeight="1" spans="1:5">
      <c r="A1573" s="7" t="s">
        <v>1009</v>
      </c>
      <c r="B1573" s="4" t="s">
        <v>961</v>
      </c>
      <c r="C1573" s="7" t="s">
        <v>4963</v>
      </c>
      <c r="D1573" s="6" t="s">
        <v>415</v>
      </c>
      <c r="E1573" s="6">
        <v>120</v>
      </c>
    </row>
    <row r="1574" ht="12.75" customHeight="1" spans="1:5">
      <c r="A1574" s="7" t="s">
        <v>1011</v>
      </c>
      <c r="B1574" s="4" t="s">
        <v>961</v>
      </c>
      <c r="C1574" s="7" t="s">
        <v>4964</v>
      </c>
      <c r="D1574" s="6" t="s">
        <v>1012</v>
      </c>
      <c r="E1574" s="6">
        <v>0</v>
      </c>
    </row>
    <row r="1575" ht="12.75" customHeight="1" spans="1:5">
      <c r="A1575" s="7" t="s">
        <v>1014</v>
      </c>
      <c r="B1575" s="4" t="s">
        <v>961</v>
      </c>
      <c r="C1575" s="7" t="s">
        <v>4965</v>
      </c>
      <c r="D1575" s="6" t="s">
        <v>444</v>
      </c>
      <c r="E1575" s="6" t="s">
        <v>2397</v>
      </c>
    </row>
    <row r="1576" ht="12.75" customHeight="1" spans="1:5">
      <c r="A1576" s="7" t="s">
        <v>1016</v>
      </c>
      <c r="B1576" s="4" t="s">
        <v>961</v>
      </c>
      <c r="C1576" s="7" t="s">
        <v>4966</v>
      </c>
      <c r="D1576" s="6" t="s">
        <v>1012</v>
      </c>
      <c r="E1576" s="6">
        <v>0</v>
      </c>
    </row>
    <row r="1577" ht="12.75" customHeight="1" spans="1:5">
      <c r="A1577" s="7" t="s">
        <v>1018</v>
      </c>
      <c r="B1577" s="4" t="s">
        <v>961</v>
      </c>
      <c r="C1577" s="7" t="s">
        <v>4967</v>
      </c>
      <c r="D1577" s="6" t="s">
        <v>46</v>
      </c>
      <c r="E1577" s="9" t="s">
        <v>4968</v>
      </c>
    </row>
    <row r="1578" ht="12.75" customHeight="1" spans="1:5">
      <c r="A1578" s="7" t="s">
        <v>1020</v>
      </c>
      <c r="B1578" s="4" t="s">
        <v>961</v>
      </c>
      <c r="C1578" s="7" t="s">
        <v>4969</v>
      </c>
      <c r="D1578" s="6" t="s">
        <v>1021</v>
      </c>
      <c r="E1578" s="6">
        <v>12</v>
      </c>
    </row>
    <row r="1579" ht="12.75" customHeight="1" spans="1:5">
      <c r="A1579" s="7" t="s">
        <v>1023</v>
      </c>
      <c r="B1579" s="4" t="s">
        <v>961</v>
      </c>
      <c r="C1579" s="7" t="s">
        <v>4970</v>
      </c>
      <c r="D1579" s="6" t="s">
        <v>1021</v>
      </c>
      <c r="E1579" s="6">
        <v>339</v>
      </c>
    </row>
    <row r="1580" ht="12.75" customHeight="1" spans="1:5">
      <c r="A1580" s="7" t="s">
        <v>1025</v>
      </c>
      <c r="B1580" s="4" t="s">
        <v>961</v>
      </c>
      <c r="C1580" s="7" t="s">
        <v>4971</v>
      </c>
      <c r="D1580" s="6" t="s">
        <v>46</v>
      </c>
      <c r="E1580" s="9" t="s">
        <v>4972</v>
      </c>
    </row>
    <row r="1581" ht="12.75" customHeight="1" spans="1:5">
      <c r="A1581" s="7" t="s">
        <v>1027</v>
      </c>
      <c r="B1581" s="4" t="s">
        <v>961</v>
      </c>
      <c r="C1581" s="7" t="s">
        <v>4973</v>
      </c>
      <c r="D1581" s="6" t="s">
        <v>1028</v>
      </c>
      <c r="E1581" s="6">
        <v>46</v>
      </c>
    </row>
    <row r="1582" ht="12.75" customHeight="1" spans="1:5">
      <c r="A1582" s="7" t="s">
        <v>1030</v>
      </c>
      <c r="B1582" s="4" t="s">
        <v>961</v>
      </c>
      <c r="C1582" s="7" t="s">
        <v>4974</v>
      </c>
      <c r="D1582" s="6" t="s">
        <v>1028</v>
      </c>
      <c r="E1582" s="6">
        <v>60</v>
      </c>
    </row>
    <row r="1583" ht="12.75" customHeight="1" spans="1:5">
      <c r="A1583" s="7" t="s">
        <v>1032</v>
      </c>
      <c r="B1583" s="4" t="s">
        <v>961</v>
      </c>
      <c r="C1583" s="7" t="s">
        <v>4975</v>
      </c>
      <c r="D1583" s="6" t="s">
        <v>46</v>
      </c>
      <c r="E1583" s="9" t="s">
        <v>2882</v>
      </c>
    </row>
    <row r="1584" ht="12.75" customHeight="1" spans="1:5">
      <c r="A1584" s="7" t="s">
        <v>1034</v>
      </c>
      <c r="B1584" s="4" t="s">
        <v>961</v>
      </c>
      <c r="C1584" s="7" t="s">
        <v>4976</v>
      </c>
      <c r="D1584" s="6" t="s">
        <v>1028</v>
      </c>
      <c r="E1584" s="6">
        <v>70</v>
      </c>
    </row>
    <row r="1585" ht="12.75" customHeight="1" spans="1:5">
      <c r="A1585" s="7" t="s">
        <v>1036</v>
      </c>
      <c r="B1585" s="4" t="s">
        <v>961</v>
      </c>
      <c r="C1585" s="7" t="s">
        <v>4977</v>
      </c>
      <c r="D1585" s="6" t="s">
        <v>1028</v>
      </c>
      <c r="E1585" s="6">
        <v>70</v>
      </c>
    </row>
    <row r="1586" ht="12.75" customHeight="1" spans="1:5">
      <c r="A1586" s="7" t="s">
        <v>1038</v>
      </c>
      <c r="B1586" s="4" t="s">
        <v>961</v>
      </c>
      <c r="C1586" s="7" t="s">
        <v>4978</v>
      </c>
      <c r="D1586" s="6" t="s">
        <v>46</v>
      </c>
      <c r="E1586" s="9" t="s">
        <v>4979</v>
      </c>
    </row>
    <row r="1587" ht="12.75" customHeight="1" spans="1:5">
      <c r="A1587" s="7" t="s">
        <v>1040</v>
      </c>
      <c r="B1587" s="4" t="s">
        <v>961</v>
      </c>
      <c r="C1587" s="7" t="s">
        <v>4980</v>
      </c>
      <c r="D1587" s="6" t="s">
        <v>1041</v>
      </c>
      <c r="E1587" s="6">
        <v>268</v>
      </c>
    </row>
    <row r="1588" ht="12.75" customHeight="1" spans="1:5">
      <c r="A1588" s="7" t="s">
        <v>1043</v>
      </c>
      <c r="B1588" s="4" t="s">
        <v>961</v>
      </c>
      <c r="C1588" s="7" t="s">
        <v>4981</v>
      </c>
      <c r="D1588" s="6" t="s">
        <v>1041</v>
      </c>
      <c r="E1588" s="6">
        <v>858</v>
      </c>
    </row>
    <row r="1589" ht="12.75" customHeight="1" spans="1:5">
      <c r="A1589" s="7" t="s">
        <v>1045</v>
      </c>
      <c r="B1589" s="4" t="s">
        <v>961</v>
      </c>
      <c r="C1589" s="7" t="s">
        <v>4982</v>
      </c>
      <c r="D1589" s="6" t="s">
        <v>65</v>
      </c>
      <c r="E1589" s="6" t="s">
        <v>2685</v>
      </c>
    </row>
    <row r="1590" ht="12.75" customHeight="1" spans="1:5">
      <c r="A1590" s="7" t="s">
        <v>1045</v>
      </c>
      <c r="B1590" s="4" t="s">
        <v>961</v>
      </c>
      <c r="C1590" s="7" t="s">
        <v>4982</v>
      </c>
      <c r="D1590" s="6" t="s">
        <v>65</v>
      </c>
      <c r="E1590" s="6" t="s">
        <v>2685</v>
      </c>
    </row>
    <row r="1591" ht="12.75" customHeight="1" spans="1:5">
      <c r="A1591" s="7" t="s">
        <v>64</v>
      </c>
      <c r="B1591" s="4" t="s">
        <v>961</v>
      </c>
      <c r="C1591" s="7" t="s">
        <v>3497</v>
      </c>
      <c r="D1591" s="6" t="s">
        <v>574</v>
      </c>
      <c r="E1591" s="6" t="s">
        <v>4983</v>
      </c>
    </row>
    <row r="1592" ht="12.75" customHeight="1" spans="1:5">
      <c r="A1592" s="7" t="s">
        <v>576</v>
      </c>
      <c r="B1592" s="4" t="s">
        <v>961</v>
      </c>
      <c r="C1592" s="7" t="s">
        <v>4984</v>
      </c>
      <c r="D1592" s="6" t="s">
        <v>46</v>
      </c>
      <c r="E1592" s="9" t="s">
        <v>4985</v>
      </c>
    </row>
    <row r="1593" ht="12.75" customHeight="1" spans="1:5">
      <c r="A1593" s="7" t="s">
        <v>1051</v>
      </c>
      <c r="B1593" s="4" t="s">
        <v>961</v>
      </c>
      <c r="C1593" s="7" t="s">
        <v>4986</v>
      </c>
      <c r="D1593" s="6" t="s">
        <v>46</v>
      </c>
      <c r="E1593" s="9" t="s">
        <v>4987</v>
      </c>
    </row>
    <row r="1594" ht="12.75" customHeight="1" spans="1:5">
      <c r="A1594" s="7" t="s">
        <v>1053</v>
      </c>
      <c r="B1594" s="4" t="s">
        <v>961</v>
      </c>
      <c r="C1594" s="7" t="s">
        <v>4988</v>
      </c>
      <c r="D1594" s="6" t="s">
        <v>1054</v>
      </c>
      <c r="E1594" s="6">
        <v>200</v>
      </c>
    </row>
    <row r="1595" ht="12.75" customHeight="1" spans="1:5">
      <c r="A1595" s="7" t="s">
        <v>1056</v>
      </c>
      <c r="B1595" s="4" t="s">
        <v>961</v>
      </c>
      <c r="C1595" s="7" t="s">
        <v>4989</v>
      </c>
      <c r="D1595" s="6" t="s">
        <v>1054</v>
      </c>
      <c r="E1595" s="6">
        <v>565</v>
      </c>
    </row>
    <row r="1596" ht="12.75" customHeight="1" spans="1:5">
      <c r="A1596" s="7" t="s">
        <v>4990</v>
      </c>
      <c r="B1596" s="4" t="s">
        <v>961</v>
      </c>
      <c r="C1596" s="7" t="s">
        <v>4991</v>
      </c>
      <c r="D1596" s="6" t="s">
        <v>46</v>
      </c>
      <c r="E1596" s="9" t="s">
        <v>4992</v>
      </c>
    </row>
    <row r="1597" ht="12.75" customHeight="1" spans="1:5">
      <c r="A1597" s="7" t="s">
        <v>1060</v>
      </c>
      <c r="B1597" s="4" t="s">
        <v>961</v>
      </c>
      <c r="C1597" s="7" t="s">
        <v>4993</v>
      </c>
      <c r="D1597" s="6" t="s">
        <v>827</v>
      </c>
      <c r="E1597" s="6">
        <v>12</v>
      </c>
    </row>
    <row r="1598" ht="12.75" customHeight="1" spans="1:5">
      <c r="A1598" s="7" t="s">
        <v>1062</v>
      </c>
      <c r="B1598" s="4" t="s">
        <v>961</v>
      </c>
      <c r="C1598" s="7" t="s">
        <v>4994</v>
      </c>
      <c r="D1598" s="6" t="s">
        <v>827</v>
      </c>
      <c r="E1598" s="6">
        <v>76</v>
      </c>
    </row>
    <row r="1599" ht="12.75" customHeight="1" spans="1:5">
      <c r="A1599" s="7" t="s">
        <v>1064</v>
      </c>
      <c r="B1599" s="4" t="s">
        <v>961</v>
      </c>
      <c r="C1599" s="7" t="s">
        <v>4995</v>
      </c>
      <c r="D1599" s="6" t="s">
        <v>46</v>
      </c>
      <c r="E1599" s="9" t="s">
        <v>4996</v>
      </c>
    </row>
    <row r="1600" ht="31.5" customHeight="1" spans="1:5">
      <c r="A1600" s="7" t="s">
        <v>1066</v>
      </c>
      <c r="B1600" s="4" t="s">
        <v>961</v>
      </c>
      <c r="C1600" s="7" t="s">
        <v>4997</v>
      </c>
      <c r="D1600" s="6" t="s">
        <v>1028</v>
      </c>
      <c r="E1600" s="6">
        <v>12</v>
      </c>
    </row>
    <row r="1601" ht="12.75" customHeight="1" spans="1:5">
      <c r="A1601" s="7" t="s">
        <v>1068</v>
      </c>
      <c r="B1601" s="4" t="s">
        <v>961</v>
      </c>
      <c r="C1601" s="7" t="s">
        <v>4998</v>
      </c>
      <c r="D1601" s="6" t="s">
        <v>1028</v>
      </c>
      <c r="E1601" s="6">
        <v>21</v>
      </c>
    </row>
    <row r="1602" ht="12.75" customHeight="1" spans="1:5">
      <c r="A1602" s="3" t="s">
        <v>4999</v>
      </c>
      <c r="B1602" s="4"/>
      <c r="C1602" s="5"/>
      <c r="D1602" s="6"/>
      <c r="E1602" s="5"/>
    </row>
    <row r="1603" ht="12.75" customHeight="1" spans="1:5">
      <c r="A1603" s="3" t="s">
        <v>5000</v>
      </c>
      <c r="B1603" s="4"/>
      <c r="C1603" s="6"/>
      <c r="D1603" s="6"/>
      <c r="E1603" s="6"/>
    </row>
    <row r="1604" ht="12.75" customHeight="1" spans="1:5">
      <c r="A1604" s="7" t="s">
        <v>5001</v>
      </c>
      <c r="B1604" s="4" t="s">
        <v>1876</v>
      </c>
      <c r="C1604" s="7" t="s">
        <v>5002</v>
      </c>
      <c r="D1604" s="6" t="s">
        <v>119</v>
      </c>
      <c r="E1604" s="6">
        <v>1</v>
      </c>
    </row>
    <row r="1605" ht="12.75" customHeight="1" spans="1:5">
      <c r="A1605" s="7" t="s">
        <v>5003</v>
      </c>
      <c r="B1605" s="4" t="s">
        <v>1876</v>
      </c>
      <c r="C1605" s="7" t="s">
        <v>5004</v>
      </c>
      <c r="D1605" s="6" t="s">
        <v>119</v>
      </c>
      <c r="E1605" s="6">
        <v>14</v>
      </c>
    </row>
    <row r="1606" ht="12.75" customHeight="1" spans="1:5">
      <c r="A1606" s="7" t="s">
        <v>1884</v>
      </c>
      <c r="B1606" s="4" t="s">
        <v>1876</v>
      </c>
      <c r="C1606" s="7" t="s">
        <v>5005</v>
      </c>
      <c r="D1606" s="6" t="s">
        <v>119</v>
      </c>
      <c r="E1606" s="6">
        <v>45</v>
      </c>
    </row>
    <row r="1607" ht="12.75" customHeight="1" spans="1:5">
      <c r="A1607" s="7" t="s">
        <v>5006</v>
      </c>
      <c r="B1607" s="4" t="s">
        <v>1876</v>
      </c>
      <c r="C1607" s="7" t="s">
        <v>5007</v>
      </c>
      <c r="D1607" s="6" t="s">
        <v>119</v>
      </c>
      <c r="E1607" s="6">
        <v>616</v>
      </c>
    </row>
    <row r="1608" ht="12.75" customHeight="1" spans="1:5">
      <c r="A1608" s="7" t="s">
        <v>5008</v>
      </c>
      <c r="B1608" s="4" t="s">
        <v>1876</v>
      </c>
      <c r="C1608" s="7" t="s">
        <v>5009</v>
      </c>
      <c r="D1608" s="6" t="s">
        <v>119</v>
      </c>
      <c r="E1608" s="6">
        <v>2535</v>
      </c>
    </row>
    <row r="1609" ht="12.75" customHeight="1" spans="1:5">
      <c r="A1609" s="7" t="s">
        <v>5010</v>
      </c>
      <c r="B1609" s="4" t="s">
        <v>1876</v>
      </c>
      <c r="C1609" s="7" t="s">
        <v>5011</v>
      </c>
      <c r="D1609" s="6" t="s">
        <v>5012</v>
      </c>
      <c r="E1609" s="6">
        <v>3282</v>
      </c>
    </row>
    <row r="1610" ht="12.75" customHeight="1" spans="1:5">
      <c r="A1610" s="3" t="s">
        <v>5013</v>
      </c>
      <c r="B1610" s="4"/>
      <c r="C1610" s="6"/>
      <c r="D1610" s="6"/>
      <c r="E1610" s="6"/>
    </row>
    <row r="1611" ht="12.75" customHeight="1" spans="1:5">
      <c r="A1611" s="7" t="s">
        <v>5014</v>
      </c>
      <c r="B1611" s="4" t="s">
        <v>1876</v>
      </c>
      <c r="C1611" s="7" t="s">
        <v>5015</v>
      </c>
      <c r="D1611" s="6" t="s">
        <v>119</v>
      </c>
      <c r="E1611" s="6">
        <v>1</v>
      </c>
    </row>
    <row r="1612" ht="12.75" customHeight="1" spans="1:5">
      <c r="A1612" s="7" t="s">
        <v>5016</v>
      </c>
      <c r="B1612" s="4" t="s">
        <v>1876</v>
      </c>
      <c r="C1612" s="7" t="s">
        <v>5017</v>
      </c>
      <c r="D1612" s="6" t="s">
        <v>119</v>
      </c>
      <c r="E1612" s="6">
        <v>14</v>
      </c>
    </row>
    <row r="1613" ht="12.75" customHeight="1" spans="1:5">
      <c r="A1613" s="7" t="s">
        <v>5018</v>
      </c>
      <c r="B1613" s="4" t="s">
        <v>1876</v>
      </c>
      <c r="C1613" s="7" t="s">
        <v>5019</v>
      </c>
      <c r="D1613" s="6" t="s">
        <v>119</v>
      </c>
      <c r="E1613" s="6">
        <v>45</v>
      </c>
    </row>
    <row r="1614" ht="12.75" customHeight="1" spans="1:5">
      <c r="A1614" s="3" t="s">
        <v>5020</v>
      </c>
      <c r="B1614" s="4"/>
      <c r="C1614" s="6"/>
      <c r="D1614" s="6"/>
      <c r="E1614" s="6"/>
    </row>
    <row r="1615" ht="12.75" customHeight="1" spans="1:5">
      <c r="A1615" s="7" t="s">
        <v>5021</v>
      </c>
      <c r="B1615" s="4" t="s">
        <v>1876</v>
      </c>
      <c r="C1615" s="7" t="s">
        <v>5022</v>
      </c>
      <c r="D1615" s="6" t="s">
        <v>732</v>
      </c>
      <c r="E1615" s="6">
        <v>0</v>
      </c>
    </row>
    <row r="1616" ht="12.75" customHeight="1" spans="1:5">
      <c r="A1616" s="7" t="s">
        <v>5023</v>
      </c>
      <c r="B1616" s="4" t="s">
        <v>1876</v>
      </c>
      <c r="C1616" s="7" t="s">
        <v>5024</v>
      </c>
      <c r="D1616" s="6" t="s">
        <v>46</v>
      </c>
      <c r="E1616" s="9" t="s">
        <v>2391</v>
      </c>
    </row>
    <row r="1617" ht="12.75" customHeight="1" spans="1:5">
      <c r="A1617" s="3" t="s">
        <v>5025</v>
      </c>
      <c r="B1617" s="4"/>
      <c r="C1617" s="6"/>
      <c r="D1617" s="6"/>
      <c r="E1617" s="6"/>
    </row>
    <row r="1618" ht="12.75" customHeight="1" spans="1:5">
      <c r="A1618" s="7" t="s">
        <v>5026</v>
      </c>
      <c r="B1618" s="4" t="s">
        <v>5027</v>
      </c>
      <c r="C1618" s="7" t="s">
        <v>5028</v>
      </c>
      <c r="D1618" s="6" t="s">
        <v>525</v>
      </c>
      <c r="E1618" s="6" t="s">
        <v>2397</v>
      </c>
    </row>
    <row r="1619" ht="12.75" customHeight="1" spans="1:5">
      <c r="A1619" s="7" t="s">
        <v>5029</v>
      </c>
      <c r="B1619" s="4" t="s">
        <v>5027</v>
      </c>
      <c r="C1619" s="7" t="s">
        <v>5030</v>
      </c>
      <c r="D1619" s="6" t="s">
        <v>525</v>
      </c>
      <c r="E1619" s="6" t="s">
        <v>2397</v>
      </c>
    </row>
    <row r="1620" ht="12.75" customHeight="1" spans="1:5">
      <c r="A1620" s="7" t="s">
        <v>5031</v>
      </c>
      <c r="B1620" s="4" t="s">
        <v>5027</v>
      </c>
      <c r="C1620" s="7" t="s">
        <v>5032</v>
      </c>
      <c r="D1620" s="6" t="s">
        <v>525</v>
      </c>
      <c r="E1620" s="6" t="s">
        <v>2397</v>
      </c>
    </row>
    <row r="1621" ht="12.75" customHeight="1" spans="1:5">
      <c r="A1621" s="7" t="s">
        <v>5033</v>
      </c>
      <c r="B1621" s="4" t="s">
        <v>5027</v>
      </c>
      <c r="C1621" s="7" t="s">
        <v>5034</v>
      </c>
      <c r="D1621" s="6" t="s">
        <v>525</v>
      </c>
      <c r="E1621" s="6" t="s">
        <v>2397</v>
      </c>
    </row>
    <row r="1622" ht="12.75" customHeight="1" spans="1:5">
      <c r="A1622" s="7" t="s">
        <v>5035</v>
      </c>
      <c r="B1622" s="4" t="s">
        <v>5027</v>
      </c>
      <c r="C1622" s="7" t="s">
        <v>5036</v>
      </c>
      <c r="D1622" s="6" t="s">
        <v>525</v>
      </c>
      <c r="E1622" s="6" t="s">
        <v>2397</v>
      </c>
    </row>
    <row r="1623" ht="12.75" customHeight="1" spans="1:5">
      <c r="A1623" s="7" t="s">
        <v>5037</v>
      </c>
      <c r="B1623" s="4" t="s">
        <v>5027</v>
      </c>
      <c r="C1623" s="7" t="s">
        <v>5038</v>
      </c>
      <c r="D1623" s="6" t="s">
        <v>525</v>
      </c>
      <c r="E1623" s="6" t="s">
        <v>2397</v>
      </c>
    </row>
    <row r="1624" ht="12.75" customHeight="1" spans="1:5">
      <c r="A1624" s="7" t="s">
        <v>5039</v>
      </c>
      <c r="B1624" s="4" t="s">
        <v>5027</v>
      </c>
      <c r="C1624" s="7" t="s">
        <v>5040</v>
      </c>
      <c r="D1624" s="6" t="s">
        <v>525</v>
      </c>
      <c r="E1624" s="6" t="s">
        <v>2397</v>
      </c>
    </row>
    <row r="1625" ht="12.75" customHeight="1" spans="1:5">
      <c r="A1625" s="3" t="s">
        <v>5041</v>
      </c>
      <c r="B1625" s="4"/>
      <c r="C1625" s="6"/>
      <c r="D1625" s="6"/>
      <c r="E1625" s="6"/>
    </row>
    <row r="1626" ht="12.75" customHeight="1" spans="1:5">
      <c r="A1626" s="7" t="s">
        <v>5042</v>
      </c>
      <c r="B1626" s="4" t="s">
        <v>5027</v>
      </c>
      <c r="C1626" s="7" t="s">
        <v>5043</v>
      </c>
      <c r="D1626" s="6" t="s">
        <v>5044</v>
      </c>
      <c r="E1626" s="6">
        <v>1090</v>
      </c>
    </row>
    <row r="1627" ht="12.75" customHeight="1" spans="1:5">
      <c r="A1627" s="7" t="s">
        <v>5045</v>
      </c>
      <c r="B1627" s="4" t="s">
        <v>5027</v>
      </c>
      <c r="C1627" s="7" t="s">
        <v>5046</v>
      </c>
      <c r="D1627" s="6" t="s">
        <v>5044</v>
      </c>
      <c r="E1627" s="6">
        <v>1090</v>
      </c>
    </row>
    <row r="1628" ht="12.75" customHeight="1" spans="1:5">
      <c r="A1628" s="7" t="s">
        <v>5047</v>
      </c>
      <c r="B1628" s="4" t="s">
        <v>5027</v>
      </c>
      <c r="C1628" s="7" t="s">
        <v>5048</v>
      </c>
      <c r="D1628" s="6" t="s">
        <v>5044</v>
      </c>
      <c r="E1628" s="6">
        <v>0</v>
      </c>
    </row>
    <row r="1629" ht="12.75" customHeight="1" spans="1:5">
      <c r="A1629" s="7" t="s">
        <v>5049</v>
      </c>
      <c r="B1629" s="4" t="s">
        <v>5027</v>
      </c>
      <c r="C1629" s="7" t="s">
        <v>5050</v>
      </c>
      <c r="D1629" s="6" t="s">
        <v>5044</v>
      </c>
      <c r="E1629" s="6">
        <v>1090</v>
      </c>
    </row>
    <row r="1630" ht="12.75" customHeight="1" spans="1:5">
      <c r="A1630" s="7" t="s">
        <v>5051</v>
      </c>
      <c r="B1630" s="4" t="s">
        <v>5027</v>
      </c>
      <c r="C1630" s="7" t="s">
        <v>5052</v>
      </c>
      <c r="D1630" s="6" t="s">
        <v>5044</v>
      </c>
      <c r="E1630" s="6">
        <v>871</v>
      </c>
    </row>
    <row r="1631" ht="12.75" customHeight="1" spans="1:5">
      <c r="A1631" s="7" t="s">
        <v>5053</v>
      </c>
      <c r="B1631" s="4" t="s">
        <v>5027</v>
      </c>
      <c r="C1631" s="7" t="s">
        <v>5052</v>
      </c>
      <c r="D1631" s="6" t="s">
        <v>5044</v>
      </c>
      <c r="E1631" s="6">
        <v>96</v>
      </c>
    </row>
    <row r="1632" ht="12.75" customHeight="1" spans="1:5">
      <c r="A1632" s="7" t="s">
        <v>5054</v>
      </c>
      <c r="B1632" s="4" t="s">
        <v>5027</v>
      </c>
      <c r="C1632" s="7" t="s">
        <v>5052</v>
      </c>
      <c r="D1632" s="6" t="s">
        <v>5044</v>
      </c>
      <c r="E1632" s="6">
        <v>114</v>
      </c>
    </row>
    <row r="1633" ht="12.75" customHeight="1" spans="1:5">
      <c r="A1633" s="7" t="s">
        <v>5055</v>
      </c>
      <c r="B1633" s="4" t="s">
        <v>5027</v>
      </c>
      <c r="C1633" s="7" t="s">
        <v>5056</v>
      </c>
      <c r="D1633" s="6" t="s">
        <v>5044</v>
      </c>
      <c r="E1633" s="6">
        <v>1730</v>
      </c>
    </row>
    <row r="1634" ht="12.75" customHeight="1" spans="1:5">
      <c r="A1634" s="7" t="s">
        <v>5057</v>
      </c>
      <c r="B1634" s="4" t="s">
        <v>5027</v>
      </c>
      <c r="C1634" s="7" t="s">
        <v>5058</v>
      </c>
      <c r="D1634" s="6" t="s">
        <v>5044</v>
      </c>
      <c r="E1634" s="6">
        <v>1730</v>
      </c>
    </row>
    <row r="1635" ht="12.75" customHeight="1" spans="1:5">
      <c r="A1635" s="7" t="s">
        <v>5059</v>
      </c>
      <c r="B1635" s="4" t="s">
        <v>5027</v>
      </c>
      <c r="C1635" s="7" t="s">
        <v>5060</v>
      </c>
      <c r="D1635" s="6" t="s">
        <v>5044</v>
      </c>
      <c r="E1635" s="6">
        <v>1322</v>
      </c>
    </row>
    <row r="1636" ht="12.75" customHeight="1" spans="1:5">
      <c r="A1636" s="7" t="s">
        <v>5061</v>
      </c>
      <c r="B1636" s="4" t="s">
        <v>5027</v>
      </c>
      <c r="C1636" s="7" t="s">
        <v>5062</v>
      </c>
      <c r="D1636" s="6" t="s">
        <v>5044</v>
      </c>
      <c r="E1636" s="6">
        <v>1333</v>
      </c>
    </row>
    <row r="1637" ht="12.75" customHeight="1" spans="1:5">
      <c r="A1637" s="7" t="s">
        <v>5063</v>
      </c>
      <c r="B1637" s="4" t="s">
        <v>5027</v>
      </c>
      <c r="C1637" s="7" t="s">
        <v>5064</v>
      </c>
      <c r="D1637" s="6" t="s">
        <v>5044</v>
      </c>
      <c r="E1637" s="6">
        <v>618</v>
      </c>
    </row>
    <row r="1638" ht="12.75" customHeight="1" spans="1:5">
      <c r="A1638" s="7" t="s">
        <v>5065</v>
      </c>
      <c r="B1638" s="4" t="s">
        <v>5027</v>
      </c>
      <c r="C1638" s="7" t="s">
        <v>5066</v>
      </c>
      <c r="D1638" s="6" t="s">
        <v>5044</v>
      </c>
      <c r="E1638" s="6">
        <v>617</v>
      </c>
    </row>
    <row r="1639" ht="12.75" customHeight="1" spans="1:5">
      <c r="A1639" s="7" t="s">
        <v>5067</v>
      </c>
      <c r="B1639" s="4" t="s">
        <v>5027</v>
      </c>
      <c r="C1639" s="7" t="s">
        <v>5068</v>
      </c>
      <c r="D1639" s="6" t="s">
        <v>5044</v>
      </c>
      <c r="E1639" s="6">
        <f>SUM(E1640:E1643)</f>
        <v>1081</v>
      </c>
    </row>
    <row r="1640" ht="12.75" customHeight="1" spans="1:5">
      <c r="A1640" s="7" t="s">
        <v>5069</v>
      </c>
      <c r="B1640" s="4" t="s">
        <v>5027</v>
      </c>
      <c r="C1640" s="7" t="s">
        <v>5070</v>
      </c>
      <c r="D1640" s="6" t="s">
        <v>5044</v>
      </c>
      <c r="E1640" s="6">
        <v>871</v>
      </c>
    </row>
    <row r="1641" ht="12.75" customHeight="1" spans="1:5">
      <c r="A1641" s="7" t="s">
        <v>5071</v>
      </c>
      <c r="B1641" s="4" t="s">
        <v>5027</v>
      </c>
      <c r="C1641" s="7" t="s">
        <v>5070</v>
      </c>
      <c r="D1641" s="6" t="s">
        <v>5044</v>
      </c>
      <c r="E1641" s="6">
        <v>96</v>
      </c>
    </row>
    <row r="1642" ht="12.75" customHeight="1" spans="1:5">
      <c r="A1642" s="7" t="s">
        <v>5072</v>
      </c>
      <c r="B1642" s="4" t="s">
        <v>5027</v>
      </c>
      <c r="C1642" s="7" t="s">
        <v>5070</v>
      </c>
      <c r="D1642" s="6" t="s">
        <v>5044</v>
      </c>
      <c r="E1642" s="6">
        <v>0</v>
      </c>
    </row>
    <row r="1643" ht="12.75" customHeight="1" spans="1:5">
      <c r="A1643" s="7" t="s">
        <v>5073</v>
      </c>
      <c r="B1643" s="4" t="s">
        <v>5027</v>
      </c>
      <c r="C1643" s="7" t="s">
        <v>5070</v>
      </c>
      <c r="D1643" s="6" t="s">
        <v>5044</v>
      </c>
      <c r="E1643" s="6">
        <v>114</v>
      </c>
    </row>
    <row r="1644" ht="12.75" customHeight="1" spans="1:5">
      <c r="A1644" s="7" t="s">
        <v>5074</v>
      </c>
      <c r="B1644" s="4" t="s">
        <v>5027</v>
      </c>
      <c r="C1644" s="7" t="s">
        <v>5070</v>
      </c>
      <c r="D1644" s="6" t="s">
        <v>5044</v>
      </c>
      <c r="E1644" s="6">
        <v>0</v>
      </c>
    </row>
    <row r="1645" ht="12.75" customHeight="1" spans="1:5">
      <c r="A1645" s="7" t="s">
        <v>5075</v>
      </c>
      <c r="B1645" s="4" t="s">
        <v>5027</v>
      </c>
      <c r="C1645" s="7" t="s">
        <v>5070</v>
      </c>
      <c r="D1645" s="6" t="s">
        <v>5044</v>
      </c>
      <c r="E1645" s="6">
        <v>7</v>
      </c>
    </row>
    <row r="1646" ht="12.75" customHeight="1" spans="1:5">
      <c r="A1646" s="7" t="s">
        <v>5076</v>
      </c>
      <c r="B1646" s="4" t="s">
        <v>5027</v>
      </c>
      <c r="C1646" s="7" t="s">
        <v>5077</v>
      </c>
      <c r="D1646" s="6" t="s">
        <v>1112</v>
      </c>
      <c r="E1646" s="6">
        <f>SUM(E1647:E1651)</f>
        <v>111741</v>
      </c>
    </row>
    <row r="1647" ht="12.75" customHeight="1" spans="1:5">
      <c r="A1647" s="7" t="s">
        <v>5078</v>
      </c>
      <c r="B1647" s="4" t="s">
        <v>5027</v>
      </c>
      <c r="C1647" s="7" t="s">
        <v>5079</v>
      </c>
      <c r="D1647" s="6" t="s">
        <v>1112</v>
      </c>
      <c r="E1647" s="6">
        <v>40058</v>
      </c>
    </row>
    <row r="1648" ht="12.75" customHeight="1" spans="1:5">
      <c r="A1648" s="7" t="s">
        <v>5080</v>
      </c>
      <c r="B1648" s="4" t="s">
        <v>5027</v>
      </c>
      <c r="C1648" s="7" t="s">
        <v>5079</v>
      </c>
      <c r="D1648" s="6" t="s">
        <v>1112</v>
      </c>
      <c r="E1648" s="6">
        <v>10542</v>
      </c>
    </row>
    <row r="1649" ht="12.75" customHeight="1" spans="1:5">
      <c r="A1649" s="7" t="s">
        <v>5081</v>
      </c>
      <c r="B1649" s="4" t="s">
        <v>5027</v>
      </c>
      <c r="C1649" s="7" t="s">
        <v>5079</v>
      </c>
      <c r="D1649" s="6" t="s">
        <v>1112</v>
      </c>
      <c r="E1649" s="6">
        <v>59194</v>
      </c>
    </row>
    <row r="1650" ht="12.75" customHeight="1" spans="1:5">
      <c r="A1650" s="7" t="s">
        <v>5082</v>
      </c>
      <c r="B1650" s="4" t="s">
        <v>5027</v>
      </c>
      <c r="C1650" s="7" t="s">
        <v>5079</v>
      </c>
      <c r="D1650" s="6" t="s">
        <v>1112</v>
      </c>
      <c r="E1650" s="6">
        <v>0</v>
      </c>
    </row>
    <row r="1651" ht="12.75" customHeight="1" spans="1:5">
      <c r="A1651" s="7" t="s">
        <v>5083</v>
      </c>
      <c r="B1651" s="4" t="s">
        <v>5027</v>
      </c>
      <c r="C1651" s="7" t="s">
        <v>5079</v>
      </c>
      <c r="D1651" s="6" t="s">
        <v>1112</v>
      </c>
      <c r="E1651" s="6">
        <v>1947</v>
      </c>
    </row>
    <row r="1652" ht="12.75" customHeight="1" spans="1:5">
      <c r="A1652" s="7" t="s">
        <v>5084</v>
      </c>
      <c r="B1652" s="4" t="s">
        <v>5027</v>
      </c>
      <c r="C1652" s="7" t="s">
        <v>5085</v>
      </c>
      <c r="D1652" s="6" t="s">
        <v>46</v>
      </c>
      <c r="E1652" s="9">
        <f>E1654/E1653</f>
        <v>84.4457317073171</v>
      </c>
    </row>
    <row r="1653" ht="12.75" customHeight="1" spans="1:5">
      <c r="A1653" s="7" t="s">
        <v>5010</v>
      </c>
      <c r="B1653" s="4" t="s">
        <v>5027</v>
      </c>
      <c r="C1653" s="7" t="s">
        <v>5086</v>
      </c>
      <c r="D1653" s="6" t="s">
        <v>525</v>
      </c>
      <c r="E1653" s="6">
        <v>3280</v>
      </c>
    </row>
    <row r="1654" ht="12.75" customHeight="1" spans="1:5">
      <c r="A1654" s="7" t="s">
        <v>5087</v>
      </c>
      <c r="B1654" s="4" t="s">
        <v>5027</v>
      </c>
      <c r="C1654" s="7" t="s">
        <v>5088</v>
      </c>
      <c r="D1654" s="6" t="s">
        <v>525</v>
      </c>
      <c r="E1654" s="6">
        <v>276982</v>
      </c>
    </row>
    <row r="1655" ht="12.75" customHeight="1" spans="1:5">
      <c r="A1655" s="7" t="s">
        <v>5089</v>
      </c>
      <c r="B1655" s="4" t="s">
        <v>5027</v>
      </c>
      <c r="C1655" s="7" t="s">
        <v>5090</v>
      </c>
      <c r="D1655" s="6" t="s">
        <v>754</v>
      </c>
      <c r="E1655" s="6">
        <v>60</v>
      </c>
    </row>
    <row r="1656" ht="12.75" customHeight="1" spans="1:5">
      <c r="A1656" s="7" t="s">
        <v>5091</v>
      </c>
      <c r="B1656" s="4" t="s">
        <v>5027</v>
      </c>
      <c r="C1656" s="7" t="s">
        <v>5092</v>
      </c>
      <c r="D1656" s="6" t="s">
        <v>754</v>
      </c>
      <c r="E1656" s="6">
        <v>0</v>
      </c>
    </row>
    <row r="1657" ht="12.75" customHeight="1" spans="1:5">
      <c r="A1657" s="7" t="s">
        <v>5093</v>
      </c>
      <c r="B1657" s="4" t="s">
        <v>5027</v>
      </c>
      <c r="C1657" s="7" t="s">
        <v>5094</v>
      </c>
      <c r="D1657" s="6" t="s">
        <v>754</v>
      </c>
      <c r="E1657" s="6">
        <v>3</v>
      </c>
    </row>
    <row r="1658" ht="12.75" customHeight="1" spans="1:5">
      <c r="A1658" s="3" t="s">
        <v>5095</v>
      </c>
      <c r="B1658" s="4"/>
      <c r="C1658" s="6"/>
      <c r="D1658" s="6"/>
      <c r="E1658" s="6"/>
    </row>
    <row r="1659" ht="12.75" customHeight="1" spans="1:5">
      <c r="A1659" s="7" t="s">
        <v>5095</v>
      </c>
      <c r="B1659" s="4" t="s">
        <v>5027</v>
      </c>
      <c r="C1659" s="7" t="s">
        <v>5096</v>
      </c>
      <c r="D1659" s="6" t="s">
        <v>203</v>
      </c>
      <c r="E1659" s="6">
        <v>5</v>
      </c>
    </row>
    <row r="1660" ht="12.75" customHeight="1" spans="1:5">
      <c r="A1660" s="3" t="s">
        <v>5097</v>
      </c>
      <c r="B1660" s="4"/>
      <c r="C1660" s="6"/>
      <c r="D1660" s="6"/>
      <c r="E1660" s="6"/>
    </row>
    <row r="1661" ht="12.75" customHeight="1" spans="1:5">
      <c r="A1661" s="7" t="s">
        <v>5098</v>
      </c>
      <c r="B1661" s="4" t="s">
        <v>5027</v>
      </c>
      <c r="C1661" s="7" t="s">
        <v>5099</v>
      </c>
      <c r="D1661" s="6" t="s">
        <v>62</v>
      </c>
      <c r="E1661" s="6">
        <v>85</v>
      </c>
    </row>
    <row r="1662" ht="12.75" customHeight="1" spans="1:5">
      <c r="A1662" s="3" t="s">
        <v>5100</v>
      </c>
      <c r="B1662" s="4"/>
      <c r="C1662" s="6"/>
      <c r="D1662" s="6"/>
      <c r="E1662" s="6"/>
    </row>
    <row r="1663" ht="12.75" customHeight="1" spans="1:5">
      <c r="A1663" s="7" t="s">
        <v>5101</v>
      </c>
      <c r="B1663" s="4" t="s">
        <v>5027</v>
      </c>
      <c r="C1663" s="7" t="s">
        <v>5102</v>
      </c>
      <c r="D1663" s="6" t="s">
        <v>516</v>
      </c>
      <c r="E1663" s="6">
        <v>0</v>
      </c>
    </row>
    <row r="1664" ht="12.75" customHeight="1" spans="1:5">
      <c r="A1664" s="3" t="s">
        <v>5103</v>
      </c>
      <c r="B1664" s="4"/>
      <c r="C1664" s="6"/>
      <c r="D1664" s="6"/>
      <c r="E1664" s="6"/>
    </row>
    <row r="1665" ht="12.75" customHeight="1" spans="1:5">
      <c r="A1665" s="7" t="s">
        <v>5104</v>
      </c>
      <c r="B1665" s="4" t="s">
        <v>5027</v>
      </c>
      <c r="C1665" s="7" t="s">
        <v>5105</v>
      </c>
      <c r="D1665" s="6" t="s">
        <v>355</v>
      </c>
      <c r="E1665" s="17">
        <v>1568091610</v>
      </c>
    </row>
    <row r="1666" ht="12.75" customHeight="1" spans="1:5">
      <c r="A1666" s="3" t="s">
        <v>5106</v>
      </c>
      <c r="B1666" s="3"/>
      <c r="C1666" s="3"/>
      <c r="D1666" s="3"/>
      <c r="E1666" s="3"/>
    </row>
    <row r="1667" ht="12.75" customHeight="1" spans="1:5">
      <c r="A1667" s="7" t="s">
        <v>5106</v>
      </c>
      <c r="B1667" s="4" t="s">
        <v>5027</v>
      </c>
      <c r="C1667" s="7" t="s">
        <v>5107</v>
      </c>
      <c r="D1667" s="6" t="s">
        <v>355</v>
      </c>
      <c r="E1667" s="17">
        <v>15569626396</v>
      </c>
    </row>
    <row r="1668" ht="12.75" customHeight="1" spans="1:5">
      <c r="A1668" s="3" t="s">
        <v>5108</v>
      </c>
      <c r="B1668" s="4"/>
      <c r="C1668" s="6"/>
      <c r="D1668" s="6"/>
      <c r="E1668" s="6"/>
    </row>
    <row r="1669" ht="12.75" customHeight="1" spans="1:5">
      <c r="A1669" s="7" t="s">
        <v>5108</v>
      </c>
      <c r="B1669" s="4" t="s">
        <v>5027</v>
      </c>
      <c r="C1669" s="7" t="s">
        <v>5109</v>
      </c>
      <c r="D1669" s="6" t="s">
        <v>355</v>
      </c>
      <c r="E1669" s="17">
        <v>332288239326</v>
      </c>
    </row>
    <row r="1670" ht="12.75" customHeight="1" spans="1:5">
      <c r="A1670" s="3" t="s">
        <v>5110</v>
      </c>
      <c r="B1670" s="4"/>
      <c r="C1670" s="6"/>
      <c r="D1670" s="6"/>
      <c r="E1670" s="6"/>
    </row>
    <row r="1671" ht="12.75" customHeight="1" spans="1:5">
      <c r="A1671" s="7" t="s">
        <v>5111</v>
      </c>
      <c r="B1671" s="4" t="s">
        <v>5027</v>
      </c>
      <c r="C1671" s="7" t="s">
        <v>5112</v>
      </c>
      <c r="D1671" s="6" t="s">
        <v>62</v>
      </c>
      <c r="E1671" s="6">
        <v>1</v>
      </c>
    </row>
    <row r="1672" ht="12.75" customHeight="1" spans="1:5">
      <c r="A1672" s="3" t="s">
        <v>5113</v>
      </c>
      <c r="B1672" s="4"/>
      <c r="C1672" s="6"/>
      <c r="D1672" s="6"/>
      <c r="E1672" s="6"/>
    </row>
    <row r="1673" ht="12.75" customHeight="1" spans="1:5">
      <c r="A1673" s="7" t="s">
        <v>5114</v>
      </c>
      <c r="B1673" s="4" t="s">
        <v>5027</v>
      </c>
      <c r="C1673" s="7" t="s">
        <v>5115</v>
      </c>
      <c r="D1673" s="6" t="s">
        <v>516</v>
      </c>
      <c r="E1673" s="6">
        <v>293</v>
      </c>
    </row>
    <row r="1674" ht="12.75" customHeight="1" spans="1:5">
      <c r="A1674" s="7" t="s">
        <v>5116</v>
      </c>
      <c r="B1674" s="4" t="s">
        <v>5027</v>
      </c>
      <c r="C1674" s="7" t="s">
        <v>5117</v>
      </c>
      <c r="D1674" s="6" t="s">
        <v>516</v>
      </c>
      <c r="E1674" s="6">
        <v>0</v>
      </c>
    </row>
    <row r="1675" ht="12.75" customHeight="1" spans="1:5">
      <c r="A1675" s="3" t="s">
        <v>1070</v>
      </c>
      <c r="B1675" s="4"/>
      <c r="C1675" s="30"/>
      <c r="D1675" s="6"/>
      <c r="E1675" s="30"/>
    </row>
    <row r="1676" ht="12.75" customHeight="1" spans="1:5">
      <c r="A1676" s="3" t="s">
        <v>5118</v>
      </c>
      <c r="B1676" s="4"/>
      <c r="C1676" s="6"/>
      <c r="D1676" s="6"/>
      <c r="E1676" s="6"/>
    </row>
    <row r="1677" ht="12.75" customHeight="1" spans="1:5">
      <c r="A1677" s="7" t="s">
        <v>5118</v>
      </c>
      <c r="B1677" s="4" t="s">
        <v>390</v>
      </c>
      <c r="C1677" s="7" t="s">
        <v>5119</v>
      </c>
      <c r="D1677" s="6" t="s">
        <v>203</v>
      </c>
      <c r="E1677" s="6">
        <v>3</v>
      </c>
    </row>
    <row r="1678" ht="12.75" customHeight="1" spans="1:5">
      <c r="A1678" s="7" t="s">
        <v>5120</v>
      </c>
      <c r="B1678" s="4" t="s">
        <v>390</v>
      </c>
      <c r="C1678" s="7" t="s">
        <v>5121</v>
      </c>
      <c r="D1678" s="6" t="s">
        <v>203</v>
      </c>
      <c r="E1678" s="6">
        <v>3</v>
      </c>
    </row>
    <row r="1679" ht="12.75" customHeight="1" spans="1:5">
      <c r="A1679" s="7" t="s">
        <v>1072</v>
      </c>
      <c r="B1679" s="4" t="s">
        <v>390</v>
      </c>
      <c r="C1679" s="7" t="s">
        <v>5122</v>
      </c>
      <c r="D1679" s="6" t="s">
        <v>46</v>
      </c>
      <c r="E1679" s="9" t="s">
        <v>5123</v>
      </c>
    </row>
    <row r="1680" ht="12.75" customHeight="1" spans="1:5">
      <c r="A1680" s="7" t="s">
        <v>1074</v>
      </c>
      <c r="B1680" s="4" t="s">
        <v>390</v>
      </c>
      <c r="C1680" s="7" t="s">
        <v>5124</v>
      </c>
      <c r="D1680" s="6" t="s">
        <v>462</v>
      </c>
      <c r="E1680" s="6">
        <v>61</v>
      </c>
    </row>
    <row r="1681" ht="12.75" customHeight="1" spans="1:5">
      <c r="A1681" s="7" t="s">
        <v>1076</v>
      </c>
      <c r="B1681" s="4" t="s">
        <v>390</v>
      </c>
      <c r="C1681" s="7" t="s">
        <v>5125</v>
      </c>
      <c r="D1681" s="6" t="s">
        <v>462</v>
      </c>
      <c r="E1681" s="6">
        <v>114</v>
      </c>
    </row>
    <row r="1682" ht="12.75" customHeight="1" spans="1:5">
      <c r="A1682" s="7" t="s">
        <v>1078</v>
      </c>
      <c r="B1682" s="4" t="s">
        <v>390</v>
      </c>
      <c r="C1682" s="7" t="s">
        <v>5126</v>
      </c>
      <c r="D1682" s="6" t="s">
        <v>46</v>
      </c>
      <c r="E1682" s="9" t="s">
        <v>5127</v>
      </c>
    </row>
    <row r="1683" ht="12.75" customHeight="1" spans="1:5">
      <c r="A1683" s="7" t="s">
        <v>1080</v>
      </c>
      <c r="B1683" s="4" t="s">
        <v>390</v>
      </c>
      <c r="C1683" s="7" t="s">
        <v>5128</v>
      </c>
      <c r="D1683" s="6" t="s">
        <v>1081</v>
      </c>
      <c r="E1683" s="6">
        <v>348</v>
      </c>
    </row>
    <row r="1684" ht="12.75" customHeight="1" spans="1:5">
      <c r="A1684" s="7" t="s">
        <v>1083</v>
      </c>
      <c r="B1684" s="4" t="s">
        <v>390</v>
      </c>
      <c r="C1684" s="7" t="s">
        <v>5129</v>
      </c>
      <c r="D1684" s="6" t="s">
        <v>1081</v>
      </c>
      <c r="E1684" s="6">
        <v>1064</v>
      </c>
    </row>
    <row r="1685" ht="12.75" customHeight="1" spans="1:5">
      <c r="A1685" s="7" t="s">
        <v>1085</v>
      </c>
      <c r="B1685" s="4" t="s">
        <v>390</v>
      </c>
      <c r="C1685" s="7" t="s">
        <v>5130</v>
      </c>
      <c r="D1685" s="6" t="s">
        <v>46</v>
      </c>
      <c r="E1685" s="9" t="s">
        <v>5127</v>
      </c>
    </row>
    <row r="1686" ht="12.75" customHeight="1" spans="1:5">
      <c r="A1686" s="7" t="s">
        <v>1087</v>
      </c>
      <c r="B1686" s="4" t="s">
        <v>390</v>
      </c>
      <c r="C1686" s="7" t="s">
        <v>5131</v>
      </c>
      <c r="D1686" s="6" t="s">
        <v>1081</v>
      </c>
      <c r="E1686" s="6">
        <v>348</v>
      </c>
    </row>
    <row r="1687" ht="12.75" customHeight="1" spans="1:5">
      <c r="A1687" s="7" t="s">
        <v>1089</v>
      </c>
      <c r="B1687" s="4" t="s">
        <v>390</v>
      </c>
      <c r="C1687" s="7" t="s">
        <v>5132</v>
      </c>
      <c r="D1687" s="6" t="s">
        <v>1081</v>
      </c>
      <c r="E1687" s="6">
        <v>1064</v>
      </c>
    </row>
    <row r="1688" ht="12.75" customHeight="1" spans="1:5">
      <c r="A1688" s="7" t="s">
        <v>1091</v>
      </c>
      <c r="B1688" s="4" t="s">
        <v>390</v>
      </c>
      <c r="C1688" s="7" t="s">
        <v>5133</v>
      </c>
      <c r="D1688" s="6" t="s">
        <v>46</v>
      </c>
      <c r="E1688" s="6" t="s">
        <v>2397</v>
      </c>
    </row>
    <row r="1689" ht="12.75" customHeight="1" spans="1:5">
      <c r="A1689" s="7" t="s">
        <v>1093</v>
      </c>
      <c r="B1689" s="4" t="s">
        <v>390</v>
      </c>
      <c r="C1689" s="7" t="s">
        <v>5134</v>
      </c>
      <c r="D1689" s="6" t="s">
        <v>1081</v>
      </c>
      <c r="E1689" s="6" t="s">
        <v>2397</v>
      </c>
    </row>
    <row r="1690" ht="12.75" customHeight="1" spans="1:5">
      <c r="A1690" s="7" t="s">
        <v>1095</v>
      </c>
      <c r="B1690" s="4" t="s">
        <v>390</v>
      </c>
      <c r="C1690" s="7" t="s">
        <v>5135</v>
      </c>
      <c r="D1690" s="6" t="s">
        <v>1081</v>
      </c>
      <c r="E1690" s="6" t="s">
        <v>2397</v>
      </c>
    </row>
    <row r="1691" ht="12.75" customHeight="1" spans="1:5">
      <c r="A1691" s="7" t="s">
        <v>1097</v>
      </c>
      <c r="B1691" s="4" t="s">
        <v>390</v>
      </c>
      <c r="C1691" s="7" t="s">
        <v>5136</v>
      </c>
      <c r="D1691" s="6" t="s">
        <v>46</v>
      </c>
      <c r="E1691" s="9" t="s">
        <v>5137</v>
      </c>
    </row>
    <row r="1692" ht="12.75" customHeight="1" spans="1:5">
      <c r="A1692" s="7" t="s">
        <v>1099</v>
      </c>
      <c r="B1692" s="4" t="s">
        <v>390</v>
      </c>
      <c r="C1692" s="7" t="s">
        <v>5138</v>
      </c>
      <c r="D1692" s="6" t="s">
        <v>662</v>
      </c>
      <c r="E1692" s="6">
        <v>110</v>
      </c>
    </row>
    <row r="1693" ht="12.75" customHeight="1" spans="1:5">
      <c r="A1693" s="7" t="s">
        <v>1101</v>
      </c>
      <c r="B1693" s="4" t="s">
        <v>390</v>
      </c>
      <c r="C1693" s="7" t="s">
        <v>5139</v>
      </c>
      <c r="D1693" s="6" t="s">
        <v>662</v>
      </c>
      <c r="E1693" s="6">
        <v>169</v>
      </c>
    </row>
    <row r="1694" ht="12.75" customHeight="1" spans="1:5">
      <c r="A1694" s="7" t="s">
        <v>1103</v>
      </c>
      <c r="B1694" s="4" t="s">
        <v>390</v>
      </c>
      <c r="C1694" s="7" t="s">
        <v>5140</v>
      </c>
      <c r="D1694" s="6" t="s">
        <v>46</v>
      </c>
      <c r="E1694" s="9" t="s">
        <v>5141</v>
      </c>
    </row>
    <row r="1695" ht="12.75" customHeight="1" spans="1:5">
      <c r="A1695" s="7" t="s">
        <v>1105</v>
      </c>
      <c r="B1695" s="4" t="s">
        <v>390</v>
      </c>
      <c r="C1695" s="7" t="s">
        <v>5142</v>
      </c>
      <c r="D1695" s="6" t="s">
        <v>83</v>
      </c>
      <c r="E1695" s="6">
        <v>215</v>
      </c>
    </row>
    <row r="1696" ht="12.75" customHeight="1" spans="1:5">
      <c r="A1696" s="7" t="s">
        <v>1107</v>
      </c>
      <c r="B1696" s="4" t="s">
        <v>390</v>
      </c>
      <c r="C1696" s="7" t="s">
        <v>5143</v>
      </c>
      <c r="D1696" s="6" t="s">
        <v>83</v>
      </c>
      <c r="E1696" s="6">
        <v>310</v>
      </c>
    </row>
    <row r="1697" ht="12.75" customHeight="1" spans="1:5">
      <c r="A1697" s="3" t="s">
        <v>5144</v>
      </c>
      <c r="B1697" s="4"/>
      <c r="C1697" s="6"/>
      <c r="D1697" s="6"/>
      <c r="E1697" s="6"/>
    </row>
    <row r="1698" ht="12.75" customHeight="1" spans="1:5">
      <c r="A1698" s="7" t="s">
        <v>5145</v>
      </c>
      <c r="B1698" s="4" t="s">
        <v>390</v>
      </c>
      <c r="C1698" s="7" t="s">
        <v>5146</v>
      </c>
      <c r="D1698" s="6" t="s">
        <v>525</v>
      </c>
      <c r="E1698" s="6">
        <v>26462</v>
      </c>
    </row>
    <row r="1699" ht="12.75" customHeight="1" spans="1:5">
      <c r="A1699" s="7" t="s">
        <v>5147</v>
      </c>
      <c r="B1699" s="4" t="s">
        <v>390</v>
      </c>
      <c r="C1699" s="7" t="s">
        <v>5148</v>
      </c>
      <c r="D1699" s="6" t="s">
        <v>46</v>
      </c>
      <c r="E1699" s="9" t="s">
        <v>5149</v>
      </c>
    </row>
    <row r="1700" ht="12.75" customHeight="1" spans="1:5">
      <c r="A1700" s="7" t="s">
        <v>5150</v>
      </c>
      <c r="B1700" s="4" t="s">
        <v>390</v>
      </c>
      <c r="C1700" s="7" t="s">
        <v>5151</v>
      </c>
      <c r="D1700" s="6" t="s">
        <v>525</v>
      </c>
      <c r="E1700" s="6">
        <v>264618</v>
      </c>
    </row>
    <row r="1701" ht="12.75" customHeight="1" spans="1:5">
      <c r="A1701" s="7" t="s">
        <v>5152</v>
      </c>
      <c r="B1701" s="4" t="s">
        <v>390</v>
      </c>
      <c r="C1701" s="7" t="s">
        <v>5153</v>
      </c>
      <c r="D1701" s="6" t="s">
        <v>525</v>
      </c>
      <c r="E1701" s="6">
        <v>65638</v>
      </c>
    </row>
    <row r="1702" ht="12.75" customHeight="1" spans="1:5">
      <c r="A1702" s="7" t="s">
        <v>5010</v>
      </c>
      <c r="B1702" s="4" t="s">
        <v>390</v>
      </c>
      <c r="C1702" s="7" t="s">
        <v>5011</v>
      </c>
      <c r="D1702" s="6" t="s">
        <v>525</v>
      </c>
      <c r="E1702" s="6">
        <v>32819</v>
      </c>
    </row>
    <row r="1703" ht="12.75" customHeight="1" spans="1:5">
      <c r="A1703" s="7" t="s">
        <v>1109</v>
      </c>
      <c r="B1703" s="4" t="s">
        <v>390</v>
      </c>
      <c r="C1703" s="7" t="s">
        <v>5154</v>
      </c>
      <c r="D1703" s="6" t="s">
        <v>46</v>
      </c>
      <c r="E1703" s="9" t="s">
        <v>5155</v>
      </c>
    </row>
    <row r="1704" ht="12.75" customHeight="1" spans="1:5">
      <c r="A1704" s="7" t="s">
        <v>1111</v>
      </c>
      <c r="B1704" s="4" t="s">
        <v>390</v>
      </c>
      <c r="C1704" s="7" t="s">
        <v>5156</v>
      </c>
      <c r="D1704" s="6" t="s">
        <v>1112</v>
      </c>
      <c r="E1704" s="6">
        <v>5017419</v>
      </c>
    </row>
    <row r="1705" ht="12.75" customHeight="1" spans="1:5">
      <c r="A1705" s="7" t="s">
        <v>1114</v>
      </c>
      <c r="B1705" s="4" t="s">
        <v>390</v>
      </c>
      <c r="C1705" s="7" t="s">
        <v>5157</v>
      </c>
      <c r="D1705" s="6" t="s">
        <v>1112</v>
      </c>
      <c r="E1705" s="6">
        <v>2646178</v>
      </c>
    </row>
    <row r="1706" ht="12.75" customHeight="1" spans="1:5">
      <c r="A1706" s="3" t="s">
        <v>5158</v>
      </c>
      <c r="B1706" s="4"/>
      <c r="C1706" s="6"/>
      <c r="D1706" s="6"/>
      <c r="E1706" s="6"/>
    </row>
    <row r="1707" ht="12.75" customHeight="1" spans="1:5">
      <c r="A1707" s="7" t="s">
        <v>5159</v>
      </c>
      <c r="B1707" s="4" t="s">
        <v>390</v>
      </c>
      <c r="C1707" s="7" t="s">
        <v>5159</v>
      </c>
      <c r="D1707" s="6" t="s">
        <v>5160</v>
      </c>
      <c r="E1707" s="6" t="s">
        <v>2397</v>
      </c>
    </row>
    <row r="1708" ht="12.75" customHeight="1" spans="1:5">
      <c r="A1708" s="7" t="s">
        <v>5161</v>
      </c>
      <c r="B1708" s="4" t="s">
        <v>390</v>
      </c>
      <c r="C1708" s="7" t="s">
        <v>5162</v>
      </c>
      <c r="D1708" s="6" t="s">
        <v>5160</v>
      </c>
      <c r="E1708" s="6" t="s">
        <v>2397</v>
      </c>
    </row>
    <row r="1709" ht="12.75" customHeight="1" spans="1:5">
      <c r="A1709" s="7" t="s">
        <v>5163</v>
      </c>
      <c r="B1709" s="4" t="s">
        <v>390</v>
      </c>
      <c r="C1709" s="7" t="s">
        <v>5164</v>
      </c>
      <c r="D1709" s="6" t="s">
        <v>5160</v>
      </c>
      <c r="E1709" s="6">
        <v>791</v>
      </c>
    </row>
    <row r="1710" ht="12.75" customHeight="1" spans="1:5">
      <c r="A1710" s="7" t="s">
        <v>5165</v>
      </c>
      <c r="B1710" s="4" t="s">
        <v>390</v>
      </c>
      <c r="C1710" s="7" t="s">
        <v>5166</v>
      </c>
      <c r="D1710" s="6" t="s">
        <v>5160</v>
      </c>
      <c r="E1710" s="6">
        <v>979</v>
      </c>
    </row>
    <row r="1711" ht="12.75" customHeight="1" spans="1:5">
      <c r="A1711" s="7" t="s">
        <v>5167</v>
      </c>
      <c r="B1711" s="4" t="s">
        <v>390</v>
      </c>
      <c r="C1711" s="7" t="s">
        <v>5167</v>
      </c>
      <c r="D1711" s="6" t="s">
        <v>5160</v>
      </c>
      <c r="E1711" s="6" t="s">
        <v>2397</v>
      </c>
    </row>
    <row r="1712" ht="12.75" customHeight="1" spans="1:5">
      <c r="A1712" s="7" t="s">
        <v>5168</v>
      </c>
      <c r="B1712" s="4" t="s">
        <v>390</v>
      </c>
      <c r="C1712" s="7" t="s">
        <v>5169</v>
      </c>
      <c r="D1712" s="6" t="s">
        <v>5160</v>
      </c>
      <c r="E1712" s="6" t="s">
        <v>2397</v>
      </c>
    </row>
    <row r="1713" ht="12.75" customHeight="1" spans="1:5">
      <c r="A1713" s="7" t="s">
        <v>5170</v>
      </c>
      <c r="B1713" s="4" t="s">
        <v>390</v>
      </c>
      <c r="C1713" s="7" t="s">
        <v>5171</v>
      </c>
      <c r="D1713" s="6" t="s">
        <v>5160</v>
      </c>
      <c r="E1713" s="6">
        <v>703</v>
      </c>
    </row>
    <row r="1714" ht="12.75" customHeight="1" spans="1:5">
      <c r="A1714" s="7" t="s">
        <v>5172</v>
      </c>
      <c r="B1714" s="4" t="s">
        <v>390</v>
      </c>
      <c r="C1714" s="7" t="s">
        <v>5173</v>
      </c>
      <c r="D1714" s="6" t="s">
        <v>5160</v>
      </c>
      <c r="E1714" s="6">
        <v>546</v>
      </c>
    </row>
    <row r="1715" ht="12.75" customHeight="1" spans="1:5">
      <c r="A1715" s="7" t="s">
        <v>5174</v>
      </c>
      <c r="B1715" s="4" t="s">
        <v>390</v>
      </c>
      <c r="C1715" s="7" t="s">
        <v>5174</v>
      </c>
      <c r="D1715" s="6" t="s">
        <v>5160</v>
      </c>
      <c r="E1715" s="6" t="s">
        <v>2397</v>
      </c>
    </row>
    <row r="1716" ht="12.75" customHeight="1" spans="1:5">
      <c r="A1716" s="7" t="s">
        <v>5175</v>
      </c>
      <c r="B1716" s="4" t="s">
        <v>390</v>
      </c>
      <c r="C1716" s="7" t="s">
        <v>5176</v>
      </c>
      <c r="D1716" s="6" t="s">
        <v>5160</v>
      </c>
      <c r="E1716" s="6" t="s">
        <v>2397</v>
      </c>
    </row>
    <row r="1717" ht="12.75" customHeight="1" spans="1:5">
      <c r="A1717" s="7" t="s">
        <v>5177</v>
      </c>
      <c r="B1717" s="4" t="s">
        <v>390</v>
      </c>
      <c r="C1717" s="7" t="s">
        <v>5178</v>
      </c>
      <c r="D1717" s="6" t="s">
        <v>5160</v>
      </c>
      <c r="E1717" s="6">
        <v>82</v>
      </c>
    </row>
    <row r="1718" ht="12.75" customHeight="1" spans="1:5">
      <c r="A1718" s="7" t="s">
        <v>5179</v>
      </c>
      <c r="B1718" s="4" t="s">
        <v>390</v>
      </c>
      <c r="C1718" s="7" t="s">
        <v>5180</v>
      </c>
      <c r="D1718" s="6" t="s">
        <v>5160</v>
      </c>
      <c r="E1718" s="6">
        <v>875</v>
      </c>
    </row>
    <row r="1719" ht="12.75" customHeight="1" spans="1:5">
      <c r="A1719" s="3" t="s">
        <v>5181</v>
      </c>
      <c r="B1719" s="4"/>
      <c r="C1719" s="6"/>
      <c r="D1719" s="6"/>
      <c r="E1719" s="6"/>
    </row>
    <row r="1720" ht="12.75" customHeight="1" spans="1:5">
      <c r="A1720" s="7" t="s">
        <v>5182</v>
      </c>
      <c r="B1720" s="4"/>
      <c r="C1720" s="6"/>
      <c r="D1720" s="6"/>
      <c r="E1720" s="6"/>
    </row>
    <row r="1721" ht="12.75" customHeight="1" spans="1:5">
      <c r="A1721" s="7" t="s">
        <v>5183</v>
      </c>
      <c r="B1721" s="4" t="s">
        <v>390</v>
      </c>
      <c r="C1721" s="7" t="s">
        <v>5184</v>
      </c>
      <c r="D1721" s="6" t="s">
        <v>5185</v>
      </c>
      <c r="E1721" s="6" t="s">
        <v>2397</v>
      </c>
    </row>
    <row r="1722" ht="12.75" customHeight="1" spans="1:5">
      <c r="A1722" s="7" t="s">
        <v>5186</v>
      </c>
      <c r="B1722" s="4" t="s">
        <v>390</v>
      </c>
      <c r="C1722" s="7" t="s">
        <v>5187</v>
      </c>
      <c r="D1722" s="6" t="s">
        <v>5185</v>
      </c>
      <c r="E1722" s="6">
        <v>249</v>
      </c>
    </row>
    <row r="1723" ht="12.75" customHeight="1" spans="1:5">
      <c r="A1723" s="7" t="s">
        <v>5188</v>
      </c>
      <c r="B1723" s="4" t="s">
        <v>390</v>
      </c>
      <c r="C1723" s="7" t="s">
        <v>5189</v>
      </c>
      <c r="D1723" s="6" t="s">
        <v>5185</v>
      </c>
      <c r="E1723" s="6">
        <v>1805</v>
      </c>
    </row>
    <row r="1724" ht="12.75" customHeight="1" spans="1:5">
      <c r="A1724" s="7" t="s">
        <v>5190</v>
      </c>
      <c r="B1724" s="4" t="s">
        <v>390</v>
      </c>
      <c r="C1724" s="7" t="s">
        <v>5191</v>
      </c>
      <c r="D1724" s="6" t="s">
        <v>5185</v>
      </c>
      <c r="E1724" s="6">
        <v>938</v>
      </c>
    </row>
    <row r="1725" ht="12.75" customHeight="1" spans="1:5">
      <c r="A1725" s="7" t="s">
        <v>5192</v>
      </c>
      <c r="B1725" s="4" t="s">
        <v>390</v>
      </c>
      <c r="C1725" s="7" t="s">
        <v>5193</v>
      </c>
      <c r="D1725" s="6" t="s">
        <v>5185</v>
      </c>
      <c r="E1725" s="6">
        <v>522</v>
      </c>
    </row>
    <row r="1726" ht="12.75" customHeight="1" spans="1:5">
      <c r="A1726" s="7" t="s">
        <v>5194</v>
      </c>
      <c r="B1726" s="4" t="s">
        <v>390</v>
      </c>
      <c r="C1726" s="7" t="s">
        <v>5195</v>
      </c>
      <c r="D1726" s="6" t="s">
        <v>5185</v>
      </c>
      <c r="E1726" s="6">
        <v>61</v>
      </c>
    </row>
    <row r="1727" ht="12.75" customHeight="1" spans="1:5">
      <c r="A1727" s="7" t="s">
        <v>5196</v>
      </c>
      <c r="B1727" s="4" t="s">
        <v>390</v>
      </c>
      <c r="C1727" s="7" t="s">
        <v>5197</v>
      </c>
      <c r="D1727" s="6" t="s">
        <v>5198</v>
      </c>
      <c r="E1727" s="6">
        <v>235434</v>
      </c>
    </row>
    <row r="1728" ht="12.75" customHeight="1" spans="1:5">
      <c r="A1728" s="7" t="s">
        <v>5199</v>
      </c>
      <c r="B1728" s="4" t="s">
        <v>390</v>
      </c>
      <c r="C1728" s="7" t="s">
        <v>5200</v>
      </c>
      <c r="D1728" s="6" t="s">
        <v>5198</v>
      </c>
      <c r="E1728" s="6">
        <v>840356</v>
      </c>
    </row>
    <row r="1729" ht="12.75" customHeight="1" spans="1:5">
      <c r="A1729" s="7" t="s">
        <v>5201</v>
      </c>
      <c r="B1729" s="4" t="s">
        <v>390</v>
      </c>
      <c r="C1729" s="7" t="s">
        <v>5202</v>
      </c>
      <c r="D1729" s="6" t="s">
        <v>5185</v>
      </c>
      <c r="E1729" s="6" t="s">
        <v>2397</v>
      </c>
    </row>
    <row r="1730" ht="12.75" customHeight="1" spans="1:5">
      <c r="A1730" s="7" t="s">
        <v>5203</v>
      </c>
      <c r="B1730" s="4" t="s">
        <v>390</v>
      </c>
      <c r="C1730" s="7" t="s">
        <v>5204</v>
      </c>
      <c r="D1730" s="6" t="s">
        <v>5185</v>
      </c>
      <c r="E1730" s="6">
        <v>186</v>
      </c>
    </row>
    <row r="1731" ht="12.75" customHeight="1" spans="1:5">
      <c r="A1731" s="7" t="s">
        <v>5205</v>
      </c>
      <c r="B1731" s="4" t="s">
        <v>390</v>
      </c>
      <c r="C1731" s="7" t="s">
        <v>5206</v>
      </c>
      <c r="D1731" s="6" t="s">
        <v>5185</v>
      </c>
      <c r="E1731" s="6">
        <v>2041</v>
      </c>
    </row>
    <row r="1732" ht="12.75" customHeight="1" spans="1:5">
      <c r="A1732" s="7" t="s">
        <v>5207</v>
      </c>
      <c r="B1732" s="4" t="s">
        <v>390</v>
      </c>
      <c r="C1732" s="7" t="s">
        <v>5208</v>
      </c>
      <c r="D1732" s="6" t="s">
        <v>5185</v>
      </c>
      <c r="E1732" s="6">
        <v>766</v>
      </c>
    </row>
    <row r="1733" ht="12.75" customHeight="1" spans="1:5">
      <c r="A1733" s="7" t="s">
        <v>5209</v>
      </c>
      <c r="B1733" s="4" t="s">
        <v>390</v>
      </c>
      <c r="C1733" s="7" t="s">
        <v>5210</v>
      </c>
      <c r="D1733" s="6" t="s">
        <v>5185</v>
      </c>
      <c r="E1733" s="6">
        <v>572</v>
      </c>
    </row>
    <row r="1734" ht="12.75" customHeight="1" spans="1:5">
      <c r="A1734" s="7" t="s">
        <v>5211</v>
      </c>
      <c r="B1734" s="4" t="s">
        <v>390</v>
      </c>
      <c r="C1734" s="7" t="s">
        <v>5212</v>
      </c>
      <c r="D1734" s="6" t="s">
        <v>5185</v>
      </c>
      <c r="E1734" s="6">
        <v>83</v>
      </c>
    </row>
    <row r="1735" ht="12.75" customHeight="1" spans="1:5">
      <c r="A1735" s="7" t="s">
        <v>5213</v>
      </c>
      <c r="B1735" s="4" t="s">
        <v>390</v>
      </c>
      <c r="C1735" s="7" t="s">
        <v>5214</v>
      </c>
      <c r="D1735" s="6" t="s">
        <v>5198</v>
      </c>
      <c r="E1735" s="6">
        <v>80667</v>
      </c>
    </row>
    <row r="1736" ht="12.75" customHeight="1" spans="1:5">
      <c r="A1736" s="7" t="s">
        <v>5215</v>
      </c>
      <c r="B1736" s="4" t="s">
        <v>390</v>
      </c>
      <c r="C1736" s="7" t="s">
        <v>5216</v>
      </c>
      <c r="D1736" s="6" t="s">
        <v>5198</v>
      </c>
      <c r="E1736" s="6">
        <v>642122</v>
      </c>
    </row>
    <row r="1737" ht="12.75" customHeight="1" spans="1:5">
      <c r="A1737" s="7" t="s">
        <v>5217</v>
      </c>
      <c r="B1737" s="4" t="s">
        <v>390</v>
      </c>
      <c r="C1737" s="7" t="s">
        <v>5218</v>
      </c>
      <c r="D1737" s="6" t="s">
        <v>5185</v>
      </c>
      <c r="E1737" s="6" t="s">
        <v>2397</v>
      </c>
    </row>
    <row r="1738" ht="12.75" customHeight="1" spans="1:5">
      <c r="A1738" s="7" t="s">
        <v>5219</v>
      </c>
      <c r="B1738" s="4" t="s">
        <v>390</v>
      </c>
      <c r="C1738" s="7" t="s">
        <v>5220</v>
      </c>
      <c r="D1738" s="6" t="s">
        <v>5185</v>
      </c>
      <c r="E1738" s="6">
        <v>236</v>
      </c>
    </row>
    <row r="1739" ht="12.75" customHeight="1" spans="1:5">
      <c r="A1739" s="7" t="s">
        <v>5221</v>
      </c>
      <c r="B1739" s="4" t="s">
        <v>390</v>
      </c>
      <c r="C1739" s="7" t="s">
        <v>5222</v>
      </c>
      <c r="D1739" s="6" t="s">
        <v>5185</v>
      </c>
      <c r="E1739" s="6">
        <v>1654</v>
      </c>
    </row>
    <row r="1740" ht="12.75" customHeight="1" spans="1:5">
      <c r="A1740" s="7" t="s">
        <v>5223</v>
      </c>
      <c r="B1740" s="4" t="s">
        <v>390</v>
      </c>
      <c r="C1740" s="7" t="s">
        <v>5224</v>
      </c>
      <c r="D1740" s="6" t="s">
        <v>5185</v>
      </c>
      <c r="E1740" s="6">
        <v>527</v>
      </c>
    </row>
    <row r="1741" ht="12.75" customHeight="1" spans="1:5">
      <c r="A1741" s="7" t="s">
        <v>5225</v>
      </c>
      <c r="B1741" s="4" t="s">
        <v>390</v>
      </c>
      <c r="C1741" s="7" t="s">
        <v>5226</v>
      </c>
      <c r="D1741" s="6" t="s">
        <v>5185</v>
      </c>
      <c r="E1741" s="6">
        <v>521</v>
      </c>
    </row>
    <row r="1742" ht="12.75" customHeight="1" spans="1:5">
      <c r="A1742" s="7" t="s">
        <v>5227</v>
      </c>
      <c r="B1742" s="4" t="s">
        <v>390</v>
      </c>
      <c r="C1742" s="7" t="s">
        <v>5228</v>
      </c>
      <c r="D1742" s="6" t="s">
        <v>5185</v>
      </c>
      <c r="E1742" s="6">
        <v>58</v>
      </c>
    </row>
    <row r="1743" ht="12.75" customHeight="1" spans="1:5">
      <c r="A1743" s="7" t="s">
        <v>5229</v>
      </c>
      <c r="B1743" s="4" t="s">
        <v>390</v>
      </c>
      <c r="C1743" s="7" t="s">
        <v>5230</v>
      </c>
      <c r="D1743" s="6" t="s">
        <v>5198</v>
      </c>
      <c r="E1743" s="6">
        <v>212811</v>
      </c>
    </row>
    <row r="1744" ht="12.75" customHeight="1" spans="1:5">
      <c r="A1744" s="7" t="s">
        <v>5231</v>
      </c>
      <c r="B1744" s="4" t="s">
        <v>390</v>
      </c>
      <c r="C1744" s="7" t="s">
        <v>5232</v>
      </c>
      <c r="D1744" s="6" t="s">
        <v>5198</v>
      </c>
      <c r="E1744" s="6">
        <v>542444</v>
      </c>
    </row>
    <row r="1745" ht="12.75" customHeight="1" spans="1:5">
      <c r="A1745" s="7" t="s">
        <v>5233</v>
      </c>
      <c r="B1745" s="4"/>
      <c r="C1745" s="22"/>
      <c r="D1745" s="6"/>
      <c r="E1745" s="22"/>
    </row>
    <row r="1746" ht="12.75" customHeight="1" spans="1:5">
      <c r="A1746" s="7" t="s">
        <v>5234</v>
      </c>
      <c r="B1746" s="4" t="s">
        <v>390</v>
      </c>
      <c r="C1746" s="7" t="s">
        <v>5235</v>
      </c>
      <c r="D1746" s="6" t="s">
        <v>5185</v>
      </c>
      <c r="E1746" s="6" t="s">
        <v>2397</v>
      </c>
    </row>
    <row r="1747" ht="12.75" customHeight="1" spans="1:5">
      <c r="A1747" s="7" t="s">
        <v>5236</v>
      </c>
      <c r="B1747" s="4" t="s">
        <v>390</v>
      </c>
      <c r="C1747" s="7" t="s">
        <v>5237</v>
      </c>
      <c r="D1747" s="6" t="s">
        <v>5185</v>
      </c>
      <c r="E1747" s="18">
        <v>17.875</v>
      </c>
    </row>
    <row r="1748" ht="12.75" customHeight="1" spans="1:5">
      <c r="A1748" s="7" t="s">
        <v>5238</v>
      </c>
      <c r="B1748" s="4" t="s">
        <v>390</v>
      </c>
      <c r="C1748" s="7" t="s">
        <v>5239</v>
      </c>
      <c r="D1748" s="6" t="s">
        <v>5185</v>
      </c>
      <c r="E1748" s="6">
        <v>1244</v>
      </c>
    </row>
    <row r="1749" ht="12.75" customHeight="1" spans="1:5">
      <c r="A1749" s="7" t="s">
        <v>5240</v>
      </c>
      <c r="B1749" s="4" t="s">
        <v>390</v>
      </c>
      <c r="C1749" s="7" t="s">
        <v>5241</v>
      </c>
      <c r="D1749" s="6" t="s">
        <v>5185</v>
      </c>
      <c r="E1749" s="6">
        <v>1769</v>
      </c>
    </row>
    <row r="1750" ht="12.75" customHeight="1" spans="1:5">
      <c r="A1750" s="7" t="s">
        <v>5242</v>
      </c>
      <c r="B1750" s="4" t="s">
        <v>390</v>
      </c>
      <c r="C1750" s="7" t="s">
        <v>5243</v>
      </c>
      <c r="D1750" s="6" t="s">
        <v>5185</v>
      </c>
      <c r="E1750" s="6">
        <v>613</v>
      </c>
    </row>
    <row r="1751" ht="12.75" customHeight="1" spans="1:5">
      <c r="A1751" s="7" t="s">
        <v>5244</v>
      </c>
      <c r="B1751" s="4" t="s">
        <v>390</v>
      </c>
      <c r="C1751" s="7" t="s">
        <v>5245</v>
      </c>
      <c r="D1751" s="6" t="s">
        <v>5185</v>
      </c>
      <c r="E1751" s="6">
        <v>4</v>
      </c>
    </row>
    <row r="1752" ht="12.75" customHeight="1" spans="1:5">
      <c r="A1752" s="7" t="s">
        <v>5246</v>
      </c>
      <c r="B1752" s="4" t="s">
        <v>390</v>
      </c>
      <c r="C1752" s="7" t="s">
        <v>5247</v>
      </c>
      <c r="D1752" s="6" t="s">
        <v>5198</v>
      </c>
      <c r="E1752" s="6">
        <v>71125</v>
      </c>
    </row>
    <row r="1753" ht="12.75" customHeight="1" spans="1:5">
      <c r="A1753" s="7" t="s">
        <v>5248</v>
      </c>
      <c r="B1753" s="4" t="s">
        <v>390</v>
      </c>
      <c r="C1753" s="7" t="s">
        <v>5249</v>
      </c>
      <c r="D1753" s="6" t="s">
        <v>5198</v>
      </c>
      <c r="E1753" s="6">
        <v>593750</v>
      </c>
    </row>
    <row r="1754" ht="12.75" customHeight="1" spans="1:5">
      <c r="A1754" s="7" t="s">
        <v>5250</v>
      </c>
      <c r="B1754" s="4" t="s">
        <v>390</v>
      </c>
      <c r="C1754" s="7" t="s">
        <v>5251</v>
      </c>
      <c r="D1754" s="6" t="s">
        <v>5185</v>
      </c>
      <c r="E1754" s="6" t="s">
        <v>2397</v>
      </c>
    </row>
    <row r="1755" ht="12.75" customHeight="1" spans="1:5">
      <c r="A1755" s="7" t="s">
        <v>5252</v>
      </c>
      <c r="B1755" s="4" t="s">
        <v>390</v>
      </c>
      <c r="C1755" s="7" t="s">
        <v>5253</v>
      </c>
      <c r="D1755" s="6" t="s">
        <v>5185</v>
      </c>
      <c r="E1755" s="6">
        <v>225</v>
      </c>
    </row>
    <row r="1756" ht="12.75" customHeight="1" spans="1:5">
      <c r="A1756" s="7" t="s">
        <v>5254</v>
      </c>
      <c r="B1756" s="4" t="s">
        <v>390</v>
      </c>
      <c r="C1756" s="7" t="s">
        <v>5255</v>
      </c>
      <c r="D1756" s="6" t="s">
        <v>5185</v>
      </c>
      <c r="E1756" s="6">
        <v>2041</v>
      </c>
    </row>
    <row r="1757" ht="12.75" customHeight="1" spans="1:5">
      <c r="A1757" s="7" t="s">
        <v>5256</v>
      </c>
      <c r="B1757" s="4" t="s">
        <v>390</v>
      </c>
      <c r="C1757" s="7" t="s">
        <v>5257</v>
      </c>
      <c r="D1757" s="6" t="s">
        <v>5185</v>
      </c>
      <c r="E1757" s="6">
        <v>1606</v>
      </c>
    </row>
    <row r="1758" ht="12.75" customHeight="1" spans="1:5">
      <c r="A1758" s="7" t="s">
        <v>5258</v>
      </c>
      <c r="B1758" s="4" t="s">
        <v>390</v>
      </c>
      <c r="C1758" s="7" t="s">
        <v>5259</v>
      </c>
      <c r="D1758" s="6" t="s">
        <v>5185</v>
      </c>
      <c r="E1758" s="6">
        <v>541</v>
      </c>
    </row>
    <row r="1759" ht="12.75" customHeight="1" spans="1:5">
      <c r="A1759" s="7" t="s">
        <v>5260</v>
      </c>
      <c r="B1759" s="4" t="s">
        <v>390</v>
      </c>
      <c r="C1759" s="7" t="s">
        <v>5261</v>
      </c>
      <c r="D1759" s="6" t="s">
        <v>5185</v>
      </c>
      <c r="E1759" s="6">
        <v>53</v>
      </c>
    </row>
    <row r="1760" ht="12.75" customHeight="1" spans="1:5">
      <c r="A1760" s="7" t="s">
        <v>5262</v>
      </c>
      <c r="B1760" s="4" t="s">
        <v>390</v>
      </c>
      <c r="C1760" s="7" t="s">
        <v>5263</v>
      </c>
      <c r="D1760" s="6" t="s">
        <v>5198</v>
      </c>
      <c r="E1760" s="6">
        <v>318625</v>
      </c>
    </row>
    <row r="1761" ht="12.75" customHeight="1" spans="1:5">
      <c r="A1761" s="7" t="s">
        <v>5264</v>
      </c>
      <c r="B1761" s="4" t="s">
        <v>390</v>
      </c>
      <c r="C1761" s="7" t="s">
        <v>5265</v>
      </c>
      <c r="D1761" s="6" t="s">
        <v>5198</v>
      </c>
      <c r="E1761" s="6">
        <v>915500</v>
      </c>
    </row>
    <row r="1762" ht="12.75" customHeight="1" spans="1:5">
      <c r="A1762" s="7" t="s">
        <v>5266</v>
      </c>
      <c r="B1762" s="4" t="s">
        <v>390</v>
      </c>
      <c r="C1762" s="7" t="s">
        <v>5267</v>
      </c>
      <c r="D1762" s="6" t="s">
        <v>5185</v>
      </c>
      <c r="E1762" s="6" t="s">
        <v>2397</v>
      </c>
    </row>
    <row r="1763" ht="12.75" customHeight="1" spans="1:5">
      <c r="A1763" s="7" t="s">
        <v>5268</v>
      </c>
      <c r="B1763" s="4" t="s">
        <v>390</v>
      </c>
      <c r="C1763" s="7" t="s">
        <v>5269</v>
      </c>
      <c r="D1763" s="6" t="s">
        <v>5185</v>
      </c>
      <c r="E1763" s="6">
        <v>271</v>
      </c>
    </row>
    <row r="1764" ht="12.75" customHeight="1" spans="1:5">
      <c r="A1764" s="7" t="s">
        <v>5270</v>
      </c>
      <c r="B1764" s="4" t="s">
        <v>390</v>
      </c>
      <c r="C1764" s="7" t="s">
        <v>5271</v>
      </c>
      <c r="D1764" s="6" t="s">
        <v>5185</v>
      </c>
      <c r="E1764" s="6">
        <v>1646</v>
      </c>
    </row>
    <row r="1765" ht="12.75" customHeight="1" spans="1:5">
      <c r="A1765" s="7" t="s">
        <v>5272</v>
      </c>
      <c r="B1765" s="4" t="s">
        <v>390</v>
      </c>
      <c r="C1765" s="7" t="s">
        <v>5273</v>
      </c>
      <c r="D1765" s="6" t="s">
        <v>5185</v>
      </c>
      <c r="E1765" s="6">
        <v>2204</v>
      </c>
    </row>
    <row r="1766" ht="12.75" customHeight="1" spans="1:5">
      <c r="A1766" s="7" t="s">
        <v>5274</v>
      </c>
      <c r="B1766" s="4" t="s">
        <v>390</v>
      </c>
      <c r="C1766" s="7" t="s">
        <v>5275</v>
      </c>
      <c r="D1766" s="6" t="s">
        <v>5185</v>
      </c>
      <c r="E1766" s="6">
        <v>474</v>
      </c>
    </row>
    <row r="1767" ht="12.75" customHeight="1" spans="1:5">
      <c r="A1767" s="7" t="s">
        <v>5276</v>
      </c>
      <c r="B1767" s="4" t="s">
        <v>390</v>
      </c>
      <c r="C1767" s="7" t="s">
        <v>5277</v>
      </c>
      <c r="D1767" s="6" t="s">
        <v>5185</v>
      </c>
      <c r="E1767" s="6">
        <v>67</v>
      </c>
    </row>
    <row r="1768" ht="12.75" customHeight="1" spans="1:5">
      <c r="A1768" s="7" t="s">
        <v>5278</v>
      </c>
      <c r="B1768" s="4" t="s">
        <v>390</v>
      </c>
      <c r="C1768" s="7" t="s">
        <v>5279</v>
      </c>
      <c r="D1768" s="6" t="s">
        <v>5198</v>
      </c>
      <c r="E1768" s="6">
        <v>110300</v>
      </c>
    </row>
    <row r="1769" ht="12.75" customHeight="1" spans="1:5">
      <c r="A1769" s="7" t="s">
        <v>5280</v>
      </c>
      <c r="B1769" s="4" t="s">
        <v>390</v>
      </c>
      <c r="C1769" s="7" t="s">
        <v>5281</v>
      </c>
      <c r="D1769" s="6" t="s">
        <v>5198</v>
      </c>
      <c r="E1769" s="6">
        <v>626875</v>
      </c>
    </row>
    <row r="1770" ht="12.75" customHeight="1" spans="1:5">
      <c r="A1770" s="7" t="s">
        <v>5282</v>
      </c>
      <c r="B1770" s="4"/>
      <c r="C1770" s="22"/>
      <c r="D1770" s="6"/>
      <c r="E1770" s="22"/>
    </row>
    <row r="1771" ht="12.75" customHeight="1" spans="1:5">
      <c r="A1771" s="7" t="s">
        <v>5283</v>
      </c>
      <c r="B1771" s="4" t="s">
        <v>390</v>
      </c>
      <c r="C1771" s="7" t="s">
        <v>5284</v>
      </c>
      <c r="D1771" s="6" t="s">
        <v>5185</v>
      </c>
      <c r="E1771" s="6" t="s">
        <v>2397</v>
      </c>
    </row>
    <row r="1772" ht="12.75" customHeight="1" spans="1:5">
      <c r="A1772" s="7" t="s">
        <v>5285</v>
      </c>
      <c r="B1772" s="4" t="s">
        <v>390</v>
      </c>
      <c r="C1772" s="7" t="s">
        <v>5286</v>
      </c>
      <c r="D1772" s="6" t="s">
        <v>5185</v>
      </c>
      <c r="E1772" s="6">
        <v>143</v>
      </c>
    </row>
    <row r="1773" ht="12.75" customHeight="1" spans="1:5">
      <c r="A1773" s="7" t="s">
        <v>5287</v>
      </c>
      <c r="B1773" s="4" t="s">
        <v>390</v>
      </c>
      <c r="C1773" s="7" t="s">
        <v>5288</v>
      </c>
      <c r="D1773" s="6" t="s">
        <v>5185</v>
      </c>
      <c r="E1773" s="6">
        <v>1291</v>
      </c>
    </row>
    <row r="1774" ht="12.75" customHeight="1" spans="1:5">
      <c r="A1774" s="7" t="s">
        <v>5289</v>
      </c>
      <c r="B1774" s="4" t="s">
        <v>390</v>
      </c>
      <c r="C1774" s="7" t="s">
        <v>5290</v>
      </c>
      <c r="D1774" s="6" t="s">
        <v>5185</v>
      </c>
      <c r="E1774" s="6">
        <v>519</v>
      </c>
    </row>
    <row r="1775" ht="12.75" customHeight="1" spans="1:5">
      <c r="A1775" s="7" t="s">
        <v>5291</v>
      </c>
      <c r="B1775" s="4" t="s">
        <v>390</v>
      </c>
      <c r="C1775" s="7" t="s">
        <v>5292</v>
      </c>
      <c r="D1775" s="6" t="s">
        <v>5185</v>
      </c>
      <c r="E1775" s="6">
        <v>583</v>
      </c>
    </row>
    <row r="1776" ht="12.75" customHeight="1" spans="1:5">
      <c r="A1776" s="7" t="s">
        <v>5293</v>
      </c>
      <c r="B1776" s="4" t="s">
        <v>390</v>
      </c>
      <c r="C1776" s="7" t="s">
        <v>5294</v>
      </c>
      <c r="D1776" s="6" t="s">
        <v>5185</v>
      </c>
      <c r="E1776" s="6">
        <v>37</v>
      </c>
    </row>
    <row r="1777" ht="12.75" customHeight="1" spans="1:5">
      <c r="A1777" s="7" t="s">
        <v>5295</v>
      </c>
      <c r="B1777" s="4" t="s">
        <v>390</v>
      </c>
      <c r="C1777" s="7" t="s">
        <v>5296</v>
      </c>
      <c r="D1777" s="6" t="s">
        <v>5198</v>
      </c>
      <c r="E1777" s="6">
        <v>239125</v>
      </c>
    </row>
    <row r="1778" ht="12.75" customHeight="1" spans="1:5">
      <c r="A1778" s="7" t="s">
        <v>5297</v>
      </c>
      <c r="B1778" s="4" t="s">
        <v>390</v>
      </c>
      <c r="C1778" s="7" t="s">
        <v>5298</v>
      </c>
      <c r="D1778" s="6" t="s">
        <v>5198</v>
      </c>
      <c r="E1778" s="6">
        <v>350625</v>
      </c>
    </row>
    <row r="1779" ht="12.75" customHeight="1" spans="1:5">
      <c r="A1779" s="7" t="s">
        <v>5299</v>
      </c>
      <c r="B1779" s="4" t="s">
        <v>390</v>
      </c>
      <c r="C1779" s="7" t="s">
        <v>5300</v>
      </c>
      <c r="D1779" s="6" t="s">
        <v>5185</v>
      </c>
      <c r="E1779" s="6" t="s">
        <v>2397</v>
      </c>
    </row>
    <row r="1780" ht="12.75" customHeight="1" spans="1:5">
      <c r="A1780" s="7" t="s">
        <v>5301</v>
      </c>
      <c r="B1780" s="4" t="s">
        <v>390</v>
      </c>
      <c r="C1780" s="7" t="s">
        <v>5302</v>
      </c>
      <c r="D1780" s="6" t="s">
        <v>5185</v>
      </c>
      <c r="E1780" s="6">
        <v>195</v>
      </c>
    </row>
    <row r="1781" ht="12.75" customHeight="1" spans="1:5">
      <c r="A1781" s="7" t="s">
        <v>5303</v>
      </c>
      <c r="B1781" s="4" t="s">
        <v>390</v>
      </c>
      <c r="C1781" s="7" t="s">
        <v>5304</v>
      </c>
      <c r="D1781" s="6" t="s">
        <v>5185</v>
      </c>
      <c r="E1781" s="6">
        <v>2229</v>
      </c>
    </row>
    <row r="1782" ht="12.75" customHeight="1" spans="1:5">
      <c r="A1782" s="7" t="s">
        <v>5305</v>
      </c>
      <c r="B1782" s="4" t="s">
        <v>390</v>
      </c>
      <c r="C1782" s="7" t="s">
        <v>5306</v>
      </c>
      <c r="D1782" s="6" t="s">
        <v>5185</v>
      </c>
      <c r="E1782" s="6">
        <v>71</v>
      </c>
    </row>
    <row r="1783" ht="12.75" customHeight="1" spans="1:5">
      <c r="A1783" s="7" t="s">
        <v>5307</v>
      </c>
      <c r="B1783" s="4" t="s">
        <v>390</v>
      </c>
      <c r="C1783" s="7" t="s">
        <v>5308</v>
      </c>
      <c r="D1783" s="6" t="s">
        <v>5185</v>
      </c>
      <c r="E1783" s="6">
        <v>548</v>
      </c>
    </row>
    <row r="1784" ht="12.75" customHeight="1" spans="1:5">
      <c r="A1784" s="7" t="s">
        <v>5309</v>
      </c>
      <c r="B1784" s="4" t="s">
        <v>390</v>
      </c>
      <c r="C1784" s="7" t="s">
        <v>5310</v>
      </c>
      <c r="D1784" s="6" t="s">
        <v>5185</v>
      </c>
      <c r="E1784" s="6">
        <v>49</v>
      </c>
    </row>
    <row r="1785" ht="12.75" customHeight="1" spans="1:5">
      <c r="A1785" s="7" t="s">
        <v>5311</v>
      </c>
      <c r="B1785" s="4" t="s">
        <v>390</v>
      </c>
      <c r="C1785" s="7" t="s">
        <v>5312</v>
      </c>
      <c r="D1785" s="6" t="s">
        <v>5198</v>
      </c>
      <c r="E1785" s="6">
        <v>651538</v>
      </c>
    </row>
    <row r="1786" ht="12.75" customHeight="1" spans="1:5">
      <c r="A1786" s="7" t="s">
        <v>5313</v>
      </c>
      <c r="B1786" s="4" t="s">
        <v>390</v>
      </c>
      <c r="C1786" s="7" t="s">
        <v>5314</v>
      </c>
      <c r="D1786" s="6" t="s">
        <v>5198</v>
      </c>
      <c r="E1786" s="6">
        <v>1040125</v>
      </c>
    </row>
    <row r="1787" ht="12.75" customHeight="1" spans="1:5">
      <c r="A1787" s="7" t="s">
        <v>5315</v>
      </c>
      <c r="B1787" s="4" t="s">
        <v>390</v>
      </c>
      <c r="C1787" s="7" t="s">
        <v>5316</v>
      </c>
      <c r="D1787" s="6" t="s">
        <v>5185</v>
      </c>
      <c r="E1787" s="6" t="s">
        <v>2397</v>
      </c>
    </row>
    <row r="1788" ht="12.75" customHeight="1" spans="1:5">
      <c r="A1788" s="7" t="s">
        <v>5317</v>
      </c>
      <c r="B1788" s="4" t="s">
        <v>390</v>
      </c>
      <c r="C1788" s="7" t="s">
        <v>5318</v>
      </c>
      <c r="D1788" s="6" t="s">
        <v>5185</v>
      </c>
      <c r="E1788" s="6">
        <v>179</v>
      </c>
    </row>
    <row r="1789" ht="12.75" customHeight="1" spans="1:5">
      <c r="A1789" s="7" t="s">
        <v>5319</v>
      </c>
      <c r="B1789" s="4" t="s">
        <v>390</v>
      </c>
      <c r="C1789" s="7" t="s">
        <v>5320</v>
      </c>
      <c r="D1789" s="6" t="s">
        <v>5185</v>
      </c>
      <c r="E1789" s="6">
        <v>3309</v>
      </c>
    </row>
    <row r="1790" ht="12.75" customHeight="1" spans="1:5">
      <c r="A1790" s="7" t="s">
        <v>5321</v>
      </c>
      <c r="B1790" s="4" t="s">
        <v>390</v>
      </c>
      <c r="C1790" s="7" t="s">
        <v>5322</v>
      </c>
      <c r="D1790" s="6" t="s">
        <v>5185</v>
      </c>
      <c r="E1790" s="6">
        <v>1227</v>
      </c>
    </row>
    <row r="1791" ht="57" spans="1:5">
      <c r="A1791" s="7" t="s">
        <v>5323</v>
      </c>
      <c r="B1791" s="4" t="s">
        <v>390</v>
      </c>
      <c r="C1791" s="7" t="s">
        <v>5324</v>
      </c>
      <c r="D1791" s="6" t="s">
        <v>5185</v>
      </c>
      <c r="E1791" s="6">
        <v>475</v>
      </c>
    </row>
    <row r="1792" ht="12.75" customHeight="1" spans="1:5">
      <c r="A1792" s="7" t="s">
        <v>5325</v>
      </c>
      <c r="B1792" s="4" t="s">
        <v>390</v>
      </c>
      <c r="C1792" s="7" t="s">
        <v>5326</v>
      </c>
      <c r="D1792" s="6" t="s">
        <v>5185</v>
      </c>
      <c r="E1792" s="6">
        <v>6</v>
      </c>
    </row>
    <row r="1793" ht="12.75" customHeight="1" spans="1:5">
      <c r="A1793" s="7" t="s">
        <v>5327</v>
      </c>
      <c r="B1793" s="4" t="s">
        <v>390</v>
      </c>
      <c r="C1793" s="7" t="s">
        <v>5328</v>
      </c>
      <c r="D1793" s="6" t="s">
        <v>5198</v>
      </c>
      <c r="E1793" s="6">
        <v>482375</v>
      </c>
    </row>
    <row r="1794" ht="12.75" customHeight="1" spans="1:5">
      <c r="A1794" s="7" t="s">
        <v>5329</v>
      </c>
      <c r="B1794" s="4" t="s">
        <v>390</v>
      </c>
      <c r="C1794" s="7" t="s">
        <v>5330</v>
      </c>
      <c r="D1794" s="6" t="s">
        <v>5198</v>
      </c>
      <c r="E1794" s="6">
        <v>1207500</v>
      </c>
    </row>
    <row r="1795" ht="12.75" customHeight="1" spans="1:5">
      <c r="A1795" s="7" t="s">
        <v>5331</v>
      </c>
      <c r="B1795" s="4" t="s">
        <v>390</v>
      </c>
      <c r="C1795" s="7" t="s">
        <v>5332</v>
      </c>
      <c r="D1795" s="6" t="s">
        <v>46</v>
      </c>
      <c r="E1795" s="9" t="s">
        <v>5333</v>
      </c>
    </row>
    <row r="1796" ht="12.75" customHeight="1" spans="1:5">
      <c r="A1796" s="7" t="s">
        <v>1118</v>
      </c>
      <c r="B1796" s="4" t="s">
        <v>390</v>
      </c>
      <c r="C1796" s="7" t="s">
        <v>5334</v>
      </c>
      <c r="D1796" s="6" t="s">
        <v>365</v>
      </c>
      <c r="E1796" s="6" t="s">
        <v>5335</v>
      </c>
    </row>
    <row r="1797" ht="12.75" customHeight="1" spans="1:5">
      <c r="A1797" s="7" t="s">
        <v>1120</v>
      </c>
      <c r="B1797" s="4" t="s">
        <v>390</v>
      </c>
      <c r="C1797" s="7" t="s">
        <v>5336</v>
      </c>
      <c r="D1797" s="6" t="s">
        <v>365</v>
      </c>
      <c r="E1797" s="6" t="s">
        <v>5337</v>
      </c>
    </row>
    <row r="1798" ht="12.75" customHeight="1" spans="1:5">
      <c r="A1798" s="3" t="s">
        <v>5338</v>
      </c>
      <c r="B1798" s="4"/>
      <c r="C1798" s="6"/>
      <c r="D1798" s="6"/>
      <c r="E1798" s="6"/>
    </row>
    <row r="1799" ht="12.75" customHeight="1" spans="1:5">
      <c r="A1799" s="7" t="s">
        <v>5339</v>
      </c>
      <c r="B1799" s="4" t="s">
        <v>390</v>
      </c>
      <c r="C1799" s="7" t="s">
        <v>5340</v>
      </c>
      <c r="D1799" s="6" t="s">
        <v>46</v>
      </c>
      <c r="E1799" s="9" t="s">
        <v>5341</v>
      </c>
    </row>
    <row r="1800" ht="12.75" customHeight="1" spans="1:5">
      <c r="A1800" s="7" t="s">
        <v>1122</v>
      </c>
      <c r="B1800" s="4" t="s">
        <v>390</v>
      </c>
      <c r="C1800" s="7" t="s">
        <v>5342</v>
      </c>
      <c r="D1800" s="6" t="s">
        <v>141</v>
      </c>
      <c r="E1800" s="6" t="s">
        <v>5343</v>
      </c>
    </row>
    <row r="1801" ht="12.75" customHeight="1" spans="1:5">
      <c r="A1801" s="7" t="s">
        <v>1124</v>
      </c>
      <c r="B1801" s="4" t="s">
        <v>390</v>
      </c>
      <c r="C1801" s="7" t="s">
        <v>5344</v>
      </c>
      <c r="D1801" s="6" t="s">
        <v>141</v>
      </c>
      <c r="E1801" s="6" t="s">
        <v>5345</v>
      </c>
    </row>
    <row r="1802" ht="12.75" customHeight="1" spans="1:5">
      <c r="A1802" s="7" t="s">
        <v>1126</v>
      </c>
      <c r="B1802" s="4" t="s">
        <v>390</v>
      </c>
      <c r="C1802" s="7" t="s">
        <v>5346</v>
      </c>
      <c r="D1802" s="6" t="s">
        <v>141</v>
      </c>
      <c r="E1802" s="18">
        <v>61832</v>
      </c>
    </row>
    <row r="1803" ht="12.75" customHeight="1" spans="1:5">
      <c r="A1803" s="7" t="s">
        <v>1128</v>
      </c>
      <c r="B1803" s="4" t="s">
        <v>390</v>
      </c>
      <c r="C1803" s="7" t="s">
        <v>5347</v>
      </c>
      <c r="D1803" s="6" t="s">
        <v>141</v>
      </c>
      <c r="E1803" s="6" t="s">
        <v>5348</v>
      </c>
    </row>
    <row r="1804" ht="12.75" customHeight="1" spans="1:5">
      <c r="A1804" s="7" t="s">
        <v>5349</v>
      </c>
      <c r="B1804" s="4" t="s">
        <v>390</v>
      </c>
      <c r="C1804" s="7" t="s">
        <v>5350</v>
      </c>
      <c r="D1804" s="6" t="s">
        <v>5351</v>
      </c>
      <c r="E1804" s="6" t="s">
        <v>5352</v>
      </c>
    </row>
    <row r="1805" ht="12.75" customHeight="1" spans="1:5">
      <c r="A1805" s="7" t="s">
        <v>5353</v>
      </c>
      <c r="B1805" s="4" t="s">
        <v>390</v>
      </c>
      <c r="C1805" s="7" t="s">
        <v>5354</v>
      </c>
      <c r="D1805" s="6" t="s">
        <v>5351</v>
      </c>
      <c r="E1805" s="6" t="s">
        <v>5352</v>
      </c>
    </row>
    <row r="1806" ht="12.75" customHeight="1" spans="1:5">
      <c r="A1806" s="7" t="s">
        <v>5355</v>
      </c>
      <c r="B1806" s="4" t="s">
        <v>390</v>
      </c>
      <c r="C1806" s="7" t="s">
        <v>5356</v>
      </c>
      <c r="D1806" s="6" t="s">
        <v>5351</v>
      </c>
      <c r="E1806" s="6" t="s">
        <v>5352</v>
      </c>
    </row>
    <row r="1807" ht="12.75" customHeight="1" spans="1:5">
      <c r="A1807" s="7" t="s">
        <v>5357</v>
      </c>
      <c r="B1807" s="4" t="s">
        <v>390</v>
      </c>
      <c r="C1807" s="7" t="s">
        <v>5358</v>
      </c>
      <c r="D1807" s="6" t="s">
        <v>46</v>
      </c>
      <c r="E1807" s="9">
        <f>E1808/E1809</f>
        <v>0.5</v>
      </c>
    </row>
    <row r="1808" ht="12.75" customHeight="1" spans="1:5">
      <c r="A1808" s="7" t="s">
        <v>5359</v>
      </c>
      <c r="B1808" s="4" t="s">
        <v>390</v>
      </c>
      <c r="C1808" s="7" t="s">
        <v>5360</v>
      </c>
      <c r="D1808" s="6" t="s">
        <v>1330</v>
      </c>
      <c r="E1808" s="6">
        <v>17</v>
      </c>
    </row>
    <row r="1809" ht="12.75" customHeight="1" spans="1:5">
      <c r="A1809" s="7" t="s">
        <v>5361</v>
      </c>
      <c r="B1809" s="4" t="s">
        <v>390</v>
      </c>
      <c r="C1809" s="7" t="s">
        <v>5362</v>
      </c>
      <c r="D1809" s="6" t="s">
        <v>5363</v>
      </c>
      <c r="E1809" s="6">
        <v>34</v>
      </c>
    </row>
    <row r="1810" ht="12.75" customHeight="1" spans="1:5">
      <c r="A1810" s="7" t="s">
        <v>5364</v>
      </c>
      <c r="B1810" s="4" t="s">
        <v>390</v>
      </c>
      <c r="C1810" s="7" t="s">
        <v>5365</v>
      </c>
      <c r="D1810" s="6" t="s">
        <v>5351</v>
      </c>
      <c r="E1810" s="6" t="s">
        <v>5352</v>
      </c>
    </row>
    <row r="1811" ht="12.75" customHeight="1" spans="1:5">
      <c r="A1811" s="7" t="s">
        <v>5366</v>
      </c>
      <c r="B1811" s="4" t="s">
        <v>390</v>
      </c>
      <c r="C1811" s="7" t="s">
        <v>5367</v>
      </c>
      <c r="D1811" s="6" t="s">
        <v>5368</v>
      </c>
      <c r="E1811" s="6" t="s">
        <v>2397</v>
      </c>
    </row>
    <row r="1812" ht="12.75" customHeight="1" spans="1:5">
      <c r="A1812" s="7" t="s">
        <v>5369</v>
      </c>
      <c r="B1812" s="4" t="s">
        <v>390</v>
      </c>
      <c r="C1812" s="7" t="s">
        <v>5370</v>
      </c>
      <c r="D1812" s="6" t="s">
        <v>1408</v>
      </c>
      <c r="E1812" s="10">
        <v>100</v>
      </c>
    </row>
    <row r="1813" ht="12.75" customHeight="1" spans="1:5">
      <c r="A1813" s="7" t="s">
        <v>5371</v>
      </c>
      <c r="B1813" s="4" t="s">
        <v>390</v>
      </c>
      <c r="C1813" s="7" t="s">
        <v>5372</v>
      </c>
      <c r="D1813" s="6" t="s">
        <v>1408</v>
      </c>
      <c r="E1813" s="6">
        <v>3</v>
      </c>
    </row>
    <row r="1814" ht="12.75" customHeight="1" spans="1:5">
      <c r="A1814" s="7" t="s">
        <v>5373</v>
      </c>
      <c r="B1814" s="4" t="s">
        <v>390</v>
      </c>
      <c r="C1814" s="7" t="s">
        <v>5374</v>
      </c>
      <c r="D1814" s="6" t="s">
        <v>525</v>
      </c>
      <c r="E1814" s="22" t="s">
        <v>2397</v>
      </c>
    </row>
    <row r="1815" ht="12.75" customHeight="1" spans="1:5">
      <c r="A1815" s="7" t="s">
        <v>1130</v>
      </c>
      <c r="B1815" s="4" t="s">
        <v>390</v>
      </c>
      <c r="C1815" s="7" t="s">
        <v>5375</v>
      </c>
      <c r="D1815" s="6" t="s">
        <v>46</v>
      </c>
      <c r="E1815" s="9" t="s">
        <v>5376</v>
      </c>
    </row>
    <row r="1816" ht="12.75" customHeight="1" spans="1:5">
      <c r="A1816" s="7" t="s">
        <v>1132</v>
      </c>
      <c r="B1816" s="4" t="s">
        <v>390</v>
      </c>
      <c r="C1816" s="7" t="s">
        <v>5377</v>
      </c>
      <c r="D1816" s="6" t="s">
        <v>444</v>
      </c>
      <c r="E1816" s="6">
        <v>3</v>
      </c>
    </row>
    <row r="1817" ht="12.75" customHeight="1" spans="1:5">
      <c r="A1817" s="7" t="s">
        <v>1134</v>
      </c>
      <c r="B1817" s="4" t="s">
        <v>390</v>
      </c>
      <c r="C1817" s="7" t="s">
        <v>5378</v>
      </c>
      <c r="D1817" s="6" t="s">
        <v>444</v>
      </c>
      <c r="E1817" s="6">
        <v>4</v>
      </c>
    </row>
    <row r="1818" ht="12.75" customHeight="1" spans="1:5">
      <c r="A1818" s="7" t="s">
        <v>1136</v>
      </c>
      <c r="B1818" s="4" t="s">
        <v>390</v>
      </c>
      <c r="C1818" s="7" t="s">
        <v>5379</v>
      </c>
      <c r="D1818" s="6" t="s">
        <v>46</v>
      </c>
      <c r="E1818" s="9" t="s">
        <v>5380</v>
      </c>
    </row>
    <row r="1819" ht="12.75" customHeight="1" spans="1:5">
      <c r="A1819" s="7" t="s">
        <v>1138</v>
      </c>
      <c r="B1819" s="4" t="s">
        <v>390</v>
      </c>
      <c r="C1819" s="7" t="s">
        <v>5381</v>
      </c>
      <c r="D1819" s="6" t="s">
        <v>444</v>
      </c>
      <c r="E1819" s="6">
        <v>2</v>
      </c>
    </row>
    <row r="1820" ht="12.75" customHeight="1" spans="1:5">
      <c r="A1820" s="7" t="s">
        <v>1140</v>
      </c>
      <c r="B1820" s="4" t="s">
        <v>390</v>
      </c>
      <c r="C1820" s="7" t="s">
        <v>5382</v>
      </c>
      <c r="D1820" s="6" t="s">
        <v>444</v>
      </c>
      <c r="E1820" s="6">
        <v>3</v>
      </c>
    </row>
    <row r="1821" ht="12.75" customHeight="1" spans="1:5">
      <c r="A1821" s="7" t="s">
        <v>1142</v>
      </c>
      <c r="B1821" s="4" t="s">
        <v>390</v>
      </c>
      <c r="C1821" s="7" t="s">
        <v>5383</v>
      </c>
      <c r="D1821" s="6" t="s">
        <v>65</v>
      </c>
      <c r="E1821" s="6" t="s">
        <v>2685</v>
      </c>
    </row>
    <row r="1822" ht="12.75" customHeight="1" spans="1:5">
      <c r="A1822" s="3" t="s">
        <v>1144</v>
      </c>
      <c r="B1822" s="3"/>
      <c r="C1822" s="3"/>
      <c r="D1822" s="3"/>
      <c r="E1822" s="3"/>
    </row>
    <row r="1823" ht="12.75" customHeight="1" spans="1:5">
      <c r="A1823" s="3" t="s">
        <v>3101</v>
      </c>
      <c r="B1823" s="4"/>
      <c r="C1823" s="6"/>
      <c r="D1823" s="6"/>
      <c r="E1823" s="6"/>
    </row>
    <row r="1824" ht="12.75" customHeight="1" spans="1:5">
      <c r="A1824" s="7" t="s">
        <v>5384</v>
      </c>
      <c r="B1824" s="4" t="s">
        <v>1155</v>
      </c>
      <c r="C1824" s="7" t="s">
        <v>5385</v>
      </c>
      <c r="D1824" s="6" t="s">
        <v>426</v>
      </c>
      <c r="E1824" s="6">
        <v>98</v>
      </c>
    </row>
    <row r="1825" ht="12.75" customHeight="1" spans="1:5">
      <c r="A1825" s="7" t="s">
        <v>5386</v>
      </c>
      <c r="B1825" s="4" t="s">
        <v>1155</v>
      </c>
      <c r="C1825" s="7" t="s">
        <v>5387</v>
      </c>
      <c r="D1825" s="6" t="s">
        <v>62</v>
      </c>
      <c r="E1825" s="6">
        <f>SUM(E1826:E1827)</f>
        <v>7296</v>
      </c>
    </row>
    <row r="1826" ht="12.75" customHeight="1" spans="1:5">
      <c r="A1826" s="7" t="s">
        <v>5388</v>
      </c>
      <c r="B1826" s="4" t="s">
        <v>1155</v>
      </c>
      <c r="C1826" s="7" t="s">
        <v>5389</v>
      </c>
      <c r="D1826" s="6" t="s">
        <v>62</v>
      </c>
      <c r="E1826" s="6">
        <v>3444</v>
      </c>
    </row>
    <row r="1827" ht="12.75" customHeight="1" spans="1:5">
      <c r="A1827" s="7" t="s">
        <v>5390</v>
      </c>
      <c r="B1827" s="4" t="s">
        <v>1155</v>
      </c>
      <c r="C1827" s="7" t="s">
        <v>5391</v>
      </c>
      <c r="D1827" s="6" t="s">
        <v>62</v>
      </c>
      <c r="E1827" s="6">
        <v>3852</v>
      </c>
    </row>
    <row r="1828" ht="12.75" customHeight="1" spans="1:5">
      <c r="A1828" s="7" t="s">
        <v>5392</v>
      </c>
      <c r="B1828" s="4" t="s">
        <v>1155</v>
      </c>
      <c r="C1828" s="7" t="s">
        <v>5393</v>
      </c>
      <c r="D1828" s="6" t="s">
        <v>62</v>
      </c>
      <c r="E1828" s="6">
        <f>SUM(E1829:E1830)</f>
        <v>7446</v>
      </c>
    </row>
    <row r="1829" ht="12.75" customHeight="1" spans="1:5">
      <c r="A1829" s="7" t="s">
        <v>5394</v>
      </c>
      <c r="B1829" s="4" t="s">
        <v>1155</v>
      </c>
      <c r="C1829" s="7" t="s">
        <v>5395</v>
      </c>
      <c r="D1829" s="6" t="s">
        <v>62</v>
      </c>
      <c r="E1829" s="6">
        <v>3564</v>
      </c>
    </row>
    <row r="1830" ht="12.75" customHeight="1" spans="1:5">
      <c r="A1830" s="7" t="s">
        <v>5396</v>
      </c>
      <c r="B1830" s="4" t="s">
        <v>1155</v>
      </c>
      <c r="C1830" s="7" t="s">
        <v>5397</v>
      </c>
      <c r="D1830" s="6" t="s">
        <v>62</v>
      </c>
      <c r="E1830" s="6">
        <v>3882</v>
      </c>
    </row>
    <row r="1831" ht="12.75" customHeight="1" spans="1:5">
      <c r="A1831" s="7" t="s">
        <v>5398</v>
      </c>
      <c r="B1831" s="4" t="s">
        <v>1155</v>
      </c>
      <c r="C1831" s="7" t="s">
        <v>5399</v>
      </c>
      <c r="D1831" s="6" t="s">
        <v>62</v>
      </c>
      <c r="E1831" s="6">
        <f>SUM(E1832:E1833)</f>
        <v>3275</v>
      </c>
    </row>
    <row r="1832" ht="12.75" customHeight="1" spans="1:5">
      <c r="A1832" s="7" t="s">
        <v>5400</v>
      </c>
      <c r="B1832" s="4" t="s">
        <v>1155</v>
      </c>
      <c r="C1832" s="7" t="s">
        <v>5401</v>
      </c>
      <c r="D1832" s="6" t="s">
        <v>62</v>
      </c>
      <c r="E1832" s="6">
        <v>1659</v>
      </c>
    </row>
    <row r="1833" ht="12.75" customHeight="1" spans="1:5">
      <c r="A1833" s="7" t="s">
        <v>5402</v>
      </c>
      <c r="B1833" s="4" t="s">
        <v>1155</v>
      </c>
      <c r="C1833" s="7" t="s">
        <v>5403</v>
      </c>
      <c r="D1833" s="6" t="s">
        <v>62</v>
      </c>
      <c r="E1833" s="6">
        <v>1616</v>
      </c>
    </row>
    <row r="1834" ht="12.75" customHeight="1" spans="1:5">
      <c r="A1834" s="7" t="s">
        <v>5404</v>
      </c>
      <c r="B1834" s="4" t="s">
        <v>1155</v>
      </c>
      <c r="C1834" s="7" t="s">
        <v>5405</v>
      </c>
      <c r="D1834" s="6" t="s">
        <v>62</v>
      </c>
      <c r="E1834" s="6">
        <f>SUM(E1835:E1836)</f>
        <v>3065</v>
      </c>
    </row>
    <row r="1835" ht="12.75" customHeight="1" spans="1:5">
      <c r="A1835" s="7" t="s">
        <v>5406</v>
      </c>
      <c r="B1835" s="4" t="s">
        <v>1155</v>
      </c>
      <c r="C1835" s="7" t="s">
        <v>5405</v>
      </c>
      <c r="D1835" s="6" t="s">
        <v>62</v>
      </c>
      <c r="E1835" s="6">
        <v>1580</v>
      </c>
    </row>
    <row r="1836" ht="12.75" customHeight="1" spans="1:5">
      <c r="A1836" s="7" t="s">
        <v>5407</v>
      </c>
      <c r="B1836" s="4" t="s">
        <v>1155</v>
      </c>
      <c r="C1836" s="7" t="s">
        <v>5405</v>
      </c>
      <c r="D1836" s="6" t="s">
        <v>62</v>
      </c>
      <c r="E1836" s="6">
        <v>1485</v>
      </c>
    </row>
    <row r="1837" ht="12.75" customHeight="1" spans="1:5">
      <c r="A1837" s="7" t="s">
        <v>5408</v>
      </c>
      <c r="B1837" s="4" t="s">
        <v>1155</v>
      </c>
      <c r="C1837" s="7" t="s">
        <v>5409</v>
      </c>
      <c r="D1837" s="6" t="s">
        <v>62</v>
      </c>
      <c r="E1837" s="6">
        <f>E1838+E1843</f>
        <v>21082</v>
      </c>
    </row>
    <row r="1838" ht="12.75" customHeight="1" spans="1:5">
      <c r="A1838" s="7" t="s">
        <v>5410</v>
      </c>
      <c r="B1838" s="4" t="s">
        <v>1155</v>
      </c>
      <c r="C1838" s="7" t="s">
        <v>5411</v>
      </c>
      <c r="D1838" s="6" t="s">
        <v>62</v>
      </c>
      <c r="E1838" s="6">
        <f>SUM(E1839:E1842)</f>
        <v>10247</v>
      </c>
    </row>
    <row r="1839" ht="12.75" customHeight="1" spans="1:5">
      <c r="A1839" s="7" t="s">
        <v>5412</v>
      </c>
      <c r="B1839" s="4" t="s">
        <v>1155</v>
      </c>
      <c r="C1839" s="7" t="s">
        <v>5413</v>
      </c>
      <c r="D1839" s="6" t="s">
        <v>62</v>
      </c>
      <c r="E1839" s="6">
        <v>1659</v>
      </c>
    </row>
    <row r="1840" ht="12.75" customHeight="1" spans="1:5">
      <c r="A1840" s="7" t="s">
        <v>5414</v>
      </c>
      <c r="B1840" s="4" t="s">
        <v>1155</v>
      </c>
      <c r="C1840" s="7" t="s">
        <v>5415</v>
      </c>
      <c r="D1840" s="6" t="s">
        <v>62</v>
      </c>
      <c r="E1840" s="6">
        <v>1580</v>
      </c>
    </row>
    <row r="1841" ht="12.75" customHeight="1" spans="1:5">
      <c r="A1841" s="7" t="s">
        <v>5416</v>
      </c>
      <c r="B1841" s="4" t="s">
        <v>1155</v>
      </c>
      <c r="C1841" s="7" t="s">
        <v>5417</v>
      </c>
      <c r="D1841" s="6" t="s">
        <v>62</v>
      </c>
      <c r="E1841" s="6">
        <v>3444</v>
      </c>
    </row>
    <row r="1842" ht="12.75" customHeight="1" spans="1:5">
      <c r="A1842" s="7" t="s">
        <v>5418</v>
      </c>
      <c r="B1842" s="4" t="s">
        <v>1155</v>
      </c>
      <c r="C1842" s="7" t="s">
        <v>5419</v>
      </c>
      <c r="D1842" s="6" t="s">
        <v>62</v>
      </c>
      <c r="E1842" s="6">
        <v>3564</v>
      </c>
    </row>
    <row r="1843" ht="12.75" customHeight="1" spans="1:5">
      <c r="A1843" s="7" t="s">
        <v>5420</v>
      </c>
      <c r="B1843" s="4" t="s">
        <v>1155</v>
      </c>
      <c r="C1843" s="7" t="s">
        <v>5421</v>
      </c>
      <c r="D1843" s="6" t="s">
        <v>62</v>
      </c>
      <c r="E1843" s="6">
        <f>SUM(E1844:E1847)</f>
        <v>10835</v>
      </c>
    </row>
    <row r="1844" ht="12.75" customHeight="1" spans="1:5">
      <c r="A1844" s="7" t="s">
        <v>5422</v>
      </c>
      <c r="B1844" s="4" t="s">
        <v>1155</v>
      </c>
      <c r="C1844" s="7" t="s">
        <v>5423</v>
      </c>
      <c r="D1844" s="6" t="s">
        <v>62</v>
      </c>
      <c r="E1844" s="6">
        <v>1616</v>
      </c>
    </row>
    <row r="1845" ht="12.75" customHeight="1" spans="1:5">
      <c r="A1845" s="7" t="s">
        <v>5424</v>
      </c>
      <c r="B1845" s="4" t="s">
        <v>1155</v>
      </c>
      <c r="C1845" s="7" t="s">
        <v>5425</v>
      </c>
      <c r="D1845" s="6" t="s">
        <v>62</v>
      </c>
      <c r="E1845" s="6">
        <v>1485</v>
      </c>
    </row>
    <row r="1846" ht="12.75" customHeight="1" spans="1:5">
      <c r="A1846" s="7" t="s">
        <v>5426</v>
      </c>
      <c r="B1846" s="4" t="s">
        <v>1155</v>
      </c>
      <c r="C1846" s="7" t="s">
        <v>5427</v>
      </c>
      <c r="D1846" s="6" t="s">
        <v>62</v>
      </c>
      <c r="E1846" s="6">
        <v>3852</v>
      </c>
    </row>
    <row r="1847" ht="12.75" customHeight="1" spans="1:5">
      <c r="A1847" s="7" t="s">
        <v>5428</v>
      </c>
      <c r="B1847" s="4" t="s">
        <v>1155</v>
      </c>
      <c r="C1847" s="7" t="s">
        <v>5429</v>
      </c>
      <c r="D1847" s="6" t="s">
        <v>62</v>
      </c>
      <c r="E1847" s="6">
        <v>3882</v>
      </c>
    </row>
    <row r="1848" ht="12.75" customHeight="1" spans="1:5">
      <c r="A1848" s="7" t="s">
        <v>5430</v>
      </c>
      <c r="B1848" s="4" t="s">
        <v>1155</v>
      </c>
      <c r="C1848" s="7" t="s">
        <v>5431</v>
      </c>
      <c r="D1848" s="6" t="s">
        <v>46</v>
      </c>
      <c r="E1848" s="9" t="s">
        <v>5432</v>
      </c>
    </row>
    <row r="1849" ht="12.75" customHeight="1" spans="1:5">
      <c r="A1849" s="7" t="s">
        <v>5433</v>
      </c>
      <c r="B1849" s="4" t="s">
        <v>1155</v>
      </c>
      <c r="C1849" s="7" t="s">
        <v>5434</v>
      </c>
      <c r="D1849" s="6" t="s">
        <v>46</v>
      </c>
      <c r="E1849" s="9" t="s">
        <v>5435</v>
      </c>
    </row>
    <row r="1850" ht="12.75" customHeight="1" spans="1:5">
      <c r="A1850" s="7" t="s">
        <v>5436</v>
      </c>
      <c r="B1850" s="4" t="s">
        <v>1155</v>
      </c>
      <c r="C1850" s="7" t="s">
        <v>5437</v>
      </c>
      <c r="D1850" s="6" t="s">
        <v>46</v>
      </c>
      <c r="E1850" s="9" t="s">
        <v>5438</v>
      </c>
    </row>
    <row r="1851" ht="12.75" customHeight="1" spans="1:5">
      <c r="A1851" s="7" t="s">
        <v>5439</v>
      </c>
      <c r="B1851" s="4" t="s">
        <v>1155</v>
      </c>
      <c r="C1851" s="7" t="s">
        <v>5440</v>
      </c>
      <c r="D1851" s="6" t="s">
        <v>46</v>
      </c>
      <c r="E1851" s="9" t="s">
        <v>5441</v>
      </c>
    </row>
    <row r="1852" ht="12.75" customHeight="1" spans="1:5">
      <c r="A1852" s="7" t="s">
        <v>5442</v>
      </c>
      <c r="B1852" s="4" t="s">
        <v>1155</v>
      </c>
      <c r="C1852" s="7" t="s">
        <v>5443</v>
      </c>
      <c r="D1852" s="6" t="s">
        <v>46</v>
      </c>
      <c r="E1852" s="9" t="s">
        <v>5444</v>
      </c>
    </row>
    <row r="1853" ht="12.75" customHeight="1" spans="1:5">
      <c r="A1853" s="7" t="s">
        <v>5445</v>
      </c>
      <c r="B1853" s="4" t="s">
        <v>1155</v>
      </c>
      <c r="C1853" s="7" t="s">
        <v>5446</v>
      </c>
      <c r="D1853" s="6" t="s">
        <v>46</v>
      </c>
      <c r="E1853" s="9" t="s">
        <v>5447</v>
      </c>
    </row>
    <row r="1854" ht="12.75" customHeight="1" spans="1:5">
      <c r="A1854" s="7" t="s">
        <v>5448</v>
      </c>
      <c r="B1854" s="4" t="s">
        <v>1155</v>
      </c>
      <c r="C1854" s="7" t="s">
        <v>5449</v>
      </c>
      <c r="D1854" s="6" t="s">
        <v>46</v>
      </c>
      <c r="E1854" s="9" t="s">
        <v>5450</v>
      </c>
    </row>
    <row r="1855" ht="12.75" customHeight="1" spans="1:5">
      <c r="A1855" s="7" t="s">
        <v>5451</v>
      </c>
      <c r="B1855" s="4" t="s">
        <v>1155</v>
      </c>
      <c r="C1855" s="7" t="s">
        <v>5452</v>
      </c>
      <c r="D1855" s="6" t="s">
        <v>46</v>
      </c>
      <c r="E1855" s="9" t="s">
        <v>5453</v>
      </c>
    </row>
    <row r="1856" ht="12.75" customHeight="1" spans="1:5">
      <c r="A1856" s="7" t="s">
        <v>5454</v>
      </c>
      <c r="B1856" s="4" t="s">
        <v>1155</v>
      </c>
      <c r="C1856" s="7" t="s">
        <v>5455</v>
      </c>
      <c r="D1856" s="6" t="s">
        <v>46</v>
      </c>
      <c r="E1856" s="9" t="s">
        <v>5453</v>
      </c>
    </row>
    <row r="1857" ht="12.75" customHeight="1" spans="1:5">
      <c r="A1857" s="7" t="s">
        <v>5456</v>
      </c>
      <c r="B1857" s="4" t="s">
        <v>1155</v>
      </c>
      <c r="C1857" s="7" t="s">
        <v>5457</v>
      </c>
      <c r="D1857" s="6" t="s">
        <v>46</v>
      </c>
      <c r="E1857" s="9" t="s">
        <v>5458</v>
      </c>
    </row>
    <row r="1858" ht="12.75" customHeight="1" spans="1:5">
      <c r="A1858" s="7" t="s">
        <v>5459</v>
      </c>
      <c r="B1858" s="4" t="s">
        <v>1155</v>
      </c>
      <c r="C1858" s="7" t="s">
        <v>5460</v>
      </c>
      <c r="D1858" s="6" t="s">
        <v>46</v>
      </c>
      <c r="E1858" s="9" t="s">
        <v>5461</v>
      </c>
    </row>
    <row r="1859" ht="12.75" customHeight="1" spans="1:5">
      <c r="A1859" s="7" t="s">
        <v>5462</v>
      </c>
      <c r="B1859" s="4" t="s">
        <v>1155</v>
      </c>
      <c r="C1859" s="7" t="s">
        <v>5463</v>
      </c>
      <c r="D1859" s="6" t="s">
        <v>46</v>
      </c>
      <c r="E1859" s="9" t="s">
        <v>5464</v>
      </c>
    </row>
    <row r="1860" ht="12.75" customHeight="1" spans="1:5">
      <c r="A1860" s="7" t="s">
        <v>5465</v>
      </c>
      <c r="B1860" s="4" t="s">
        <v>1155</v>
      </c>
      <c r="C1860" s="7" t="s">
        <v>5466</v>
      </c>
      <c r="D1860" s="6" t="s">
        <v>46</v>
      </c>
      <c r="E1860" s="9" t="s">
        <v>5467</v>
      </c>
    </row>
    <row r="1861" ht="12.75" customHeight="1" spans="1:5">
      <c r="A1861" s="7" t="s">
        <v>5468</v>
      </c>
      <c r="B1861" s="4" t="s">
        <v>1155</v>
      </c>
      <c r="C1861" s="7" t="s">
        <v>5469</v>
      </c>
      <c r="D1861" s="6" t="s">
        <v>46</v>
      </c>
      <c r="E1861" s="9" t="s">
        <v>5470</v>
      </c>
    </row>
    <row r="1862" ht="12.75" customHeight="1" spans="1:5">
      <c r="A1862" s="7" t="s">
        <v>5471</v>
      </c>
      <c r="B1862" s="4" t="s">
        <v>1155</v>
      </c>
      <c r="C1862" s="7" t="s">
        <v>5472</v>
      </c>
      <c r="D1862" s="6" t="s">
        <v>46</v>
      </c>
      <c r="E1862" s="9" t="s">
        <v>5473</v>
      </c>
    </row>
    <row r="1863" ht="12.75" customHeight="1" spans="1:5">
      <c r="A1863" s="7" t="s">
        <v>5474</v>
      </c>
      <c r="B1863" s="4" t="s">
        <v>1155</v>
      </c>
      <c r="C1863" s="7" t="s">
        <v>5475</v>
      </c>
      <c r="D1863" s="6" t="s">
        <v>46</v>
      </c>
      <c r="E1863" s="9" t="s">
        <v>2391</v>
      </c>
    </row>
    <row r="1864" ht="12.75" customHeight="1" spans="1:5">
      <c r="A1864" s="3" t="s">
        <v>5476</v>
      </c>
      <c r="B1864" s="4"/>
      <c r="C1864" s="6"/>
      <c r="D1864" s="6"/>
      <c r="E1864" s="6"/>
    </row>
    <row r="1865" ht="12.75" customHeight="1" spans="1:5">
      <c r="A1865" s="7" t="s">
        <v>5477</v>
      </c>
      <c r="B1865" s="4" t="s">
        <v>1155</v>
      </c>
      <c r="C1865" s="7" t="s">
        <v>5478</v>
      </c>
      <c r="D1865" s="6" t="s">
        <v>541</v>
      </c>
      <c r="E1865" s="6">
        <v>146543</v>
      </c>
    </row>
    <row r="1866" ht="12.75" customHeight="1" spans="1:5">
      <c r="A1866" s="7" t="s">
        <v>1146</v>
      </c>
      <c r="B1866" s="4" t="s">
        <v>902</v>
      </c>
      <c r="C1866" s="7" t="s">
        <v>5479</v>
      </c>
      <c r="D1866" s="6" t="s">
        <v>541</v>
      </c>
      <c r="E1866" s="6" t="s">
        <v>2397</v>
      </c>
    </row>
    <row r="1867" ht="12.75" customHeight="1" spans="1:5">
      <c r="A1867" s="7" t="s">
        <v>1148</v>
      </c>
      <c r="B1867" s="4" t="s">
        <v>902</v>
      </c>
      <c r="C1867" s="7" t="s">
        <v>5480</v>
      </c>
      <c r="D1867" s="6" t="s">
        <v>541</v>
      </c>
      <c r="E1867" s="6" t="s">
        <v>2397</v>
      </c>
    </row>
    <row r="1868" ht="12.75" customHeight="1" spans="1:5">
      <c r="A1868" s="7" t="s">
        <v>1150</v>
      </c>
      <c r="B1868" s="4" t="s">
        <v>902</v>
      </c>
      <c r="C1868" s="7" t="s">
        <v>5481</v>
      </c>
      <c r="D1868" s="6" t="s">
        <v>541</v>
      </c>
      <c r="E1868" s="6" t="s">
        <v>2397</v>
      </c>
    </row>
    <row r="1869" ht="12.75" customHeight="1" spans="1:5">
      <c r="A1869" s="7" t="s">
        <v>1152</v>
      </c>
      <c r="B1869" s="4" t="s">
        <v>902</v>
      </c>
      <c r="C1869" s="7" t="s">
        <v>5482</v>
      </c>
      <c r="D1869" s="6" t="s">
        <v>541</v>
      </c>
      <c r="E1869" s="6" t="s">
        <v>2397</v>
      </c>
    </row>
    <row r="1870" ht="12.75" customHeight="1" spans="1:5">
      <c r="A1870" s="7" t="s">
        <v>5483</v>
      </c>
      <c r="B1870" s="4" t="s">
        <v>1155</v>
      </c>
      <c r="C1870" s="7" t="s">
        <v>2582</v>
      </c>
      <c r="D1870" s="6" t="s">
        <v>62</v>
      </c>
      <c r="E1870" s="22">
        <f>E1871+E1888</f>
        <v>415605</v>
      </c>
    </row>
    <row r="1871" ht="12.75" customHeight="1" spans="1:5">
      <c r="A1871" s="7" t="s">
        <v>5484</v>
      </c>
      <c r="B1871" s="4" t="s">
        <v>1155</v>
      </c>
      <c r="C1871" s="7" t="s">
        <v>5485</v>
      </c>
      <c r="D1871" s="6" t="s">
        <v>62</v>
      </c>
      <c r="E1871" s="6">
        <f>SUM(E1872:E1887)</f>
        <v>202478</v>
      </c>
    </row>
    <row r="1872" ht="12.75" customHeight="1" spans="1:5">
      <c r="A1872" s="7" t="s">
        <v>5486</v>
      </c>
      <c r="B1872" s="4" t="s">
        <v>1155</v>
      </c>
      <c r="C1872" s="7" t="s">
        <v>2582</v>
      </c>
      <c r="D1872" s="6" t="s">
        <v>62</v>
      </c>
      <c r="E1872" s="6">
        <v>11081</v>
      </c>
    </row>
    <row r="1873" ht="12.75" customHeight="1" spans="1:5">
      <c r="A1873" s="7" t="s">
        <v>5487</v>
      </c>
      <c r="B1873" s="4" t="s">
        <v>1155</v>
      </c>
      <c r="C1873" s="7" t="s">
        <v>2582</v>
      </c>
      <c r="D1873" s="6" t="s">
        <v>62</v>
      </c>
      <c r="E1873" s="6">
        <v>14156</v>
      </c>
    </row>
    <row r="1874" ht="12.75" customHeight="1" spans="1:5">
      <c r="A1874" s="7" t="s">
        <v>5488</v>
      </c>
      <c r="B1874" s="4" t="s">
        <v>1155</v>
      </c>
      <c r="C1874" s="7" t="s">
        <v>2582</v>
      </c>
      <c r="D1874" s="6" t="s">
        <v>62</v>
      </c>
      <c r="E1874" s="6">
        <v>15716</v>
      </c>
    </row>
    <row r="1875" ht="12.75" customHeight="1" spans="1:5">
      <c r="A1875" s="7" t="s">
        <v>5489</v>
      </c>
      <c r="B1875" s="4" t="s">
        <v>1155</v>
      </c>
      <c r="C1875" s="7" t="s">
        <v>2582</v>
      </c>
      <c r="D1875" s="6" t="s">
        <v>62</v>
      </c>
      <c r="E1875" s="6">
        <v>16470</v>
      </c>
    </row>
    <row r="1876" ht="12.75" customHeight="1" spans="1:5">
      <c r="A1876" s="7" t="s">
        <v>5490</v>
      </c>
      <c r="B1876" s="4" t="s">
        <v>1155</v>
      </c>
      <c r="C1876" s="7" t="s">
        <v>2582</v>
      </c>
      <c r="D1876" s="6" t="s">
        <v>62</v>
      </c>
      <c r="E1876" s="6">
        <v>16432</v>
      </c>
    </row>
    <row r="1877" ht="12.75" customHeight="1" spans="1:5">
      <c r="A1877" s="7" t="s">
        <v>5491</v>
      </c>
      <c r="B1877" s="4" t="s">
        <v>1155</v>
      </c>
      <c r="C1877" s="7" t="s">
        <v>2582</v>
      </c>
      <c r="D1877" s="6" t="s">
        <v>62</v>
      </c>
      <c r="E1877" s="6">
        <v>15187</v>
      </c>
    </row>
    <row r="1878" ht="12.75" customHeight="1" spans="1:5">
      <c r="A1878" s="7" t="s">
        <v>5492</v>
      </c>
      <c r="B1878" s="4" t="s">
        <v>1155</v>
      </c>
      <c r="C1878" s="7" t="s">
        <v>2582</v>
      </c>
      <c r="D1878" s="6" t="s">
        <v>62</v>
      </c>
      <c r="E1878" s="6">
        <v>14441</v>
      </c>
    </row>
    <row r="1879" ht="12.75" customHeight="1" spans="1:5">
      <c r="A1879" s="7" t="s">
        <v>5493</v>
      </c>
      <c r="B1879" s="4" t="s">
        <v>1155</v>
      </c>
      <c r="C1879" s="7" t="s">
        <v>2582</v>
      </c>
      <c r="D1879" s="6" t="s">
        <v>62</v>
      </c>
      <c r="E1879" s="6">
        <v>13764</v>
      </c>
    </row>
    <row r="1880" ht="12.75" customHeight="1" spans="1:5">
      <c r="A1880" s="7" t="s">
        <v>5494</v>
      </c>
      <c r="B1880" s="4" t="s">
        <v>1155</v>
      </c>
      <c r="C1880" s="7" t="s">
        <v>2582</v>
      </c>
      <c r="D1880" s="6" t="s">
        <v>62</v>
      </c>
      <c r="E1880" s="6">
        <v>16008</v>
      </c>
    </row>
    <row r="1881" ht="12.75" customHeight="1" spans="1:5">
      <c r="A1881" s="7" t="s">
        <v>5495</v>
      </c>
      <c r="B1881" s="4" t="s">
        <v>1155</v>
      </c>
      <c r="C1881" s="7" t="s">
        <v>2582</v>
      </c>
      <c r="D1881" s="6" t="s">
        <v>62</v>
      </c>
      <c r="E1881" s="6">
        <v>14774</v>
      </c>
    </row>
    <row r="1882" ht="12.75" customHeight="1" spans="1:5">
      <c r="A1882" s="7" t="s">
        <v>5496</v>
      </c>
      <c r="B1882" s="4" t="s">
        <v>1155</v>
      </c>
      <c r="C1882" s="7" t="s">
        <v>2582</v>
      </c>
      <c r="D1882" s="6" t="s">
        <v>62</v>
      </c>
      <c r="E1882" s="6">
        <v>13746</v>
      </c>
    </row>
    <row r="1883" ht="12.75" customHeight="1" spans="1:5">
      <c r="A1883" s="7" t="s">
        <v>5497</v>
      </c>
      <c r="B1883" s="4" t="s">
        <v>1155</v>
      </c>
      <c r="C1883" s="7" t="s">
        <v>2582</v>
      </c>
      <c r="D1883" s="6" t="s">
        <v>62</v>
      </c>
      <c r="E1883" s="6">
        <v>12609</v>
      </c>
    </row>
    <row r="1884" ht="12.75" customHeight="1" spans="1:5">
      <c r="A1884" s="7" t="s">
        <v>5498</v>
      </c>
      <c r="B1884" s="4" t="s">
        <v>1155</v>
      </c>
      <c r="C1884" s="7" t="s">
        <v>2582</v>
      </c>
      <c r="D1884" s="6" t="s">
        <v>62</v>
      </c>
      <c r="E1884" s="6">
        <v>10458</v>
      </c>
    </row>
    <row r="1885" ht="12.75" customHeight="1" spans="1:5">
      <c r="A1885" s="7" t="s">
        <v>5499</v>
      </c>
      <c r="B1885" s="4" t="s">
        <v>1155</v>
      </c>
      <c r="C1885" s="7" t="s">
        <v>2582</v>
      </c>
      <c r="D1885" s="6" t="s">
        <v>62</v>
      </c>
      <c r="E1885" s="6">
        <v>8241</v>
      </c>
    </row>
    <row r="1886" ht="12.75" customHeight="1" spans="1:5">
      <c r="A1886" s="7" t="s">
        <v>5500</v>
      </c>
      <c r="B1886" s="4" t="s">
        <v>1155</v>
      </c>
      <c r="C1886" s="7" t="s">
        <v>2582</v>
      </c>
      <c r="D1886" s="6" t="s">
        <v>62</v>
      </c>
      <c r="E1886" s="6">
        <v>5137</v>
      </c>
    </row>
    <row r="1887" ht="12.75" customHeight="1" spans="1:5">
      <c r="A1887" s="7" t="s">
        <v>5501</v>
      </c>
      <c r="B1887" s="4" t="s">
        <v>1155</v>
      </c>
      <c r="C1887" s="7" t="s">
        <v>2582</v>
      </c>
      <c r="D1887" s="6" t="s">
        <v>62</v>
      </c>
      <c r="E1887" s="6">
        <v>4258</v>
      </c>
    </row>
    <row r="1888" ht="12.75" customHeight="1" spans="1:5">
      <c r="A1888" s="7" t="s">
        <v>5502</v>
      </c>
      <c r="B1888" s="4" t="s">
        <v>1155</v>
      </c>
      <c r="C1888" s="7" t="s">
        <v>5503</v>
      </c>
      <c r="D1888" s="6" t="s">
        <v>62</v>
      </c>
      <c r="E1888" s="6">
        <f>SUM(E1889:E1904)</f>
        <v>213127</v>
      </c>
    </row>
    <row r="1889" ht="12.75" customHeight="1" spans="1:5">
      <c r="A1889" s="7" t="s">
        <v>5504</v>
      </c>
      <c r="B1889" s="4" t="s">
        <v>1155</v>
      </c>
      <c r="C1889" s="7" t="s">
        <v>2582</v>
      </c>
      <c r="D1889" s="6" t="s">
        <v>62</v>
      </c>
      <c r="E1889" s="6">
        <v>10403</v>
      </c>
    </row>
    <row r="1890" ht="12.75" customHeight="1" spans="1:5">
      <c r="A1890" s="7" t="s">
        <v>5505</v>
      </c>
      <c r="B1890" s="4" t="s">
        <v>1155</v>
      </c>
      <c r="C1890" s="7" t="s">
        <v>2582</v>
      </c>
      <c r="D1890" s="6" t="s">
        <v>62</v>
      </c>
      <c r="E1890" s="6">
        <v>13285</v>
      </c>
    </row>
    <row r="1891" ht="12.75" customHeight="1" spans="1:5">
      <c r="A1891" s="7" t="s">
        <v>5506</v>
      </c>
      <c r="B1891" s="4" t="s">
        <v>1155</v>
      </c>
      <c r="C1891" s="7" t="s">
        <v>2582</v>
      </c>
      <c r="D1891" s="6" t="s">
        <v>62</v>
      </c>
      <c r="E1891" s="6">
        <v>15231</v>
      </c>
    </row>
    <row r="1892" ht="12.75" customHeight="1" spans="1:5">
      <c r="A1892" s="7" t="s">
        <v>5507</v>
      </c>
      <c r="B1892" s="4" t="s">
        <v>1155</v>
      </c>
      <c r="C1892" s="7" t="s">
        <v>2582</v>
      </c>
      <c r="D1892" s="6" t="s">
        <v>62</v>
      </c>
      <c r="E1892" s="6">
        <v>15801</v>
      </c>
    </row>
    <row r="1893" ht="12.75" customHeight="1" spans="1:5">
      <c r="A1893" s="7" t="s">
        <v>5508</v>
      </c>
      <c r="B1893" s="4" t="s">
        <v>1155</v>
      </c>
      <c r="C1893" s="7" t="s">
        <v>2582</v>
      </c>
      <c r="D1893" s="6" t="s">
        <v>62</v>
      </c>
      <c r="E1893" s="6">
        <v>15854</v>
      </c>
    </row>
    <row r="1894" ht="12.75" customHeight="1" spans="1:5">
      <c r="A1894" s="7" t="s">
        <v>5509</v>
      </c>
      <c r="B1894" s="4" t="s">
        <v>1155</v>
      </c>
      <c r="C1894" s="7" t="s">
        <v>2582</v>
      </c>
      <c r="D1894" s="6" t="s">
        <v>62</v>
      </c>
      <c r="E1894" s="6">
        <v>15110</v>
      </c>
    </row>
    <row r="1895" ht="12.75" customHeight="1" spans="1:5">
      <c r="A1895" s="7" t="s">
        <v>5510</v>
      </c>
      <c r="B1895" s="4" t="s">
        <v>1155</v>
      </c>
      <c r="C1895" s="7" t="s">
        <v>2582</v>
      </c>
      <c r="D1895" s="6" t="s">
        <v>62</v>
      </c>
      <c r="E1895" s="6">
        <v>14755</v>
      </c>
    </row>
    <row r="1896" ht="12.75" customHeight="1" spans="1:5">
      <c r="A1896" s="7" t="s">
        <v>5511</v>
      </c>
      <c r="B1896" s="4" t="s">
        <v>1155</v>
      </c>
      <c r="C1896" s="7" t="s">
        <v>2582</v>
      </c>
      <c r="D1896" s="6" t="s">
        <v>62</v>
      </c>
      <c r="E1896" s="6">
        <v>14533</v>
      </c>
    </row>
    <row r="1897" ht="12.75" customHeight="1" spans="1:5">
      <c r="A1897" s="7" t="s">
        <v>5512</v>
      </c>
      <c r="B1897" s="4" t="s">
        <v>1155</v>
      </c>
      <c r="C1897" s="7" t="s">
        <v>2582</v>
      </c>
      <c r="D1897" s="6" t="s">
        <v>62</v>
      </c>
      <c r="E1897" s="6">
        <v>16575</v>
      </c>
    </row>
    <row r="1898" ht="12.75" customHeight="1" spans="1:5">
      <c r="A1898" s="7" t="s">
        <v>5513</v>
      </c>
      <c r="B1898" s="4" t="s">
        <v>1155</v>
      </c>
      <c r="C1898" s="7" t="s">
        <v>2582</v>
      </c>
      <c r="D1898" s="6" t="s">
        <v>62</v>
      </c>
      <c r="E1898" s="6">
        <v>15814</v>
      </c>
    </row>
    <row r="1899" ht="12.75" customHeight="1" spans="1:5">
      <c r="A1899" s="7" t="s">
        <v>5514</v>
      </c>
      <c r="B1899" s="4" t="s">
        <v>1155</v>
      </c>
      <c r="C1899" s="7" t="s">
        <v>2582</v>
      </c>
      <c r="D1899" s="6" t="s">
        <v>62</v>
      </c>
      <c r="E1899" s="6">
        <v>14991</v>
      </c>
    </row>
    <row r="1900" ht="12.75" customHeight="1" spans="1:5">
      <c r="A1900" s="7" t="s">
        <v>5515</v>
      </c>
      <c r="B1900" s="4" t="s">
        <v>1155</v>
      </c>
      <c r="C1900" s="7" t="s">
        <v>2582</v>
      </c>
      <c r="D1900" s="6" t="s">
        <v>62</v>
      </c>
      <c r="E1900" s="6">
        <v>14602</v>
      </c>
    </row>
    <row r="1901" ht="12.75" customHeight="1" spans="1:5">
      <c r="A1901" s="7" t="s">
        <v>5516</v>
      </c>
      <c r="B1901" s="4" t="s">
        <v>1155</v>
      </c>
      <c r="C1901" s="7" t="s">
        <v>2582</v>
      </c>
      <c r="D1901" s="6" t="s">
        <v>62</v>
      </c>
      <c r="E1901" s="6">
        <v>12519</v>
      </c>
    </row>
    <row r="1902" ht="12.75" customHeight="1" spans="1:5">
      <c r="A1902" s="7" t="s">
        <v>5517</v>
      </c>
      <c r="B1902" s="4" t="s">
        <v>1155</v>
      </c>
      <c r="C1902" s="7" t="s">
        <v>2582</v>
      </c>
      <c r="D1902" s="6" t="s">
        <v>62</v>
      </c>
      <c r="E1902" s="6">
        <v>10021</v>
      </c>
    </row>
    <row r="1903" ht="12.75" customHeight="1" spans="1:5">
      <c r="A1903" s="7" t="s">
        <v>5518</v>
      </c>
      <c r="B1903" s="4" t="s">
        <v>1155</v>
      </c>
      <c r="C1903" s="7" t="s">
        <v>2582</v>
      </c>
      <c r="D1903" s="6" t="s">
        <v>62</v>
      </c>
      <c r="E1903" s="6">
        <v>6516</v>
      </c>
    </row>
    <row r="1904" ht="12.75" customHeight="1" spans="1:5">
      <c r="A1904" s="7" t="s">
        <v>5519</v>
      </c>
      <c r="B1904" s="4" t="s">
        <v>1155</v>
      </c>
      <c r="C1904" s="7" t="s">
        <v>2582</v>
      </c>
      <c r="D1904" s="6" t="s">
        <v>62</v>
      </c>
      <c r="E1904" s="6">
        <v>7117</v>
      </c>
    </row>
    <row r="1905" ht="12.75" customHeight="1" spans="1:5">
      <c r="A1905" s="7" t="s">
        <v>5520</v>
      </c>
      <c r="B1905" s="4" t="s">
        <v>1155</v>
      </c>
      <c r="C1905" s="7" t="s">
        <v>2582</v>
      </c>
      <c r="D1905" s="6" t="s">
        <v>62</v>
      </c>
      <c r="E1905" s="22">
        <v>348102</v>
      </c>
    </row>
    <row r="1906" ht="12.75" customHeight="1" spans="1:5">
      <c r="A1906" s="7" t="s">
        <v>5521</v>
      </c>
      <c r="B1906" s="4" t="s">
        <v>1155</v>
      </c>
      <c r="C1906" s="7" t="s">
        <v>2582</v>
      </c>
      <c r="D1906" s="6" t="s">
        <v>62</v>
      </c>
      <c r="E1906" s="22">
        <v>25807</v>
      </c>
    </row>
    <row r="1907" ht="12.75" customHeight="1" spans="1:5">
      <c r="A1907" s="7" t="s">
        <v>5522</v>
      </c>
      <c r="B1907" s="4" t="s">
        <v>1155</v>
      </c>
      <c r="C1907" s="7" t="s">
        <v>2582</v>
      </c>
      <c r="D1907" s="6" t="s">
        <v>62</v>
      </c>
      <c r="E1907" s="22">
        <v>40085</v>
      </c>
    </row>
    <row r="1908" ht="12.75" customHeight="1" spans="1:5">
      <c r="A1908" s="7" t="s">
        <v>5523</v>
      </c>
      <c r="B1908" s="4" t="s">
        <v>1155</v>
      </c>
      <c r="C1908" s="7" t="s">
        <v>2582</v>
      </c>
      <c r="D1908" s="6" t="s">
        <v>62</v>
      </c>
      <c r="E1908" s="22">
        <v>481</v>
      </c>
    </row>
    <row r="1909" ht="12.75" customHeight="1" spans="1:5">
      <c r="A1909" s="7" t="s">
        <v>5524</v>
      </c>
      <c r="B1909" s="4" t="s">
        <v>1155</v>
      </c>
      <c r="C1909" s="7" t="s">
        <v>2582</v>
      </c>
      <c r="D1909" s="6" t="s">
        <v>62</v>
      </c>
      <c r="E1909" s="22">
        <v>1076</v>
      </c>
    </row>
    <row r="1910" ht="12.75" customHeight="1" spans="1:5">
      <c r="A1910" s="7" t="s">
        <v>5525</v>
      </c>
      <c r="B1910" s="4" t="s">
        <v>1155</v>
      </c>
      <c r="C1910" s="7" t="s">
        <v>2582</v>
      </c>
      <c r="D1910" s="6" t="s">
        <v>62</v>
      </c>
      <c r="E1910" s="22">
        <v>25</v>
      </c>
    </row>
    <row r="1911" ht="12.75" customHeight="1" spans="1:5">
      <c r="A1911" s="7" t="s">
        <v>5526</v>
      </c>
      <c r="B1911" s="4" t="s">
        <v>1155</v>
      </c>
      <c r="C1911" s="7" t="s">
        <v>2582</v>
      </c>
      <c r="D1911" s="6" t="s">
        <v>62</v>
      </c>
      <c r="E1911" s="22">
        <v>29</v>
      </c>
    </row>
    <row r="1912" ht="12.75" customHeight="1" spans="1:5">
      <c r="A1912" s="7" t="s">
        <v>5527</v>
      </c>
      <c r="B1912" s="4" t="s">
        <v>1155</v>
      </c>
      <c r="C1912" s="7" t="s">
        <v>2582</v>
      </c>
      <c r="D1912" s="6" t="s">
        <v>62</v>
      </c>
      <c r="E1912" s="6">
        <f>SUM(E1913:E1916)</f>
        <v>54965</v>
      </c>
    </row>
    <row r="1913" ht="12.75" customHeight="1" spans="1:5">
      <c r="A1913" s="7" t="s">
        <v>5528</v>
      </c>
      <c r="B1913" s="4" t="s">
        <v>1155</v>
      </c>
      <c r="C1913" s="7" t="s">
        <v>2582</v>
      </c>
      <c r="D1913" s="6" t="s">
        <v>62</v>
      </c>
      <c r="E1913" s="6">
        <v>16128</v>
      </c>
    </row>
    <row r="1914" ht="12.75" customHeight="1" spans="1:5">
      <c r="A1914" s="7" t="s">
        <v>5529</v>
      </c>
      <c r="B1914" s="4" t="s">
        <v>1155</v>
      </c>
      <c r="C1914" s="7" t="s">
        <v>2582</v>
      </c>
      <c r="D1914" s="6" t="s">
        <v>62</v>
      </c>
      <c r="E1914" s="6">
        <v>8400</v>
      </c>
    </row>
    <row r="1915" ht="12.75" customHeight="1" spans="1:5">
      <c r="A1915" s="7" t="s">
        <v>5530</v>
      </c>
      <c r="B1915" s="4" t="s">
        <v>1155</v>
      </c>
      <c r="C1915" s="7" t="s">
        <v>2582</v>
      </c>
      <c r="D1915" s="6" t="s">
        <v>62</v>
      </c>
      <c r="E1915" s="6">
        <v>12732</v>
      </c>
    </row>
    <row r="1916" ht="12.75" customHeight="1" spans="1:5">
      <c r="A1916" s="7" t="s">
        <v>5531</v>
      </c>
      <c r="B1916" s="4" t="s">
        <v>1155</v>
      </c>
      <c r="C1916" s="7" t="s">
        <v>2582</v>
      </c>
      <c r="D1916" s="6" t="s">
        <v>62</v>
      </c>
      <c r="E1916" s="6">
        <v>17705</v>
      </c>
    </row>
    <row r="1917" ht="12.75" customHeight="1" spans="1:5">
      <c r="A1917" s="7" t="s">
        <v>5532</v>
      </c>
      <c r="B1917" s="4" t="s">
        <v>1155</v>
      </c>
      <c r="C1917" s="7" t="s">
        <v>2582</v>
      </c>
      <c r="D1917" s="6" t="s">
        <v>62</v>
      </c>
      <c r="E1917" s="22">
        <f>SUM(E1918:E1919)</f>
        <v>70217</v>
      </c>
    </row>
    <row r="1918" ht="12.75" customHeight="1" spans="1:5">
      <c r="A1918" s="7" t="s">
        <v>5533</v>
      </c>
      <c r="B1918" s="4" t="s">
        <v>1155</v>
      </c>
      <c r="C1918" s="7" t="s">
        <v>2582</v>
      </c>
      <c r="D1918" s="6" t="s">
        <v>62</v>
      </c>
      <c r="E1918" s="22">
        <v>35774</v>
      </c>
    </row>
    <row r="1919" ht="12.75" customHeight="1" spans="1:5">
      <c r="A1919" s="7" t="s">
        <v>5534</v>
      </c>
      <c r="B1919" s="4" t="s">
        <v>1155</v>
      </c>
      <c r="C1919" s="7" t="s">
        <v>2582</v>
      </c>
      <c r="D1919" s="6" t="s">
        <v>62</v>
      </c>
      <c r="E1919" s="22">
        <v>34443</v>
      </c>
    </row>
    <row r="1920" ht="12.75" customHeight="1" spans="1:5">
      <c r="A1920" s="7" t="s">
        <v>5535</v>
      </c>
      <c r="B1920" s="4" t="s">
        <v>1155</v>
      </c>
      <c r="C1920" s="7" t="s">
        <v>2582</v>
      </c>
      <c r="D1920" s="6" t="s">
        <v>62</v>
      </c>
      <c r="E1920" s="22">
        <f>SUM(E1921:E1922)</f>
        <v>40263</v>
      </c>
    </row>
    <row r="1921" ht="12.75" customHeight="1" spans="1:5">
      <c r="A1921" s="7" t="s">
        <v>5536</v>
      </c>
      <c r="B1921" s="4" t="s">
        <v>1155</v>
      </c>
      <c r="C1921" s="7" t="s">
        <v>2582</v>
      </c>
      <c r="D1921" s="6" t="s">
        <v>62</v>
      </c>
      <c r="E1921" s="22">
        <v>19838</v>
      </c>
    </row>
    <row r="1922" ht="12.75" customHeight="1" spans="1:5">
      <c r="A1922" s="7" t="s">
        <v>5537</v>
      </c>
      <c r="B1922" s="4" t="s">
        <v>1155</v>
      </c>
      <c r="C1922" s="7" t="s">
        <v>2582</v>
      </c>
      <c r="D1922" s="6" t="s">
        <v>62</v>
      </c>
      <c r="E1922" s="22">
        <v>20425</v>
      </c>
    </row>
    <row r="1923" ht="12.75" customHeight="1" spans="1:5">
      <c r="A1923" s="7" t="s">
        <v>5538</v>
      </c>
      <c r="B1923" s="4" t="s">
        <v>1155</v>
      </c>
      <c r="C1923" s="7" t="s">
        <v>2582</v>
      </c>
      <c r="D1923" s="6" t="s">
        <v>62</v>
      </c>
      <c r="E1923" s="22">
        <f>SUM(E1924:E1925)</f>
        <v>38024</v>
      </c>
    </row>
    <row r="1924" ht="12.75" customHeight="1" spans="1:5">
      <c r="A1924" s="7" t="s">
        <v>5539</v>
      </c>
      <c r="B1924" s="4" t="s">
        <v>1155</v>
      </c>
      <c r="C1924" s="7" t="s">
        <v>2582</v>
      </c>
      <c r="D1924" s="6" t="s">
        <v>62</v>
      </c>
      <c r="E1924" s="22">
        <v>17192</v>
      </c>
    </row>
    <row r="1925" ht="12.75" customHeight="1" spans="1:5">
      <c r="A1925" s="7" t="s">
        <v>5540</v>
      </c>
      <c r="B1925" s="4" t="s">
        <v>1155</v>
      </c>
      <c r="C1925" s="7" t="s">
        <v>2582</v>
      </c>
      <c r="D1925" s="6" t="s">
        <v>62</v>
      </c>
      <c r="E1925" s="22">
        <v>20832</v>
      </c>
    </row>
    <row r="1926" ht="12.75" customHeight="1" spans="1:5">
      <c r="A1926" s="7" t="s">
        <v>5541</v>
      </c>
      <c r="B1926" s="4" t="s">
        <v>1155</v>
      </c>
      <c r="C1926" s="7" t="s">
        <v>2582</v>
      </c>
      <c r="D1926" s="6" t="s">
        <v>62</v>
      </c>
      <c r="E1926" s="22">
        <f>SUM(E1927:E1928)</f>
        <v>49163</v>
      </c>
    </row>
    <row r="1927" ht="12.75" customHeight="1" spans="1:5">
      <c r="A1927" s="7" t="s">
        <v>5542</v>
      </c>
      <c r="B1927" s="4" t="s">
        <v>1155</v>
      </c>
      <c r="C1927" s="7" t="s">
        <v>2582</v>
      </c>
      <c r="D1927" s="6" t="s">
        <v>62</v>
      </c>
      <c r="E1927" s="22">
        <v>23902</v>
      </c>
    </row>
    <row r="1928" ht="12.75" customHeight="1" spans="1:5">
      <c r="A1928" s="7" t="s">
        <v>5543</v>
      </c>
      <c r="B1928" s="4" t="s">
        <v>1155</v>
      </c>
      <c r="C1928" s="7" t="s">
        <v>2582</v>
      </c>
      <c r="D1928" s="6" t="s">
        <v>62</v>
      </c>
      <c r="E1928" s="22">
        <v>25261</v>
      </c>
    </row>
    <row r="1929" ht="12.75" customHeight="1" spans="1:5">
      <c r="A1929" s="7" t="s">
        <v>5544</v>
      </c>
      <c r="B1929" s="4" t="s">
        <v>1155</v>
      </c>
      <c r="C1929" s="7" t="s">
        <v>2582</v>
      </c>
      <c r="D1929" s="6" t="s">
        <v>62</v>
      </c>
      <c r="E1929" s="22">
        <f>SUM(E1930:E1931)</f>
        <v>121154</v>
      </c>
    </row>
    <row r="1930" ht="12.75" customHeight="1" spans="1:5">
      <c r="A1930" s="7" t="s">
        <v>5545</v>
      </c>
      <c r="B1930" s="4" t="s">
        <v>1155</v>
      </c>
      <c r="C1930" s="7" t="s">
        <v>2582</v>
      </c>
      <c r="D1930" s="6" t="s">
        <v>62</v>
      </c>
      <c r="E1930" s="22">
        <v>60290</v>
      </c>
    </row>
    <row r="1931" ht="12.75" customHeight="1" spans="1:5">
      <c r="A1931" s="7" t="s">
        <v>5546</v>
      </c>
      <c r="B1931" s="4" t="s">
        <v>1155</v>
      </c>
      <c r="C1931" s="7" t="s">
        <v>2582</v>
      </c>
      <c r="D1931" s="6" t="s">
        <v>62</v>
      </c>
      <c r="E1931" s="22">
        <v>60864</v>
      </c>
    </row>
    <row r="1932" ht="12.75" customHeight="1" spans="1:5">
      <c r="A1932" s="7" t="s">
        <v>5547</v>
      </c>
      <c r="B1932" s="4" t="s">
        <v>1155</v>
      </c>
      <c r="C1932" s="7" t="s">
        <v>2582</v>
      </c>
      <c r="D1932" s="6" t="s">
        <v>62</v>
      </c>
      <c r="E1932" s="22">
        <f>SUM(E1933:E1934)</f>
        <v>2907</v>
      </c>
    </row>
    <row r="1933" ht="12.75" customHeight="1" spans="1:5">
      <c r="A1933" s="7" t="s">
        <v>5548</v>
      </c>
      <c r="B1933" s="4" t="s">
        <v>1155</v>
      </c>
      <c r="C1933" s="7" t="s">
        <v>2582</v>
      </c>
      <c r="D1933" s="6" t="s">
        <v>62</v>
      </c>
      <c r="E1933" s="22">
        <v>1080</v>
      </c>
    </row>
    <row r="1934" ht="12.75" customHeight="1" spans="1:5">
      <c r="A1934" s="7" t="s">
        <v>5549</v>
      </c>
      <c r="B1934" s="4" t="s">
        <v>1155</v>
      </c>
      <c r="C1934" s="7" t="s">
        <v>2582</v>
      </c>
      <c r="D1934" s="6" t="s">
        <v>62</v>
      </c>
      <c r="E1934" s="22">
        <v>1827</v>
      </c>
    </row>
    <row r="1935" ht="12.75" customHeight="1" spans="1:5">
      <c r="A1935" s="7" t="s">
        <v>5550</v>
      </c>
      <c r="B1935" s="4" t="s">
        <v>1155</v>
      </c>
      <c r="C1935" s="7" t="s">
        <v>5551</v>
      </c>
      <c r="D1935" s="6" t="s">
        <v>62</v>
      </c>
      <c r="E1935" s="22">
        <f>SUM(E1936:E1937)</f>
        <v>19266</v>
      </c>
    </row>
    <row r="1936" ht="12.75" customHeight="1" spans="1:5">
      <c r="A1936" s="7" t="s">
        <v>5552</v>
      </c>
      <c r="B1936" s="4" t="s">
        <v>1155</v>
      </c>
      <c r="C1936" s="7" t="s">
        <v>2582</v>
      </c>
      <c r="D1936" s="6" t="s">
        <v>62</v>
      </c>
      <c r="E1936" s="22">
        <v>7947</v>
      </c>
    </row>
    <row r="1937" ht="12.75" customHeight="1" spans="1:5">
      <c r="A1937" s="7" t="s">
        <v>5553</v>
      </c>
      <c r="B1937" s="4" t="s">
        <v>1155</v>
      </c>
      <c r="C1937" s="7" t="s">
        <v>2582</v>
      </c>
      <c r="D1937" s="6" t="s">
        <v>62</v>
      </c>
      <c r="E1937" s="22">
        <v>11319</v>
      </c>
    </row>
    <row r="1938" ht="12.75" customHeight="1" spans="1:5">
      <c r="A1938" s="7" t="s">
        <v>5554</v>
      </c>
      <c r="B1938" s="4" t="s">
        <v>1155</v>
      </c>
      <c r="C1938" s="7" t="s">
        <v>5555</v>
      </c>
      <c r="D1938" s="6" t="s">
        <v>62</v>
      </c>
      <c r="E1938" s="22">
        <f>SUM(E1939:E1940)</f>
        <v>65841</v>
      </c>
    </row>
    <row r="1939" ht="12.75" customHeight="1" spans="1:5">
      <c r="A1939" s="7" t="s">
        <v>5556</v>
      </c>
      <c r="B1939" s="4" t="s">
        <v>1155</v>
      </c>
      <c r="C1939" s="7" t="s">
        <v>2582</v>
      </c>
      <c r="D1939" s="6" t="s">
        <v>62</v>
      </c>
      <c r="E1939" s="22">
        <v>31719</v>
      </c>
    </row>
    <row r="1940" ht="12.75" customHeight="1" spans="1:5">
      <c r="A1940" s="7" t="s">
        <v>5557</v>
      </c>
      <c r="B1940" s="4" t="s">
        <v>1155</v>
      </c>
      <c r="C1940" s="7" t="s">
        <v>2582</v>
      </c>
      <c r="D1940" s="6" t="s">
        <v>62</v>
      </c>
      <c r="E1940" s="22">
        <v>34122</v>
      </c>
    </row>
    <row r="1941" ht="12.75" customHeight="1" spans="1:5">
      <c r="A1941" s="7" t="s">
        <v>5558</v>
      </c>
      <c r="B1941" s="4" t="s">
        <v>1155</v>
      </c>
      <c r="C1941" s="7" t="s">
        <v>2582</v>
      </c>
      <c r="D1941" s="6" t="s">
        <v>62</v>
      </c>
      <c r="E1941" s="22">
        <f>SUM(E1942:E1943)</f>
        <v>7841</v>
      </c>
    </row>
    <row r="1942" ht="12.75" customHeight="1" spans="1:5">
      <c r="A1942" s="7" t="s">
        <v>5559</v>
      </c>
      <c r="B1942" s="4" t="s">
        <v>1155</v>
      </c>
      <c r="C1942" s="7" t="s">
        <v>2582</v>
      </c>
      <c r="D1942" s="6" t="s">
        <v>62</v>
      </c>
      <c r="E1942" s="22">
        <v>4138</v>
      </c>
    </row>
    <row r="1943" ht="12.75" customHeight="1" spans="1:5">
      <c r="A1943" s="7" t="s">
        <v>5560</v>
      </c>
      <c r="B1943" s="4" t="s">
        <v>1155</v>
      </c>
      <c r="C1943" s="7" t="s">
        <v>2582</v>
      </c>
      <c r="D1943" s="6" t="s">
        <v>62</v>
      </c>
      <c r="E1943" s="22">
        <v>3703</v>
      </c>
    </row>
    <row r="1944" ht="12.75" customHeight="1" spans="1:5">
      <c r="A1944" s="7" t="s">
        <v>5561</v>
      </c>
      <c r="B1944" s="4" t="s">
        <v>1155</v>
      </c>
      <c r="C1944" s="7" t="s">
        <v>2582</v>
      </c>
      <c r="D1944" s="6" t="s">
        <v>62</v>
      </c>
      <c r="E1944" s="22">
        <f>SUM(E1945:E1946)</f>
        <v>929</v>
      </c>
    </row>
    <row r="1945" ht="12.75" customHeight="1" spans="1:5">
      <c r="A1945" s="7" t="s">
        <v>5562</v>
      </c>
      <c r="B1945" s="4" t="s">
        <v>1155</v>
      </c>
      <c r="C1945" s="7" t="s">
        <v>2582</v>
      </c>
      <c r="D1945" s="6" t="s">
        <v>62</v>
      </c>
      <c r="E1945" s="22">
        <v>598</v>
      </c>
    </row>
    <row r="1946" ht="12.75" customHeight="1" spans="1:5">
      <c r="A1946" s="7" t="s">
        <v>5563</v>
      </c>
      <c r="B1946" s="4" t="s">
        <v>1155</v>
      </c>
      <c r="C1946" s="7" t="s">
        <v>2582</v>
      </c>
      <c r="D1946" s="6" t="s">
        <v>62</v>
      </c>
      <c r="E1946" s="22">
        <v>331</v>
      </c>
    </row>
    <row r="1947" ht="12.75" customHeight="1" spans="1:5">
      <c r="A1947" s="7" t="s">
        <v>5564</v>
      </c>
      <c r="B1947" s="4" t="s">
        <v>1155</v>
      </c>
      <c r="C1947" s="7" t="s">
        <v>2582</v>
      </c>
      <c r="D1947" s="6" t="s">
        <v>62</v>
      </c>
      <c r="E1947" s="6">
        <f>SUM(E1948:E1949)</f>
        <v>37486</v>
      </c>
    </row>
    <row r="1948" ht="12.75" customHeight="1" spans="1:5">
      <c r="A1948" s="7" t="s">
        <v>5565</v>
      </c>
      <c r="B1948" s="4" t="s">
        <v>1155</v>
      </c>
      <c r="C1948" s="7" t="s">
        <v>2582</v>
      </c>
      <c r="D1948" s="6" t="s">
        <v>62</v>
      </c>
      <c r="E1948" s="6">
        <v>18377</v>
      </c>
    </row>
    <row r="1949" ht="12.75" customHeight="1" spans="1:5">
      <c r="A1949" s="7" t="s">
        <v>5566</v>
      </c>
      <c r="B1949" s="4" t="s">
        <v>1155</v>
      </c>
      <c r="C1949" s="7" t="s">
        <v>2582</v>
      </c>
      <c r="D1949" s="6" t="s">
        <v>62</v>
      </c>
      <c r="E1949" s="6">
        <v>19109</v>
      </c>
    </row>
    <row r="1950" ht="12.75" customHeight="1" spans="1:5">
      <c r="A1950" s="7" t="s">
        <v>5567</v>
      </c>
      <c r="B1950" s="4" t="s">
        <v>1155</v>
      </c>
      <c r="C1950" s="7" t="s">
        <v>5568</v>
      </c>
      <c r="D1950" s="6" t="s">
        <v>62</v>
      </c>
      <c r="E1950" s="6">
        <f>SUM(E1951:E1952)</f>
        <v>27016</v>
      </c>
    </row>
    <row r="1951" ht="12.75" customHeight="1" spans="1:5">
      <c r="A1951" s="7" t="s">
        <v>5569</v>
      </c>
      <c r="B1951" s="4" t="s">
        <v>1155</v>
      </c>
      <c r="C1951" s="7" t="s">
        <v>2582</v>
      </c>
      <c r="D1951" s="6" t="s">
        <v>62</v>
      </c>
      <c r="E1951" s="6">
        <v>13070</v>
      </c>
    </row>
    <row r="1952" ht="12.75" customHeight="1" spans="1:5">
      <c r="A1952" s="7" t="s">
        <v>5570</v>
      </c>
      <c r="B1952" s="4" t="s">
        <v>1155</v>
      </c>
      <c r="C1952" s="7" t="s">
        <v>2582</v>
      </c>
      <c r="D1952" s="6" t="s">
        <v>62</v>
      </c>
      <c r="E1952" s="6">
        <v>13946</v>
      </c>
    </row>
    <row r="1953" ht="12.75" customHeight="1" spans="1:5">
      <c r="A1953" s="7" t="s">
        <v>5571</v>
      </c>
      <c r="B1953" s="4" t="s">
        <v>1155</v>
      </c>
      <c r="C1953" s="7" t="s">
        <v>2582</v>
      </c>
      <c r="D1953" s="6" t="s">
        <v>62</v>
      </c>
      <c r="E1953" s="6">
        <f>SUM(E1954:E1955)</f>
        <v>43214</v>
      </c>
    </row>
    <row r="1954" ht="12.75" customHeight="1" spans="1:5">
      <c r="A1954" s="7" t="s">
        <v>5572</v>
      </c>
      <c r="B1954" s="4" t="s">
        <v>1155</v>
      </c>
      <c r="C1954" s="7" t="s">
        <v>2582</v>
      </c>
      <c r="D1954" s="6" t="s">
        <v>62</v>
      </c>
      <c r="E1954" s="6">
        <v>20920</v>
      </c>
    </row>
    <row r="1955" ht="12.75" customHeight="1" spans="1:5">
      <c r="A1955" s="7" t="s">
        <v>5573</v>
      </c>
      <c r="B1955" s="4" t="s">
        <v>1155</v>
      </c>
      <c r="C1955" s="7" t="s">
        <v>2582</v>
      </c>
      <c r="D1955" s="6" t="s">
        <v>62</v>
      </c>
      <c r="E1955" s="6">
        <v>22294</v>
      </c>
    </row>
    <row r="1956" ht="12.75" customHeight="1" spans="1:5">
      <c r="A1956" s="7" t="s">
        <v>5574</v>
      </c>
      <c r="B1956" s="4" t="s">
        <v>1155</v>
      </c>
      <c r="C1956" s="7" t="s">
        <v>2582</v>
      </c>
      <c r="D1956" s="6" t="s">
        <v>62</v>
      </c>
      <c r="E1956" s="6">
        <f>SUM(E1957:E1958)</f>
        <v>21093</v>
      </c>
    </row>
    <row r="1957" ht="12.75" customHeight="1" spans="1:5">
      <c r="A1957" s="7" t="s">
        <v>5575</v>
      </c>
      <c r="B1957" s="4" t="s">
        <v>1155</v>
      </c>
      <c r="C1957" s="7" t="s">
        <v>2582</v>
      </c>
      <c r="D1957" s="6" t="s">
        <v>62</v>
      </c>
      <c r="E1957" s="6">
        <v>10307</v>
      </c>
    </row>
    <row r="1958" ht="12.75" customHeight="1" spans="1:5">
      <c r="A1958" s="7" t="s">
        <v>5576</v>
      </c>
      <c r="B1958" s="4" t="s">
        <v>1155</v>
      </c>
      <c r="C1958" s="7" t="s">
        <v>2582</v>
      </c>
      <c r="D1958" s="6" t="s">
        <v>62</v>
      </c>
      <c r="E1958" s="6">
        <v>10786</v>
      </c>
    </row>
    <row r="1959" ht="12.75" customHeight="1" spans="1:5">
      <c r="A1959" s="7" t="s">
        <v>5577</v>
      </c>
      <c r="B1959" s="4" t="s">
        <v>1155</v>
      </c>
      <c r="C1959" s="7" t="s">
        <v>2582</v>
      </c>
      <c r="D1959" s="6" t="s">
        <v>62</v>
      </c>
      <c r="E1959" s="6">
        <f>SUM(E1960:E1961)</f>
        <v>19141</v>
      </c>
    </row>
    <row r="1960" ht="12.75" customHeight="1" spans="1:5">
      <c r="A1960" s="7" t="s">
        <v>5578</v>
      </c>
      <c r="B1960" s="4" t="s">
        <v>1155</v>
      </c>
      <c r="C1960" s="7" t="s">
        <v>2582</v>
      </c>
      <c r="D1960" s="6" t="s">
        <v>62</v>
      </c>
      <c r="E1960" s="6">
        <v>9380</v>
      </c>
    </row>
    <row r="1961" ht="12.75" customHeight="1" spans="1:5">
      <c r="A1961" s="7" t="s">
        <v>5579</v>
      </c>
      <c r="B1961" s="4" t="s">
        <v>1155</v>
      </c>
      <c r="C1961" s="7" t="s">
        <v>2582</v>
      </c>
      <c r="D1961" s="6" t="s">
        <v>62</v>
      </c>
      <c r="E1961" s="6">
        <v>9761</v>
      </c>
    </row>
    <row r="1962" ht="12.75" customHeight="1" spans="1:5">
      <c r="A1962" s="7" t="s">
        <v>5580</v>
      </c>
      <c r="B1962" s="4" t="s">
        <v>1155</v>
      </c>
      <c r="C1962" s="7" t="s">
        <v>2582</v>
      </c>
      <c r="D1962" s="6" t="s">
        <v>62</v>
      </c>
      <c r="E1962" s="6">
        <f>SUM(E1963:E1964)</f>
        <v>17925</v>
      </c>
    </row>
    <row r="1963" ht="12.75" customHeight="1" spans="1:5">
      <c r="A1963" s="7" t="s">
        <v>5581</v>
      </c>
      <c r="B1963" s="4" t="s">
        <v>1155</v>
      </c>
      <c r="C1963" s="7" t="s">
        <v>2582</v>
      </c>
      <c r="D1963" s="6" t="s">
        <v>62</v>
      </c>
      <c r="E1963" s="6">
        <v>8783</v>
      </c>
    </row>
    <row r="1964" ht="12.75" customHeight="1" spans="1:5">
      <c r="A1964" s="7" t="s">
        <v>5582</v>
      </c>
      <c r="B1964" s="4" t="s">
        <v>1155</v>
      </c>
      <c r="C1964" s="7" t="s">
        <v>2582</v>
      </c>
      <c r="D1964" s="6" t="s">
        <v>62</v>
      </c>
      <c r="E1964" s="6">
        <v>9142</v>
      </c>
    </row>
    <row r="1965" ht="12.75" customHeight="1" spans="1:5">
      <c r="A1965" s="7" t="s">
        <v>5583</v>
      </c>
      <c r="B1965" s="4" t="s">
        <v>1155</v>
      </c>
      <c r="C1965" s="7" t="s">
        <v>2582</v>
      </c>
      <c r="D1965" s="6" t="s">
        <v>62</v>
      </c>
      <c r="E1965" s="6">
        <f>SUM(E1966:E1967)</f>
        <v>28271</v>
      </c>
    </row>
    <row r="1966" ht="12.75" customHeight="1" spans="1:5">
      <c r="A1966" s="7" t="s">
        <v>5584</v>
      </c>
      <c r="B1966" s="4" t="s">
        <v>1155</v>
      </c>
      <c r="C1966" s="7" t="s">
        <v>2582</v>
      </c>
      <c r="D1966" s="6" t="s">
        <v>62</v>
      </c>
      <c r="E1966" s="6">
        <v>13854</v>
      </c>
    </row>
    <row r="1967" ht="12.75" customHeight="1" spans="1:5">
      <c r="A1967" s="7" t="s">
        <v>5585</v>
      </c>
      <c r="B1967" s="4" t="s">
        <v>1155</v>
      </c>
      <c r="C1967" s="7" t="s">
        <v>2582</v>
      </c>
      <c r="D1967" s="6" t="s">
        <v>62</v>
      </c>
      <c r="E1967" s="6">
        <v>14417</v>
      </c>
    </row>
    <row r="1968" ht="12.75" customHeight="1" spans="1:5">
      <c r="A1968" s="7" t="s">
        <v>5586</v>
      </c>
      <c r="B1968" s="4" t="s">
        <v>1155</v>
      </c>
      <c r="C1968" s="7" t="s">
        <v>2582</v>
      </c>
      <c r="D1968" s="6" t="s">
        <v>62</v>
      </c>
      <c r="E1968" s="6">
        <f>SUM(E1969:E1970)</f>
        <v>35398</v>
      </c>
    </row>
    <row r="1969" ht="12.75" customHeight="1" spans="1:5">
      <c r="A1969" s="7" t="s">
        <v>5587</v>
      </c>
      <c r="B1969" s="4" t="s">
        <v>1155</v>
      </c>
      <c r="C1969" s="7" t="s">
        <v>2582</v>
      </c>
      <c r="D1969" s="6" t="s">
        <v>62</v>
      </c>
      <c r="E1969" s="6">
        <v>17181</v>
      </c>
    </row>
    <row r="1970" ht="12.75" customHeight="1" spans="1:5">
      <c r="A1970" s="7" t="s">
        <v>5588</v>
      </c>
      <c r="B1970" s="4" t="s">
        <v>1155</v>
      </c>
      <c r="C1970" s="7" t="s">
        <v>2582</v>
      </c>
      <c r="D1970" s="6" t="s">
        <v>62</v>
      </c>
      <c r="E1970" s="6">
        <v>18217</v>
      </c>
    </row>
    <row r="1971" ht="12.75" customHeight="1" spans="1:5">
      <c r="A1971" s="7" t="s">
        <v>5589</v>
      </c>
      <c r="B1971" s="4" t="s">
        <v>1155</v>
      </c>
      <c r="C1971" s="7" t="s">
        <v>2582</v>
      </c>
      <c r="D1971" s="6" t="s">
        <v>62</v>
      </c>
      <c r="E1971" s="6">
        <f>SUM(E1972:E1973)</f>
        <v>21325</v>
      </c>
    </row>
    <row r="1972" ht="12.75" customHeight="1" spans="1:5">
      <c r="A1972" s="7" t="s">
        <v>5590</v>
      </c>
      <c r="B1972" s="4" t="s">
        <v>1155</v>
      </c>
      <c r="C1972" s="7" t="s">
        <v>2582</v>
      </c>
      <c r="D1972" s="6" t="s">
        <v>62</v>
      </c>
      <c r="E1972" s="6">
        <v>10367</v>
      </c>
    </row>
    <row r="1973" ht="12.75" customHeight="1" spans="1:5">
      <c r="A1973" s="7" t="s">
        <v>5591</v>
      </c>
      <c r="B1973" s="4" t="s">
        <v>1155</v>
      </c>
      <c r="C1973" s="7" t="s">
        <v>2582</v>
      </c>
      <c r="D1973" s="6" t="s">
        <v>62</v>
      </c>
      <c r="E1973" s="6">
        <v>10958</v>
      </c>
    </row>
    <row r="1974" ht="12.75" customHeight="1" spans="1:5">
      <c r="A1974" s="7" t="s">
        <v>5592</v>
      </c>
      <c r="B1974" s="4" t="s">
        <v>1155</v>
      </c>
      <c r="C1974" s="7" t="s">
        <v>2582</v>
      </c>
      <c r="D1974" s="6" t="s">
        <v>62</v>
      </c>
      <c r="E1974" s="6">
        <f>SUM(E1975:E1976)</f>
        <v>14590</v>
      </c>
    </row>
    <row r="1975" ht="12.75" customHeight="1" spans="1:5">
      <c r="A1975" s="7" t="s">
        <v>5593</v>
      </c>
      <c r="B1975" s="4" t="s">
        <v>1155</v>
      </c>
      <c r="C1975" s="7" t="s">
        <v>2582</v>
      </c>
      <c r="D1975" s="6" t="s">
        <v>62</v>
      </c>
      <c r="E1975" s="6">
        <v>7096</v>
      </c>
    </row>
    <row r="1976" ht="12.75" customHeight="1" spans="1:5">
      <c r="A1976" s="7" t="s">
        <v>5594</v>
      </c>
      <c r="B1976" s="4" t="s">
        <v>1155</v>
      </c>
      <c r="C1976" s="7" t="s">
        <v>2582</v>
      </c>
      <c r="D1976" s="6" t="s">
        <v>62</v>
      </c>
      <c r="E1976" s="6">
        <v>7494</v>
      </c>
    </row>
    <row r="1977" ht="12.75" customHeight="1" spans="1:5">
      <c r="A1977" s="7" t="s">
        <v>5595</v>
      </c>
      <c r="B1977" s="4" t="s">
        <v>1155</v>
      </c>
      <c r="C1977" s="7" t="s">
        <v>2582</v>
      </c>
      <c r="D1977" s="6" t="s">
        <v>62</v>
      </c>
      <c r="E1977" s="6">
        <f>SUM(E1978:E1979)</f>
        <v>10592</v>
      </c>
    </row>
    <row r="1978" ht="12.75" customHeight="1" spans="1:5">
      <c r="A1978" s="7" t="s">
        <v>5596</v>
      </c>
      <c r="B1978" s="4" t="s">
        <v>1155</v>
      </c>
      <c r="C1978" s="7" t="s">
        <v>2582</v>
      </c>
      <c r="D1978" s="6" t="s">
        <v>62</v>
      </c>
      <c r="E1978" s="6">
        <v>5060</v>
      </c>
    </row>
    <row r="1979" ht="12.75" customHeight="1" spans="1:5">
      <c r="A1979" s="7" t="s">
        <v>5597</v>
      </c>
      <c r="B1979" s="4" t="s">
        <v>1155</v>
      </c>
      <c r="C1979" s="7" t="s">
        <v>2582</v>
      </c>
      <c r="D1979" s="6" t="s">
        <v>62</v>
      </c>
      <c r="E1979" s="6">
        <v>5532</v>
      </c>
    </row>
    <row r="1980" ht="12.75" customHeight="1" spans="1:5">
      <c r="A1980" s="7" t="s">
        <v>5598</v>
      </c>
      <c r="B1980" s="4" t="s">
        <v>1155</v>
      </c>
      <c r="C1980" s="7" t="s">
        <v>2582</v>
      </c>
      <c r="D1980" s="6" t="s">
        <v>62</v>
      </c>
      <c r="E1980" s="6">
        <f>SUM(E1981:E1982)</f>
        <v>31697</v>
      </c>
    </row>
    <row r="1981" ht="12.75" customHeight="1" spans="1:5">
      <c r="A1981" s="7" t="s">
        <v>5599</v>
      </c>
      <c r="B1981" s="4" t="s">
        <v>1155</v>
      </c>
      <c r="C1981" s="7" t="s">
        <v>2582</v>
      </c>
      <c r="D1981" s="6" t="s">
        <v>62</v>
      </c>
      <c r="E1981" s="6">
        <v>15291</v>
      </c>
    </row>
    <row r="1982" ht="12.75" customHeight="1" spans="1:5">
      <c r="A1982" s="7" t="s">
        <v>5600</v>
      </c>
      <c r="B1982" s="4" t="s">
        <v>1155</v>
      </c>
      <c r="C1982" s="7" t="s">
        <v>2582</v>
      </c>
      <c r="D1982" s="6" t="s">
        <v>62</v>
      </c>
      <c r="E1982" s="6">
        <v>16406</v>
      </c>
    </row>
    <row r="1983" ht="12.75" customHeight="1" spans="1:5">
      <c r="A1983" s="7" t="s">
        <v>5601</v>
      </c>
      <c r="B1983" s="4" t="s">
        <v>1155</v>
      </c>
      <c r="C1983" s="7" t="s">
        <v>2582</v>
      </c>
      <c r="D1983" s="6" t="s">
        <v>62</v>
      </c>
      <c r="E1983" s="6">
        <f>SUM(E1984:E1985)</f>
        <v>72203</v>
      </c>
    </row>
    <row r="1984" ht="12.75" customHeight="1" spans="1:5">
      <c r="A1984" s="7" t="s">
        <v>5602</v>
      </c>
      <c r="B1984" s="4" t="s">
        <v>1155</v>
      </c>
      <c r="C1984" s="7" t="s">
        <v>2582</v>
      </c>
      <c r="D1984" s="6" t="s">
        <v>62</v>
      </c>
      <c r="E1984" s="6">
        <v>35275</v>
      </c>
    </row>
    <row r="1985" ht="12.75" customHeight="1" spans="1:5">
      <c r="A1985" s="7" t="s">
        <v>5603</v>
      </c>
      <c r="B1985" s="4" t="s">
        <v>1155</v>
      </c>
      <c r="C1985" s="7" t="s">
        <v>2582</v>
      </c>
      <c r="D1985" s="6" t="s">
        <v>62</v>
      </c>
      <c r="E1985" s="6">
        <v>36928</v>
      </c>
    </row>
    <row r="1986" ht="12.75" customHeight="1" spans="1:5">
      <c r="A1986" s="7" t="s">
        <v>5604</v>
      </c>
      <c r="B1986" s="4" t="s">
        <v>1155</v>
      </c>
      <c r="C1986" s="7" t="s">
        <v>2582</v>
      </c>
      <c r="D1986" s="6" t="s">
        <v>62</v>
      </c>
      <c r="E1986" s="6">
        <f>SUM(E1987:E1988)</f>
        <v>35654</v>
      </c>
    </row>
    <row r="1987" ht="12.75" customHeight="1" spans="1:5">
      <c r="A1987" s="7" t="s">
        <v>5605</v>
      </c>
      <c r="B1987" s="4" t="s">
        <v>1155</v>
      </c>
      <c r="C1987" s="7" t="s">
        <v>2582</v>
      </c>
      <c r="D1987" s="6" t="s">
        <v>62</v>
      </c>
      <c r="E1987" s="6">
        <v>17517</v>
      </c>
    </row>
    <row r="1988" ht="12.75" customHeight="1" spans="1:5">
      <c r="A1988" s="7" t="s">
        <v>5606</v>
      </c>
      <c r="B1988" s="4" t="s">
        <v>1155</v>
      </c>
      <c r="C1988" s="7" t="s">
        <v>2582</v>
      </c>
      <c r="D1988" s="6" t="s">
        <v>62</v>
      </c>
      <c r="E1988" s="6">
        <v>18137</v>
      </c>
    </row>
    <row r="1989" ht="12.75" customHeight="1" spans="1:5">
      <c r="A1989" s="7" t="s">
        <v>5607</v>
      </c>
      <c r="B1989" s="4" t="s">
        <v>1155</v>
      </c>
      <c r="C1989" s="7" t="s">
        <v>5608</v>
      </c>
      <c r="D1989" s="6" t="s">
        <v>46</v>
      </c>
      <c r="E1989" s="14" t="s">
        <v>5609</v>
      </c>
    </row>
    <row r="1990" ht="12.75" customHeight="1" spans="1:5">
      <c r="A1990" s="3" t="s">
        <v>5610</v>
      </c>
      <c r="B1990" s="4"/>
      <c r="C1990" s="6"/>
      <c r="D1990" s="6"/>
      <c r="E1990" s="6"/>
    </row>
    <row r="1991" ht="12.75" customHeight="1" spans="1:5">
      <c r="A1991" s="7" t="s">
        <v>5611</v>
      </c>
      <c r="B1991" s="4" t="s">
        <v>1155</v>
      </c>
      <c r="C1991" s="7" t="s">
        <v>5612</v>
      </c>
      <c r="D1991" s="6" t="s">
        <v>5613</v>
      </c>
      <c r="E1991" s="18">
        <v>12.661</v>
      </c>
    </row>
    <row r="1992" ht="12.75" customHeight="1" spans="1:5">
      <c r="A1992" s="7" t="s">
        <v>5614</v>
      </c>
      <c r="B1992" s="4" t="s">
        <v>1155</v>
      </c>
      <c r="C1992" s="7" t="s">
        <v>5615</v>
      </c>
      <c r="D1992" s="6" t="s">
        <v>5613</v>
      </c>
      <c r="E1992" s="18">
        <v>15.702</v>
      </c>
    </row>
    <row r="1993" ht="12.75" customHeight="1" spans="1:5">
      <c r="A1993" s="7" t="s">
        <v>5616</v>
      </c>
      <c r="B1993" s="4" t="s">
        <v>1155</v>
      </c>
      <c r="C1993" s="7" t="s">
        <v>5617</v>
      </c>
      <c r="D1993" s="6" t="s">
        <v>5613</v>
      </c>
      <c r="E1993" s="18">
        <v>10.841</v>
      </c>
    </row>
    <row r="1994" ht="12.75" customHeight="1" spans="1:5">
      <c r="A1994" s="7" t="s">
        <v>5618</v>
      </c>
      <c r="B1994" s="4" t="s">
        <v>1155</v>
      </c>
      <c r="C1994" s="7" t="s">
        <v>5619</v>
      </c>
      <c r="D1994" s="6" t="s">
        <v>5613</v>
      </c>
      <c r="E1994" s="18">
        <v>19.027</v>
      </c>
    </row>
    <row r="1995" ht="12.75" customHeight="1" spans="1:5">
      <c r="A1995" s="7" t="s">
        <v>5620</v>
      </c>
      <c r="B1995" s="4" t="s">
        <v>1155</v>
      </c>
      <c r="C1995" s="7" t="s">
        <v>5621</v>
      </c>
      <c r="D1995" s="6" t="s">
        <v>5613</v>
      </c>
      <c r="E1995" s="18">
        <v>19.429</v>
      </c>
    </row>
    <row r="1996" ht="12.75" customHeight="1" spans="1:5">
      <c r="A1996" s="7" t="s">
        <v>5622</v>
      </c>
      <c r="B1996" s="4" t="s">
        <v>1155</v>
      </c>
      <c r="C1996" s="7" t="s">
        <v>5623</v>
      </c>
      <c r="D1996" s="6" t="s">
        <v>5613</v>
      </c>
      <c r="E1996" s="18">
        <v>21.327</v>
      </c>
    </row>
    <row r="1997" ht="12.75" customHeight="1" spans="1:5">
      <c r="A1997" s="7" t="s">
        <v>5624</v>
      </c>
      <c r="B1997" s="4" t="s">
        <v>1155</v>
      </c>
      <c r="C1997" s="7" t="s">
        <v>5625</v>
      </c>
      <c r="D1997" s="6" t="s">
        <v>5613</v>
      </c>
      <c r="E1997" s="18">
        <v>15.968</v>
      </c>
    </row>
    <row r="1998" ht="12.75" customHeight="1" spans="1:5">
      <c r="A1998" s="7" t="s">
        <v>5626</v>
      </c>
      <c r="B1998" s="4" t="s">
        <v>1155</v>
      </c>
      <c r="C1998" s="7" t="s">
        <v>5627</v>
      </c>
      <c r="D1998" s="6" t="s">
        <v>5613</v>
      </c>
      <c r="E1998" s="18">
        <v>13.246</v>
      </c>
    </row>
    <row r="1999" ht="12.75" customHeight="1" spans="1:5">
      <c r="A1999" s="7" t="s">
        <v>5628</v>
      </c>
      <c r="B1999" s="4" t="s">
        <v>1155</v>
      </c>
      <c r="C1999" s="7" t="s">
        <v>5629</v>
      </c>
      <c r="D1999" s="6" t="s">
        <v>5613</v>
      </c>
      <c r="E1999" s="18">
        <v>15.509</v>
      </c>
    </row>
    <row r="2000" ht="12.75" customHeight="1" spans="1:5">
      <c r="A2000" s="7" t="s">
        <v>5630</v>
      </c>
      <c r="B2000" s="4" t="s">
        <v>1155</v>
      </c>
      <c r="C2000" s="7" t="s">
        <v>5631</v>
      </c>
      <c r="D2000" s="6" t="s">
        <v>5613</v>
      </c>
      <c r="E2000" s="18">
        <v>12.774</v>
      </c>
    </row>
    <row r="2001" ht="12.75" customHeight="1" spans="1:5">
      <c r="A2001" s="7" t="s">
        <v>5632</v>
      </c>
      <c r="B2001" s="4" t="s">
        <v>1155</v>
      </c>
      <c r="C2001" s="7" t="s">
        <v>5633</v>
      </c>
      <c r="D2001" s="6" t="s">
        <v>5613</v>
      </c>
      <c r="E2001" s="18">
        <v>16.381</v>
      </c>
    </row>
    <row r="2002" ht="12.75" customHeight="1" spans="1:5">
      <c r="A2002" s="7" t="s">
        <v>5634</v>
      </c>
      <c r="B2002" s="4" t="s">
        <v>1155</v>
      </c>
      <c r="C2002" s="7" t="s">
        <v>5635</v>
      </c>
      <c r="D2002" s="6" t="s">
        <v>5613</v>
      </c>
      <c r="E2002" s="18">
        <v>13.799</v>
      </c>
    </row>
    <row r="2003" ht="12.75" customHeight="1" spans="1:5">
      <c r="A2003" s="7" t="s">
        <v>5636</v>
      </c>
      <c r="B2003" s="4" t="s">
        <v>1155</v>
      </c>
      <c r="C2003" s="7" t="s">
        <v>5637</v>
      </c>
      <c r="D2003" s="6" t="s">
        <v>5613</v>
      </c>
      <c r="E2003" s="18">
        <v>8.672</v>
      </c>
    </row>
    <row r="2004" ht="12.75" customHeight="1" spans="1:5">
      <c r="A2004" s="7" t="s">
        <v>5638</v>
      </c>
      <c r="B2004" s="4" t="s">
        <v>1155</v>
      </c>
      <c r="C2004" s="7" t="s">
        <v>5639</v>
      </c>
      <c r="D2004" s="6" t="s">
        <v>5613</v>
      </c>
      <c r="E2004" s="18">
        <v>11.932</v>
      </c>
    </row>
    <row r="2005" ht="12.75" customHeight="1" spans="1:5">
      <c r="A2005" s="3" t="s">
        <v>5640</v>
      </c>
      <c r="B2005" s="4"/>
      <c r="C2005" s="6"/>
      <c r="D2005" s="6"/>
      <c r="E2005" s="6"/>
    </row>
    <row r="2006" ht="12.75" customHeight="1" spans="1:5">
      <c r="A2006" s="7" t="s">
        <v>5641</v>
      </c>
      <c r="B2006" s="4" t="s">
        <v>1155</v>
      </c>
      <c r="C2006" s="7" t="s">
        <v>5642</v>
      </c>
      <c r="D2006" s="6" t="s">
        <v>46</v>
      </c>
      <c r="E2006" s="9" t="s">
        <v>2397</v>
      </c>
    </row>
    <row r="2007" ht="12.75" customHeight="1" spans="1:5">
      <c r="A2007" s="7" t="s">
        <v>5643</v>
      </c>
      <c r="B2007" s="4" t="s">
        <v>1155</v>
      </c>
      <c r="C2007" s="7" t="s">
        <v>5644</v>
      </c>
      <c r="D2007" s="6" t="s">
        <v>46</v>
      </c>
      <c r="E2007" s="9" t="s">
        <v>5645</v>
      </c>
    </row>
    <row r="2008" ht="12.75" customHeight="1" spans="1:5">
      <c r="A2008" s="7" t="s">
        <v>5646</v>
      </c>
      <c r="B2008" s="4" t="s">
        <v>1155</v>
      </c>
      <c r="C2008" s="7" t="s">
        <v>5647</v>
      </c>
      <c r="D2008" s="6" t="s">
        <v>46</v>
      </c>
      <c r="E2008" s="9" t="s">
        <v>5648</v>
      </c>
    </row>
    <row r="2009" ht="12.75" customHeight="1" spans="1:5">
      <c r="A2009" s="7" t="s">
        <v>5649</v>
      </c>
      <c r="B2009" s="4" t="s">
        <v>1155</v>
      </c>
      <c r="C2009" s="7" t="s">
        <v>5650</v>
      </c>
      <c r="D2009" s="6" t="s">
        <v>46</v>
      </c>
      <c r="E2009" s="9" t="s">
        <v>5651</v>
      </c>
    </row>
    <row r="2010" ht="12.75" customHeight="1" spans="1:5">
      <c r="A2010" s="7" t="s">
        <v>5652</v>
      </c>
      <c r="B2010" s="4" t="s">
        <v>1155</v>
      </c>
      <c r="C2010" s="7" t="s">
        <v>5653</v>
      </c>
      <c r="D2010" s="6" t="s">
        <v>46</v>
      </c>
      <c r="E2010" s="9" t="s">
        <v>5654</v>
      </c>
    </row>
    <row r="2011" ht="12.75" customHeight="1" spans="1:5">
      <c r="A2011" s="7" t="s">
        <v>5655</v>
      </c>
      <c r="B2011" s="4" t="s">
        <v>1155</v>
      </c>
      <c r="C2011" s="7" t="s">
        <v>5656</v>
      </c>
      <c r="D2011" s="6" t="s">
        <v>46</v>
      </c>
      <c r="E2011" s="9" t="s">
        <v>5657</v>
      </c>
    </row>
    <row r="2012" ht="12.75" customHeight="1" spans="1:5">
      <c r="A2012" s="7" t="s">
        <v>5658</v>
      </c>
      <c r="B2012" s="4" t="s">
        <v>1155</v>
      </c>
      <c r="C2012" s="7" t="s">
        <v>5659</v>
      </c>
      <c r="D2012" s="6" t="s">
        <v>46</v>
      </c>
      <c r="E2012" s="9" t="s">
        <v>5660</v>
      </c>
    </row>
    <row r="2013" ht="12.75" customHeight="1" spans="1:5">
      <c r="A2013" s="7" t="s">
        <v>5661</v>
      </c>
      <c r="B2013" s="4" t="s">
        <v>1155</v>
      </c>
      <c r="C2013" s="7" t="s">
        <v>5662</v>
      </c>
      <c r="D2013" s="6" t="s">
        <v>46</v>
      </c>
      <c r="E2013" s="9" t="s">
        <v>5663</v>
      </c>
    </row>
    <row r="2014" ht="12.75" customHeight="1" spans="1:5">
      <c r="A2014" s="7" t="s">
        <v>5664</v>
      </c>
      <c r="B2014" s="4" t="s">
        <v>1155</v>
      </c>
      <c r="C2014" s="7" t="s">
        <v>5665</v>
      </c>
      <c r="D2014" s="6" t="s">
        <v>46</v>
      </c>
      <c r="E2014" s="9" t="s">
        <v>5666</v>
      </c>
    </row>
    <row r="2015" ht="12.75" customHeight="1" spans="1:5">
      <c r="A2015" s="7" t="s">
        <v>5667</v>
      </c>
      <c r="B2015" s="4" t="s">
        <v>1155</v>
      </c>
      <c r="C2015" s="7" t="s">
        <v>5668</v>
      </c>
      <c r="D2015" s="6" t="s">
        <v>46</v>
      </c>
      <c r="E2015" s="9" t="s">
        <v>5669</v>
      </c>
    </row>
    <row r="2016" ht="12.75" customHeight="1" spans="1:5">
      <c r="A2016" s="7" t="s">
        <v>5670</v>
      </c>
      <c r="B2016" s="4" t="s">
        <v>1155</v>
      </c>
      <c r="C2016" s="7" t="s">
        <v>5671</v>
      </c>
      <c r="D2016" s="6" t="s">
        <v>46</v>
      </c>
      <c r="E2016" s="9" t="s">
        <v>5672</v>
      </c>
    </row>
    <row r="2017" ht="12.75" customHeight="1" spans="1:5">
      <c r="A2017" s="7" t="s">
        <v>5673</v>
      </c>
      <c r="B2017" s="4" t="s">
        <v>1155</v>
      </c>
      <c r="C2017" s="7" t="s">
        <v>5674</v>
      </c>
      <c r="D2017" s="6" t="s">
        <v>574</v>
      </c>
      <c r="E2017" s="6">
        <v>95</v>
      </c>
    </row>
    <row r="2018" ht="12.75" customHeight="1" spans="1:5">
      <c r="A2018" s="7" t="s">
        <v>5675</v>
      </c>
      <c r="B2018" s="4" t="s">
        <v>1155</v>
      </c>
      <c r="C2018" s="7" t="s">
        <v>5676</v>
      </c>
      <c r="D2018" s="6" t="s">
        <v>574</v>
      </c>
      <c r="E2018" s="6">
        <v>9431</v>
      </c>
    </row>
    <row r="2019" ht="12.75" customHeight="1" spans="1:5">
      <c r="A2019" s="7" t="s">
        <v>5677</v>
      </c>
      <c r="B2019" s="4" t="s">
        <v>1155</v>
      </c>
      <c r="C2019" s="7" t="s">
        <v>5678</v>
      </c>
      <c r="D2019" s="6" t="s">
        <v>574</v>
      </c>
      <c r="E2019" s="6">
        <v>9461</v>
      </c>
    </row>
    <row r="2020" ht="12.75" customHeight="1" spans="1:5">
      <c r="A2020" s="7" t="s">
        <v>5679</v>
      </c>
      <c r="B2020" s="4" t="s">
        <v>1155</v>
      </c>
      <c r="C2020" s="7" t="s">
        <v>5680</v>
      </c>
      <c r="D2020" s="6" t="s">
        <v>574</v>
      </c>
      <c r="E2020" s="6">
        <v>932</v>
      </c>
    </row>
    <row r="2021" ht="12.75" customHeight="1" spans="1:5">
      <c r="A2021" s="7" t="s">
        <v>5681</v>
      </c>
      <c r="B2021" s="4" t="s">
        <v>1155</v>
      </c>
      <c r="C2021" s="7" t="s">
        <v>5682</v>
      </c>
      <c r="D2021" s="6" t="s">
        <v>574</v>
      </c>
      <c r="E2021" s="6">
        <v>9552</v>
      </c>
    </row>
    <row r="2022" ht="12.75" customHeight="1" spans="1:5">
      <c r="A2022" s="7" t="s">
        <v>5683</v>
      </c>
      <c r="B2022" s="4" t="s">
        <v>1155</v>
      </c>
      <c r="C2022" s="7" t="s">
        <v>5684</v>
      </c>
      <c r="D2022" s="6" t="s">
        <v>574</v>
      </c>
      <c r="E2022" s="6">
        <v>9658</v>
      </c>
    </row>
    <row r="2023" ht="12.75" customHeight="1" spans="1:5">
      <c r="A2023" s="7" t="s">
        <v>5685</v>
      </c>
      <c r="B2023" s="4" t="s">
        <v>1155</v>
      </c>
      <c r="C2023" s="7" t="s">
        <v>5686</v>
      </c>
      <c r="D2023" s="6" t="s">
        <v>574</v>
      </c>
      <c r="E2023" s="6">
        <v>9384</v>
      </c>
    </row>
    <row r="2024" ht="12.75" customHeight="1" spans="1:5">
      <c r="A2024" s="7" t="s">
        <v>5687</v>
      </c>
      <c r="B2024" s="4" t="s">
        <v>1155</v>
      </c>
      <c r="C2024" s="7" t="s">
        <v>5688</v>
      </c>
      <c r="D2024" s="6" t="s">
        <v>574</v>
      </c>
      <c r="E2024" s="6">
        <v>9556</v>
      </c>
    </row>
    <row r="2025" ht="12.75" customHeight="1" spans="1:5">
      <c r="A2025" s="7" t="s">
        <v>5689</v>
      </c>
      <c r="B2025" s="4" t="s">
        <v>1155</v>
      </c>
      <c r="C2025" s="7" t="s">
        <v>5690</v>
      </c>
      <c r="D2025" s="6" t="s">
        <v>574</v>
      </c>
      <c r="E2025" s="6">
        <v>9147</v>
      </c>
    </row>
    <row r="2026" ht="12.75" customHeight="1" spans="1:5">
      <c r="A2026" s="7" t="s">
        <v>5691</v>
      </c>
      <c r="B2026" s="4" t="s">
        <v>1155</v>
      </c>
      <c r="C2026" s="7" t="s">
        <v>5692</v>
      </c>
      <c r="D2026" s="6" t="s">
        <v>574</v>
      </c>
      <c r="E2026" s="6">
        <v>9469</v>
      </c>
    </row>
    <row r="2027" ht="12.75" customHeight="1" spans="1:5">
      <c r="A2027" s="7" t="s">
        <v>5693</v>
      </c>
      <c r="B2027" s="4" t="s">
        <v>1155</v>
      </c>
      <c r="C2027" s="7" t="s">
        <v>5694</v>
      </c>
      <c r="D2027" s="6" t="s">
        <v>574</v>
      </c>
      <c r="E2027" s="6">
        <v>9607</v>
      </c>
    </row>
    <row r="2028" ht="12.75" customHeight="1" spans="1:5">
      <c r="A2028" s="7" t="s">
        <v>5695</v>
      </c>
      <c r="B2028" s="4" t="s">
        <v>1155</v>
      </c>
      <c r="C2028" s="7" t="s">
        <v>5696</v>
      </c>
      <c r="D2028" s="6" t="s">
        <v>574</v>
      </c>
      <c r="E2028" s="6">
        <v>9609</v>
      </c>
    </row>
    <row r="2029" ht="12.75" customHeight="1" spans="1:5">
      <c r="A2029" s="7" t="s">
        <v>5697</v>
      </c>
      <c r="B2029" s="4" t="s">
        <v>1155</v>
      </c>
      <c r="C2029" s="7" t="s">
        <v>5698</v>
      </c>
      <c r="D2029" s="6" t="s">
        <v>574</v>
      </c>
      <c r="E2029" s="6">
        <v>961</v>
      </c>
    </row>
    <row r="2030" ht="12.75" customHeight="1" spans="1:5">
      <c r="A2030" s="7" t="s">
        <v>5699</v>
      </c>
      <c r="B2030" s="4" t="s">
        <v>1155</v>
      </c>
      <c r="C2030" s="7" t="s">
        <v>5700</v>
      </c>
      <c r="D2030" s="6" t="s">
        <v>574</v>
      </c>
      <c r="E2030" s="6">
        <v>9372</v>
      </c>
    </row>
    <row r="2031" ht="99.75" spans="1:5">
      <c r="A2031" s="7" t="s">
        <v>5701</v>
      </c>
      <c r="B2031" s="4" t="s">
        <v>1155</v>
      </c>
      <c r="C2031" s="7" t="s">
        <v>5702</v>
      </c>
      <c r="D2031" s="6" t="s">
        <v>574</v>
      </c>
      <c r="E2031" s="6">
        <v>9617</v>
      </c>
    </row>
    <row r="2032" ht="12.75" customHeight="1" spans="1:5">
      <c r="A2032" s="7" t="s">
        <v>5703</v>
      </c>
      <c r="B2032" s="4" t="s">
        <v>1155</v>
      </c>
      <c r="C2032" s="7" t="s">
        <v>5704</v>
      </c>
      <c r="D2032" s="6" t="s">
        <v>46</v>
      </c>
      <c r="E2032" s="9" t="s">
        <v>2397</v>
      </c>
    </row>
    <row r="2033" ht="12.75" customHeight="1" spans="1:5">
      <c r="A2033" s="7" t="s">
        <v>5705</v>
      </c>
      <c r="B2033" s="4" t="s">
        <v>1155</v>
      </c>
      <c r="C2033" s="7" t="s">
        <v>5706</v>
      </c>
      <c r="D2033" s="6" t="s">
        <v>46</v>
      </c>
      <c r="E2033" s="9" t="s">
        <v>2397</v>
      </c>
    </row>
    <row r="2034" ht="12.75" customHeight="1" spans="1:5">
      <c r="A2034" s="7" t="s">
        <v>5707</v>
      </c>
      <c r="B2034" s="4" t="s">
        <v>1155</v>
      </c>
      <c r="C2034" s="7" t="s">
        <v>5708</v>
      </c>
      <c r="D2034" s="6" t="s">
        <v>46</v>
      </c>
      <c r="E2034" s="9" t="s">
        <v>2397</v>
      </c>
    </row>
    <row r="2035" ht="12.75" customHeight="1" spans="1:5">
      <c r="A2035" s="7" t="s">
        <v>5709</v>
      </c>
      <c r="B2035" s="4" t="s">
        <v>1155</v>
      </c>
      <c r="C2035" s="7" t="s">
        <v>5710</v>
      </c>
      <c r="D2035" s="6" t="s">
        <v>46</v>
      </c>
      <c r="E2035" s="9" t="s">
        <v>2397</v>
      </c>
    </row>
    <row r="2036" ht="12.75" customHeight="1" spans="1:5">
      <c r="A2036" s="7" t="s">
        <v>5711</v>
      </c>
      <c r="B2036" s="4" t="s">
        <v>1155</v>
      </c>
      <c r="C2036" s="7" t="s">
        <v>5712</v>
      </c>
      <c r="D2036" s="6" t="s">
        <v>46</v>
      </c>
      <c r="E2036" s="9" t="s">
        <v>2397</v>
      </c>
    </row>
    <row r="2037" ht="12.75" customHeight="1" spans="1:5">
      <c r="A2037" s="7" t="s">
        <v>5713</v>
      </c>
      <c r="B2037" s="4" t="s">
        <v>1155</v>
      </c>
      <c r="C2037" s="7" t="s">
        <v>5714</v>
      </c>
      <c r="D2037" s="6" t="s">
        <v>46</v>
      </c>
      <c r="E2037" s="9" t="s">
        <v>2397</v>
      </c>
    </row>
    <row r="2038" ht="12.75" customHeight="1" spans="1:5">
      <c r="A2038" s="7" t="s">
        <v>5715</v>
      </c>
      <c r="B2038" s="4" t="s">
        <v>1155</v>
      </c>
      <c r="C2038" s="7" t="s">
        <v>5716</v>
      </c>
      <c r="D2038" s="6" t="s">
        <v>46</v>
      </c>
      <c r="E2038" s="9" t="s">
        <v>2397</v>
      </c>
    </row>
    <row r="2039" ht="12.75" customHeight="1" spans="1:5">
      <c r="A2039" s="7" t="s">
        <v>5717</v>
      </c>
      <c r="B2039" s="4" t="s">
        <v>1155</v>
      </c>
      <c r="C2039" s="7" t="s">
        <v>5718</v>
      </c>
      <c r="D2039" s="6" t="s">
        <v>46</v>
      </c>
      <c r="E2039" s="9" t="s">
        <v>2397</v>
      </c>
    </row>
    <row r="2040" ht="12.75" customHeight="1" spans="1:5">
      <c r="A2040" s="7" t="s">
        <v>5719</v>
      </c>
      <c r="B2040" s="4" t="s">
        <v>1155</v>
      </c>
      <c r="C2040" s="7" t="s">
        <v>5720</v>
      </c>
      <c r="D2040" s="6" t="s">
        <v>46</v>
      </c>
      <c r="E2040" s="9">
        <f>E2041/E2042</f>
        <v>0.411495603563338</v>
      </c>
    </row>
    <row r="2041" ht="12.75" customHeight="1" spans="1:5">
      <c r="A2041" s="7" t="s">
        <v>5721</v>
      </c>
      <c r="B2041" s="4" t="s">
        <v>1155</v>
      </c>
      <c r="C2041" s="7" t="s">
        <v>2582</v>
      </c>
      <c r="D2041" s="6" t="s">
        <v>62</v>
      </c>
      <c r="E2041" s="6">
        <v>121162</v>
      </c>
    </row>
    <row r="2042" ht="12.75" customHeight="1" spans="1:5">
      <c r="A2042" s="7" t="s">
        <v>5722</v>
      </c>
      <c r="B2042" s="4" t="s">
        <v>1155</v>
      </c>
      <c r="C2042" s="7" t="s">
        <v>2582</v>
      </c>
      <c r="D2042" s="6" t="s">
        <v>62</v>
      </c>
      <c r="E2042" s="6">
        <v>294443</v>
      </c>
    </row>
    <row r="2043" ht="12.75" customHeight="1" spans="1:5">
      <c r="A2043" s="7" t="s">
        <v>5723</v>
      </c>
      <c r="B2043" s="4" t="s">
        <v>1155</v>
      </c>
      <c r="C2043" s="7" t="s">
        <v>5724</v>
      </c>
      <c r="D2043" s="6" t="s">
        <v>46</v>
      </c>
      <c r="E2043" s="9" t="s">
        <v>3369</v>
      </c>
    </row>
    <row r="2044" ht="12.75" customHeight="1" spans="1:5">
      <c r="A2044" s="7" t="s">
        <v>5725</v>
      </c>
      <c r="B2044" s="4" t="s">
        <v>1155</v>
      </c>
      <c r="C2044" s="7" t="s">
        <v>5726</v>
      </c>
      <c r="D2044" s="6" t="s">
        <v>426</v>
      </c>
      <c r="E2044" s="10">
        <f>E2045/E2046</f>
        <v>0.992046782900428</v>
      </c>
    </row>
    <row r="2045" ht="12.75" customHeight="1" spans="1:5">
      <c r="A2045" s="7" t="s">
        <v>5727</v>
      </c>
      <c r="B2045" s="4" t="s">
        <v>1155</v>
      </c>
      <c r="C2045" s="7" t="s">
        <v>5728</v>
      </c>
      <c r="D2045" s="6" t="s">
        <v>62</v>
      </c>
      <c r="E2045" s="6">
        <v>319946</v>
      </c>
    </row>
    <row r="2046" ht="12.75" customHeight="1" spans="1:5">
      <c r="A2046" s="7" t="s">
        <v>5729</v>
      </c>
      <c r="B2046" s="4" t="s">
        <v>1155</v>
      </c>
      <c r="C2046" s="7" t="s">
        <v>5730</v>
      </c>
      <c r="D2046" s="6" t="s">
        <v>62</v>
      </c>
      <c r="E2046" s="6">
        <v>322511</v>
      </c>
    </row>
    <row r="2047" ht="12.75" customHeight="1" spans="1:5">
      <c r="A2047" s="7" t="s">
        <v>5731</v>
      </c>
      <c r="B2047" s="4" t="s">
        <v>1155</v>
      </c>
      <c r="C2047" s="7" t="s">
        <v>5732</v>
      </c>
      <c r="D2047" s="6" t="s">
        <v>46</v>
      </c>
      <c r="E2047" s="9" t="s">
        <v>2391</v>
      </c>
    </row>
    <row r="2048" ht="12.75" customHeight="1" spans="1:5">
      <c r="A2048" s="7" t="s">
        <v>5733</v>
      </c>
      <c r="B2048" s="4" t="s">
        <v>1155</v>
      </c>
      <c r="C2048" s="7" t="s">
        <v>5734</v>
      </c>
      <c r="D2048" s="6" t="s">
        <v>62</v>
      </c>
      <c r="E2048" s="6">
        <v>3275</v>
      </c>
    </row>
    <row r="2049" ht="12.75" customHeight="1" spans="1:5">
      <c r="A2049" s="7" t="s">
        <v>5735</v>
      </c>
      <c r="B2049" s="4" t="s">
        <v>1155</v>
      </c>
      <c r="C2049" s="7" t="s">
        <v>5736</v>
      </c>
      <c r="D2049" s="6" t="s">
        <v>62</v>
      </c>
      <c r="E2049" s="6">
        <v>3275</v>
      </c>
    </row>
    <row r="2050" ht="12.75" customHeight="1" spans="1:5">
      <c r="A2050" s="7" t="s">
        <v>5737</v>
      </c>
      <c r="B2050" s="4" t="s">
        <v>1155</v>
      </c>
      <c r="C2050" s="7" t="s">
        <v>5738</v>
      </c>
      <c r="D2050" s="6" t="s">
        <v>426</v>
      </c>
      <c r="E2050" s="10">
        <f>E2051/E2052</f>
        <v>0.883816081369553</v>
      </c>
    </row>
    <row r="2051" ht="12.75" customHeight="1" spans="1:5">
      <c r="A2051" s="7" t="s">
        <v>5739</v>
      </c>
      <c r="B2051" s="4" t="s">
        <v>1155</v>
      </c>
      <c r="C2051" s="7" t="s">
        <v>5740</v>
      </c>
      <c r="D2051" s="6" t="s">
        <v>62</v>
      </c>
      <c r="E2051" s="6">
        <v>168922</v>
      </c>
    </row>
    <row r="2052" ht="12.75" customHeight="1" spans="1:5">
      <c r="A2052" s="7" t="s">
        <v>5741</v>
      </c>
      <c r="B2052" s="4" t="s">
        <v>1155</v>
      </c>
      <c r="C2052" s="7" t="s">
        <v>5742</v>
      </c>
      <c r="D2052" s="6" t="s">
        <v>62</v>
      </c>
      <c r="E2052" s="6">
        <v>191128</v>
      </c>
    </row>
    <row r="2053" ht="12.75" customHeight="1" spans="1:5">
      <c r="A2053" s="7" t="s">
        <v>5743</v>
      </c>
      <c r="B2053" s="4" t="s">
        <v>1155</v>
      </c>
      <c r="C2053" s="7" t="s">
        <v>5744</v>
      </c>
      <c r="D2053" s="6" t="s">
        <v>46</v>
      </c>
      <c r="E2053" s="9">
        <f>E2054/E2055</f>
        <v>0.992046782900428</v>
      </c>
    </row>
    <row r="2054" ht="12.75" customHeight="1" spans="1:5">
      <c r="A2054" s="7" t="s">
        <v>5745</v>
      </c>
      <c r="B2054" s="4" t="s">
        <v>1155</v>
      </c>
      <c r="C2054" s="7" t="s">
        <v>5746</v>
      </c>
      <c r="D2054" s="6" t="s">
        <v>5747</v>
      </c>
      <c r="E2054" s="6">
        <v>319946</v>
      </c>
    </row>
    <row r="2055" ht="12.75" customHeight="1" spans="1:5">
      <c r="A2055" s="7" t="s">
        <v>1168</v>
      </c>
      <c r="B2055" s="4" t="s">
        <v>1155</v>
      </c>
      <c r="C2055" s="7" t="s">
        <v>2582</v>
      </c>
      <c r="D2055" s="6" t="s">
        <v>62</v>
      </c>
      <c r="E2055" s="6">
        <v>322511</v>
      </c>
    </row>
    <row r="2056" ht="12.75" customHeight="1" spans="1:5">
      <c r="A2056" s="7" t="s">
        <v>5748</v>
      </c>
      <c r="B2056" s="4" t="s">
        <v>1155</v>
      </c>
      <c r="C2056" s="7" t="s">
        <v>5749</v>
      </c>
      <c r="D2056" s="6" t="s">
        <v>46</v>
      </c>
      <c r="E2056" s="9" t="s">
        <v>2391</v>
      </c>
    </row>
    <row r="2057" ht="12.75" customHeight="1" spans="1:5">
      <c r="A2057" s="7" t="s">
        <v>5750</v>
      </c>
      <c r="B2057" s="4" t="s">
        <v>1155</v>
      </c>
      <c r="C2057" s="7" t="s">
        <v>5751</v>
      </c>
      <c r="D2057" s="6" t="s">
        <v>62</v>
      </c>
      <c r="E2057" s="6">
        <v>3275</v>
      </c>
    </row>
    <row r="2058" ht="12.75" customHeight="1" spans="1:5">
      <c r="A2058" s="7" t="s">
        <v>5752</v>
      </c>
      <c r="B2058" s="4" t="s">
        <v>1155</v>
      </c>
      <c r="C2058" s="7" t="s">
        <v>5753</v>
      </c>
      <c r="D2058" s="6" t="s">
        <v>931</v>
      </c>
      <c r="E2058" s="6">
        <v>3275</v>
      </c>
    </row>
    <row r="2059" ht="12.75" customHeight="1" spans="1:5">
      <c r="A2059" s="7" t="s">
        <v>5754</v>
      </c>
      <c r="B2059" s="4" t="s">
        <v>1155</v>
      </c>
      <c r="C2059" s="7" t="s">
        <v>5755</v>
      </c>
      <c r="D2059" s="6" t="s">
        <v>4655</v>
      </c>
      <c r="E2059" s="20">
        <f>E2060/E2061</f>
        <v>1.13606245265895</v>
      </c>
    </row>
    <row r="2060" ht="12.75" customHeight="1" spans="1:5">
      <c r="A2060" s="7" t="s">
        <v>1174</v>
      </c>
      <c r="B2060" s="4" t="s">
        <v>1155</v>
      </c>
      <c r="C2060" s="7" t="s">
        <v>5756</v>
      </c>
      <c r="D2060" s="6" t="s">
        <v>62</v>
      </c>
      <c r="E2060" s="6">
        <v>166482</v>
      </c>
    </row>
    <row r="2061" ht="12.75" customHeight="1" spans="1:5">
      <c r="A2061" s="7" t="s">
        <v>5757</v>
      </c>
      <c r="B2061" s="4" t="s">
        <v>1155</v>
      </c>
      <c r="C2061" s="7" t="s">
        <v>5758</v>
      </c>
      <c r="D2061" s="6" t="s">
        <v>144</v>
      </c>
      <c r="E2061" s="6">
        <v>146543</v>
      </c>
    </row>
    <row r="2062" ht="12.75" customHeight="1" spans="1:5">
      <c r="A2062" s="3" t="s">
        <v>5759</v>
      </c>
      <c r="B2062" s="3"/>
      <c r="C2062" s="3"/>
      <c r="D2062" s="3"/>
      <c r="E2062" s="3"/>
    </row>
    <row r="2063" ht="12.75" customHeight="1" spans="1:5">
      <c r="A2063" s="7" t="s">
        <v>5760</v>
      </c>
      <c r="B2063" s="4" t="s">
        <v>1155</v>
      </c>
      <c r="C2063" s="7" t="s">
        <v>5761</v>
      </c>
      <c r="D2063" s="6" t="s">
        <v>5351</v>
      </c>
      <c r="E2063" s="6" t="s">
        <v>5352</v>
      </c>
    </row>
    <row r="2064" ht="12.75" customHeight="1" spans="1:5">
      <c r="A2064" s="7" t="s">
        <v>5762</v>
      </c>
      <c r="B2064" s="4" t="s">
        <v>1155</v>
      </c>
      <c r="C2064" s="7" t="s">
        <v>5763</v>
      </c>
      <c r="D2064" s="6" t="s">
        <v>5764</v>
      </c>
      <c r="E2064" s="6" t="s">
        <v>5765</v>
      </c>
    </row>
    <row r="2065" ht="12.75" customHeight="1" spans="1:5">
      <c r="A2065" s="7" t="s">
        <v>1154</v>
      </c>
      <c r="B2065" s="4" t="s">
        <v>1155</v>
      </c>
      <c r="C2065" s="7" t="s">
        <v>5766</v>
      </c>
      <c r="D2065" s="6" t="s">
        <v>574</v>
      </c>
      <c r="E2065" s="6" t="s">
        <v>5767</v>
      </c>
    </row>
    <row r="2066" ht="12.75" customHeight="1" spans="1:5">
      <c r="A2066" s="7" t="s">
        <v>1157</v>
      </c>
      <c r="B2066" s="4" t="s">
        <v>1155</v>
      </c>
      <c r="C2066" s="7" t="s">
        <v>5768</v>
      </c>
      <c r="D2066" s="6" t="s">
        <v>46</v>
      </c>
      <c r="E2066" s="9" t="s">
        <v>5769</v>
      </c>
    </row>
    <row r="2067" ht="12.75" customHeight="1" spans="1:5">
      <c r="A2067" s="7" t="s">
        <v>1159</v>
      </c>
      <c r="B2067" s="4" t="s">
        <v>1155</v>
      </c>
      <c r="C2067" s="7" t="s">
        <v>3497</v>
      </c>
      <c r="D2067" s="6" t="s">
        <v>46</v>
      </c>
      <c r="E2067" s="9" t="s">
        <v>2685</v>
      </c>
    </row>
    <row r="2068" ht="12.75" customHeight="1" spans="1:5">
      <c r="A2068" s="7" t="s">
        <v>576</v>
      </c>
      <c r="B2068" s="4" t="s">
        <v>1155</v>
      </c>
      <c r="C2068" s="7" t="s">
        <v>3647</v>
      </c>
      <c r="D2068" s="6" t="s">
        <v>574</v>
      </c>
      <c r="E2068" s="6" t="s">
        <v>4983</v>
      </c>
    </row>
    <row r="2069" ht="12.75" customHeight="1" spans="1:5">
      <c r="A2069" s="7" t="s">
        <v>1162</v>
      </c>
      <c r="B2069" s="4" t="s">
        <v>1155</v>
      </c>
      <c r="C2069" s="7" t="s">
        <v>5770</v>
      </c>
      <c r="D2069" s="6" t="s">
        <v>46</v>
      </c>
      <c r="E2069" s="9" t="s">
        <v>5769</v>
      </c>
    </row>
    <row r="2070" ht="12.75" customHeight="1" spans="1:5">
      <c r="A2070" s="7" t="s">
        <v>1164</v>
      </c>
      <c r="B2070" s="4" t="s">
        <v>1155</v>
      </c>
      <c r="C2070" s="7" t="s">
        <v>5771</v>
      </c>
      <c r="D2070" s="6" t="s">
        <v>46</v>
      </c>
      <c r="E2070" s="9" t="s">
        <v>5769</v>
      </c>
    </row>
    <row r="2071" ht="12.75" customHeight="1" spans="1:5">
      <c r="A2071" s="7" t="s">
        <v>1166</v>
      </c>
      <c r="B2071" s="4" t="s">
        <v>1155</v>
      </c>
      <c r="C2071" s="7" t="s">
        <v>2582</v>
      </c>
      <c r="D2071" s="6" t="s">
        <v>62</v>
      </c>
      <c r="E2071" s="6">
        <v>321.145</v>
      </c>
    </row>
    <row r="2072" ht="12.75" customHeight="1" spans="1:5">
      <c r="A2072" s="7" t="s">
        <v>1168</v>
      </c>
      <c r="B2072" s="4" t="s">
        <v>1155</v>
      </c>
      <c r="C2072" s="7" t="s">
        <v>2582</v>
      </c>
      <c r="D2072" s="6" t="s">
        <v>62</v>
      </c>
      <c r="E2072" s="6">
        <v>322.703</v>
      </c>
    </row>
    <row r="2073" ht="12.75" customHeight="1" spans="1:5">
      <c r="A2073" s="7" t="s">
        <v>1170</v>
      </c>
      <c r="B2073" s="4" t="s">
        <v>1155</v>
      </c>
      <c r="C2073" s="7" t="s">
        <v>5772</v>
      </c>
      <c r="D2073" s="6" t="s">
        <v>46</v>
      </c>
      <c r="E2073" s="9" t="s">
        <v>5773</v>
      </c>
    </row>
    <row r="2074" ht="12.75" customHeight="1" spans="1:5">
      <c r="A2074" s="7" t="s">
        <v>1172</v>
      </c>
      <c r="B2074" s="4" t="s">
        <v>1155</v>
      </c>
      <c r="C2074" s="7" t="s">
        <v>5774</v>
      </c>
      <c r="D2074" s="6" t="s">
        <v>62</v>
      </c>
      <c r="E2074" s="6">
        <v>80.283</v>
      </c>
    </row>
    <row r="2075" ht="12.75" customHeight="1" spans="1:5">
      <c r="A2075" s="7" t="s">
        <v>1174</v>
      </c>
      <c r="B2075" s="4" t="s">
        <v>1155</v>
      </c>
      <c r="C2075" s="7" t="s">
        <v>5756</v>
      </c>
      <c r="D2075" s="6" t="s">
        <v>62</v>
      </c>
      <c r="E2075" s="6">
        <v>92.041</v>
      </c>
    </row>
    <row r="2076" ht="12.75" customHeight="1" spans="1:5">
      <c r="A2076" s="7" t="s">
        <v>1157</v>
      </c>
      <c r="B2076" s="4" t="s">
        <v>1155</v>
      </c>
      <c r="C2076" s="7" t="s">
        <v>5768</v>
      </c>
      <c r="D2076" s="6" t="s">
        <v>46</v>
      </c>
      <c r="E2076" s="9" t="s">
        <v>5775</v>
      </c>
    </row>
    <row r="2077" ht="12.75" customHeight="1" spans="1:5">
      <c r="A2077" s="7" t="s">
        <v>1177</v>
      </c>
      <c r="B2077" s="4" t="s">
        <v>1155</v>
      </c>
      <c r="C2077" s="7" t="s">
        <v>5776</v>
      </c>
      <c r="D2077" s="6" t="s">
        <v>46</v>
      </c>
      <c r="E2077" s="9" t="s">
        <v>5777</v>
      </c>
    </row>
    <row r="2078" ht="12.75" customHeight="1" spans="1:5">
      <c r="A2078" s="7" t="s">
        <v>1179</v>
      </c>
      <c r="B2078" s="4" t="s">
        <v>1155</v>
      </c>
      <c r="C2078" s="7" t="s">
        <v>5778</v>
      </c>
      <c r="D2078" s="6" t="s">
        <v>62</v>
      </c>
      <c r="E2078" s="9" t="s">
        <v>5779</v>
      </c>
    </row>
    <row r="2079" ht="12.75" customHeight="1" spans="1:5">
      <c r="A2079" s="7" t="s">
        <v>1174</v>
      </c>
      <c r="B2079" s="4" t="s">
        <v>1155</v>
      </c>
      <c r="C2079" s="7" t="s">
        <v>5756</v>
      </c>
      <c r="D2079" s="6" t="s">
        <v>62</v>
      </c>
      <c r="E2079" s="6">
        <v>98.702</v>
      </c>
    </row>
    <row r="2080" ht="12.75" customHeight="1" spans="1:5">
      <c r="A2080" s="7" t="s">
        <v>1182</v>
      </c>
      <c r="B2080" s="4" t="s">
        <v>1155</v>
      </c>
      <c r="C2080" s="7" t="s">
        <v>5780</v>
      </c>
      <c r="D2080" s="6" t="s">
        <v>46</v>
      </c>
      <c r="E2080" s="9" t="s">
        <v>2882</v>
      </c>
    </row>
    <row r="2081" ht="12.75" customHeight="1" spans="1:5">
      <c r="A2081" s="7" t="s">
        <v>1184</v>
      </c>
      <c r="B2081" s="4" t="s">
        <v>1155</v>
      </c>
      <c r="C2081" s="7" t="s">
        <v>5781</v>
      </c>
      <c r="D2081" s="6" t="s">
        <v>62</v>
      </c>
      <c r="E2081" s="6" t="s">
        <v>2397</v>
      </c>
    </row>
    <row r="2082" ht="12.75" customHeight="1" spans="1:5">
      <c r="A2082" s="7" t="s">
        <v>1186</v>
      </c>
      <c r="B2082" s="4" t="s">
        <v>1155</v>
      </c>
      <c r="C2082" s="7" t="s">
        <v>5782</v>
      </c>
      <c r="D2082" s="6" t="s">
        <v>62</v>
      </c>
      <c r="E2082" s="6">
        <v>273</v>
      </c>
    </row>
    <row r="2083" ht="12.75" customHeight="1" spans="1:5">
      <c r="A2083" s="7" t="s">
        <v>1188</v>
      </c>
      <c r="B2083" s="4" t="s">
        <v>1155</v>
      </c>
      <c r="C2083" s="7" t="s">
        <v>5783</v>
      </c>
      <c r="D2083" s="6" t="s">
        <v>46</v>
      </c>
      <c r="E2083" s="9" t="s">
        <v>2882</v>
      </c>
    </row>
    <row r="2084" ht="12.75" customHeight="1" spans="1:5">
      <c r="A2084" s="7" t="s">
        <v>1190</v>
      </c>
      <c r="B2084" s="4" t="s">
        <v>1155</v>
      </c>
      <c r="C2084" s="7" t="s">
        <v>5784</v>
      </c>
      <c r="D2084" s="6" t="s">
        <v>46</v>
      </c>
      <c r="E2084" s="9" t="s">
        <v>2882</v>
      </c>
    </row>
    <row r="2085" ht="12.75" customHeight="1" spans="1:5">
      <c r="A2085" s="7" t="s">
        <v>1192</v>
      </c>
      <c r="B2085" s="4" t="s">
        <v>1155</v>
      </c>
      <c r="C2085" s="7" t="s">
        <v>5785</v>
      </c>
      <c r="D2085" s="6" t="s">
        <v>497</v>
      </c>
      <c r="E2085" s="6">
        <v>8</v>
      </c>
    </row>
    <row r="2086" ht="12.75" customHeight="1" spans="1:5">
      <c r="A2086" s="7" t="s">
        <v>1194</v>
      </c>
      <c r="B2086" s="4" t="s">
        <v>1155</v>
      </c>
      <c r="C2086" s="7" t="s">
        <v>5786</v>
      </c>
      <c r="D2086" s="6" t="s">
        <v>497</v>
      </c>
      <c r="E2086" s="6">
        <v>8</v>
      </c>
    </row>
    <row r="2087" ht="12.75" customHeight="1" spans="1:5">
      <c r="A2087" s="7" t="s">
        <v>1196</v>
      </c>
      <c r="B2087" s="4" t="s">
        <v>1155</v>
      </c>
      <c r="C2087" s="7" t="s">
        <v>5787</v>
      </c>
      <c r="D2087" s="6" t="s">
        <v>65</v>
      </c>
      <c r="E2087" s="6" t="s">
        <v>2685</v>
      </c>
    </row>
    <row r="2088" ht="12.75" customHeight="1" spans="1:5">
      <c r="A2088" s="3" t="s">
        <v>1198</v>
      </c>
      <c r="B2088" s="3"/>
      <c r="C2088" s="3"/>
      <c r="D2088" s="3"/>
      <c r="E2088" s="3"/>
    </row>
    <row r="2089" ht="12.75" customHeight="1" spans="1:5">
      <c r="A2089" s="3" t="s">
        <v>5788</v>
      </c>
      <c r="B2089" s="3"/>
      <c r="C2089" s="3"/>
      <c r="D2089" s="3"/>
      <c r="E2089" s="3"/>
    </row>
    <row r="2090" ht="12.75" customHeight="1" spans="1:5">
      <c r="A2090" s="7" t="s">
        <v>5789</v>
      </c>
      <c r="B2090" s="4" t="s">
        <v>902</v>
      </c>
      <c r="C2090" s="7" t="s">
        <v>5790</v>
      </c>
      <c r="D2090" s="6" t="s">
        <v>426</v>
      </c>
      <c r="E2090" s="20">
        <f>E2091/E2092</f>
        <v>1.56742447835565</v>
      </c>
    </row>
    <row r="2091" ht="12.75" customHeight="1" spans="1:5">
      <c r="A2091" s="7" t="s">
        <v>5791</v>
      </c>
      <c r="B2091" s="4" t="s">
        <v>902</v>
      </c>
      <c r="C2091" s="7" t="s">
        <v>5792</v>
      </c>
      <c r="D2091" s="6" t="s">
        <v>827</v>
      </c>
      <c r="E2091" s="6">
        <v>5033</v>
      </c>
    </row>
    <row r="2092" ht="85.5" spans="1:5">
      <c r="A2092" s="7" t="s">
        <v>5793</v>
      </c>
      <c r="B2092" s="4" t="s">
        <v>902</v>
      </c>
      <c r="C2092" s="7" t="s">
        <v>5793</v>
      </c>
      <c r="D2092" s="6" t="s">
        <v>827</v>
      </c>
      <c r="E2092" s="6">
        <v>3211</v>
      </c>
    </row>
    <row r="2093" ht="12.75" customHeight="1" spans="1:5">
      <c r="A2093" s="7" t="s">
        <v>5794</v>
      </c>
      <c r="B2093" s="4" t="s">
        <v>902</v>
      </c>
      <c r="C2093" s="7" t="s">
        <v>5794</v>
      </c>
      <c r="D2093" s="6" t="s">
        <v>827</v>
      </c>
      <c r="E2093" s="6">
        <v>1</v>
      </c>
    </row>
    <row r="2094" ht="12.75" customHeight="1" spans="1:5">
      <c r="A2094" s="7" t="s">
        <v>5795</v>
      </c>
      <c r="B2094" s="4" t="s">
        <v>902</v>
      </c>
      <c r="C2094" s="7" t="s">
        <v>5796</v>
      </c>
      <c r="D2094" s="6" t="s">
        <v>827</v>
      </c>
      <c r="E2094" s="6">
        <v>14</v>
      </c>
    </row>
    <row r="2095" ht="12.75" customHeight="1" spans="1:5">
      <c r="A2095" s="7" t="s">
        <v>5797</v>
      </c>
      <c r="B2095" s="4" t="s">
        <v>902</v>
      </c>
      <c r="C2095" s="7" t="s">
        <v>5797</v>
      </c>
      <c r="D2095" s="6" t="s">
        <v>827</v>
      </c>
      <c r="E2095" s="6">
        <v>45</v>
      </c>
    </row>
    <row r="2096" ht="12.75" customHeight="1" spans="1:5">
      <c r="A2096" s="7" t="s">
        <v>5798</v>
      </c>
      <c r="B2096" s="4" t="s">
        <v>902</v>
      </c>
      <c r="C2096" s="7" t="s">
        <v>5798</v>
      </c>
      <c r="D2096" s="6" t="s">
        <v>827</v>
      </c>
      <c r="E2096" s="6">
        <v>616</v>
      </c>
    </row>
    <row r="2097" ht="12.75" customHeight="1" spans="1:5">
      <c r="A2097" s="7" t="s">
        <v>5799</v>
      </c>
      <c r="B2097" s="4" t="s">
        <v>902</v>
      </c>
      <c r="C2097" s="7" t="s">
        <v>5799</v>
      </c>
      <c r="D2097" s="6" t="s">
        <v>827</v>
      </c>
      <c r="E2097" s="6">
        <v>2535</v>
      </c>
    </row>
    <row r="2098" ht="12.75" customHeight="1" spans="1:5">
      <c r="A2098" s="7" t="s">
        <v>5800</v>
      </c>
      <c r="B2098" s="4" t="s">
        <v>902</v>
      </c>
      <c r="C2098" s="7" t="s">
        <v>5801</v>
      </c>
      <c r="D2098" s="6" t="s">
        <v>46</v>
      </c>
      <c r="E2098" s="9" t="s">
        <v>2397</v>
      </c>
    </row>
    <row r="2099" ht="12.75" customHeight="1" spans="1:5">
      <c r="A2099" s="7" t="s">
        <v>1200</v>
      </c>
      <c r="B2099" s="4" t="s">
        <v>1201</v>
      </c>
      <c r="C2099" s="7" t="s">
        <v>5802</v>
      </c>
      <c r="D2099" s="6" t="s">
        <v>426</v>
      </c>
      <c r="E2099" s="6" t="s">
        <v>2397</v>
      </c>
    </row>
    <row r="2100" ht="12.75" customHeight="1" spans="1:5">
      <c r="A2100" s="7" t="s">
        <v>1203</v>
      </c>
      <c r="B2100" s="4" t="s">
        <v>1201</v>
      </c>
      <c r="C2100" s="7" t="s">
        <v>5803</v>
      </c>
      <c r="D2100" s="6" t="s">
        <v>827</v>
      </c>
      <c r="E2100" s="6" t="s">
        <v>2397</v>
      </c>
    </row>
    <row r="2101" ht="12.75" customHeight="1" spans="1:5">
      <c r="A2101" s="7" t="s">
        <v>1205</v>
      </c>
      <c r="B2101" s="4" t="s">
        <v>1201</v>
      </c>
      <c r="C2101" s="7" t="s">
        <v>5804</v>
      </c>
      <c r="D2101" s="6" t="s">
        <v>776</v>
      </c>
      <c r="E2101" s="6" t="s">
        <v>2397</v>
      </c>
    </row>
    <row r="2102" ht="12.75" customHeight="1" spans="1:5">
      <c r="A2102" s="7" t="s">
        <v>1207</v>
      </c>
      <c r="B2102" s="4" t="s">
        <v>1201</v>
      </c>
      <c r="C2102" s="7" t="s">
        <v>5805</v>
      </c>
      <c r="D2102" s="6" t="s">
        <v>46</v>
      </c>
      <c r="E2102" s="6" t="s">
        <v>2397</v>
      </c>
    </row>
    <row r="2103" ht="12.75" customHeight="1" spans="1:5">
      <c r="A2103" s="7" t="s">
        <v>1209</v>
      </c>
      <c r="B2103" s="4" t="s">
        <v>1201</v>
      </c>
      <c r="C2103" s="7" t="s">
        <v>5806</v>
      </c>
      <c r="D2103" s="6" t="s">
        <v>1210</v>
      </c>
      <c r="E2103" s="6" t="s">
        <v>2397</v>
      </c>
    </row>
    <row r="2104" ht="12.75" customHeight="1" spans="1:5">
      <c r="A2104" s="7" t="s">
        <v>1212</v>
      </c>
      <c r="B2104" s="4" t="s">
        <v>1201</v>
      </c>
      <c r="C2104" s="7" t="s">
        <v>5807</v>
      </c>
      <c r="D2104" s="6" t="s">
        <v>1210</v>
      </c>
      <c r="E2104" s="6" t="s">
        <v>2397</v>
      </c>
    </row>
    <row r="2105" ht="12.75" customHeight="1" spans="1:5">
      <c r="A2105" s="3" t="s">
        <v>5808</v>
      </c>
      <c r="B2105" s="4"/>
      <c r="C2105" s="6"/>
      <c r="D2105" s="6"/>
      <c r="E2105" s="6"/>
    </row>
    <row r="2106" ht="12.75" customHeight="1" spans="1:5">
      <c r="A2106" s="7" t="s">
        <v>5809</v>
      </c>
      <c r="B2106" s="4" t="s">
        <v>1201</v>
      </c>
      <c r="C2106" s="7" t="s">
        <v>5810</v>
      </c>
      <c r="D2106" s="6" t="s">
        <v>2110</v>
      </c>
      <c r="E2106" s="6">
        <v>576</v>
      </c>
    </row>
    <row r="2107" ht="12.75" customHeight="1" spans="1:5">
      <c r="A2107" s="7" t="s">
        <v>5811</v>
      </c>
      <c r="B2107" s="4" t="s">
        <v>1201</v>
      </c>
      <c r="C2107" s="7" t="s">
        <v>5812</v>
      </c>
      <c r="D2107" s="6" t="s">
        <v>2110</v>
      </c>
      <c r="E2107" s="6">
        <v>576</v>
      </c>
    </row>
    <row r="2108" ht="12.75" customHeight="1" spans="1:5">
      <c r="A2108" s="7" t="s">
        <v>5813</v>
      </c>
      <c r="B2108" s="4" t="s">
        <v>1201</v>
      </c>
      <c r="C2108" s="7" t="s">
        <v>5814</v>
      </c>
      <c r="D2108" s="6" t="s">
        <v>355</v>
      </c>
      <c r="E2108" s="17">
        <v>2063860549</v>
      </c>
    </row>
    <row r="2109" ht="12.75" customHeight="1" spans="1:5">
      <c r="A2109" s="7" t="s">
        <v>5815</v>
      </c>
      <c r="B2109" s="4" t="s">
        <v>1201</v>
      </c>
      <c r="C2109" s="7" t="s">
        <v>5816</v>
      </c>
      <c r="D2109" s="6" t="s">
        <v>355</v>
      </c>
      <c r="E2109" s="17">
        <v>1433886600</v>
      </c>
    </row>
    <row r="2110" ht="12.75" customHeight="1" spans="1:5">
      <c r="A2110" s="7" t="s">
        <v>5817</v>
      </c>
      <c r="B2110" s="4" t="s">
        <v>1201</v>
      </c>
      <c r="C2110" s="7" t="s">
        <v>5818</v>
      </c>
      <c r="D2110" s="6" t="s">
        <v>355</v>
      </c>
      <c r="E2110" s="17">
        <v>2081965000</v>
      </c>
    </row>
    <row r="2111" ht="12.75" customHeight="1" spans="1:5">
      <c r="A2111" s="7" t="s">
        <v>5819</v>
      </c>
      <c r="B2111" s="4" t="s">
        <v>1201</v>
      </c>
      <c r="C2111" s="7" t="s">
        <v>5820</v>
      </c>
      <c r="D2111" s="6" t="s">
        <v>355</v>
      </c>
      <c r="E2111" s="17">
        <v>3852141395</v>
      </c>
    </row>
    <row r="2112" ht="12.75" customHeight="1" spans="1:5">
      <c r="A2112" s="7" t="s">
        <v>5821</v>
      </c>
      <c r="B2112" s="4" t="s">
        <v>1201</v>
      </c>
      <c r="C2112" s="7" t="s">
        <v>5822</v>
      </c>
      <c r="D2112" s="6" t="s">
        <v>355</v>
      </c>
      <c r="E2112" s="17">
        <v>3319283100</v>
      </c>
    </row>
    <row r="2113" ht="12.75" customHeight="1" spans="1:5">
      <c r="A2113" s="7" t="s">
        <v>5823</v>
      </c>
      <c r="B2113" s="4" t="s">
        <v>1201</v>
      </c>
      <c r="C2113" s="7" t="s">
        <v>5824</v>
      </c>
      <c r="D2113" s="6" t="s">
        <v>355</v>
      </c>
      <c r="E2113" s="17">
        <v>2765833000</v>
      </c>
    </row>
    <row r="2114" ht="12.75" customHeight="1" spans="1:5">
      <c r="A2114" s="7" t="s">
        <v>5825</v>
      </c>
      <c r="B2114" s="4" t="s">
        <v>1201</v>
      </c>
      <c r="C2114" s="7" t="s">
        <v>5826</v>
      </c>
      <c r="D2114" s="6" t="s">
        <v>355</v>
      </c>
      <c r="E2114" s="17">
        <v>1969600000</v>
      </c>
    </row>
    <row r="2115" ht="12.75" customHeight="1" spans="1:5">
      <c r="A2115" s="7" t="s">
        <v>5827</v>
      </c>
      <c r="B2115" s="4" t="s">
        <v>1201</v>
      </c>
      <c r="C2115" s="7" t="s">
        <v>5828</v>
      </c>
      <c r="D2115" s="6" t="s">
        <v>355</v>
      </c>
      <c r="E2115" s="17">
        <v>974015000</v>
      </c>
    </row>
    <row r="2116" ht="12.75" customHeight="1" spans="1:5">
      <c r="A2116" s="7" t="s">
        <v>5829</v>
      </c>
      <c r="B2116" s="4" t="s">
        <v>1201</v>
      </c>
      <c r="C2116" s="7" t="s">
        <v>5830</v>
      </c>
      <c r="D2116" s="6" t="s">
        <v>355</v>
      </c>
      <c r="E2116" s="17">
        <v>1049185000</v>
      </c>
    </row>
    <row r="2117" ht="12.75" customHeight="1" spans="1:5">
      <c r="A2117" s="7" t="s">
        <v>5831</v>
      </c>
      <c r="B2117" s="4" t="s">
        <v>1201</v>
      </c>
      <c r="C2117" s="7" t="s">
        <v>5832</v>
      </c>
      <c r="D2117" s="6" t="s">
        <v>355</v>
      </c>
      <c r="E2117" s="17">
        <v>780670000</v>
      </c>
    </row>
    <row r="2118" ht="12.75" customHeight="1" spans="1:5">
      <c r="A2118" s="7" t="s">
        <v>5833</v>
      </c>
      <c r="B2118" s="4" t="s">
        <v>1201</v>
      </c>
      <c r="C2118" s="7" t="s">
        <v>5834</v>
      </c>
      <c r="D2118" s="6" t="s">
        <v>355</v>
      </c>
      <c r="E2118" s="17">
        <v>1037215000</v>
      </c>
    </row>
    <row r="2119" ht="12.75" customHeight="1" spans="1:5">
      <c r="A2119" s="7" t="s">
        <v>5835</v>
      </c>
      <c r="B2119" s="4" t="s">
        <v>1201</v>
      </c>
      <c r="C2119" s="7" t="s">
        <v>5836</v>
      </c>
      <c r="D2119" s="6" t="s">
        <v>355</v>
      </c>
      <c r="E2119" s="17">
        <v>1346890000</v>
      </c>
    </row>
    <row r="2120" ht="12.75" customHeight="1" spans="1:5">
      <c r="A2120" s="7" t="s">
        <v>5837</v>
      </c>
      <c r="B2120" s="4" t="s">
        <v>1201</v>
      </c>
      <c r="C2120" s="7" t="s">
        <v>5838</v>
      </c>
      <c r="D2120" s="6" t="s">
        <v>355</v>
      </c>
      <c r="E2120" s="17">
        <v>1277190556</v>
      </c>
    </row>
    <row r="2121" ht="12.75" customHeight="1" spans="1:5">
      <c r="A2121" s="7" t="s">
        <v>5839</v>
      </c>
      <c r="B2121" s="4" t="s">
        <v>1201</v>
      </c>
      <c r="C2121" s="7" t="s">
        <v>5840</v>
      </c>
      <c r="D2121" s="6" t="s">
        <v>355</v>
      </c>
      <c r="E2121" s="17">
        <v>2591762000</v>
      </c>
    </row>
    <row r="2122" ht="12.75" customHeight="1" spans="1:5">
      <c r="A2122" s="7" t="s">
        <v>5841</v>
      </c>
      <c r="B2122" s="4" t="s">
        <v>1201</v>
      </c>
      <c r="C2122" s="7" t="s">
        <v>5842</v>
      </c>
      <c r="D2122" s="6" t="s">
        <v>355</v>
      </c>
      <c r="E2122" s="17">
        <f>SUM(E2108:E2121)</f>
        <v>26543497200</v>
      </c>
    </row>
    <row r="2123" ht="12.75" customHeight="1" spans="1:5">
      <c r="A2123" s="3" t="s">
        <v>1214</v>
      </c>
      <c r="B2123" s="3"/>
      <c r="C2123" s="3"/>
      <c r="D2123" s="3"/>
      <c r="E2123" s="3"/>
    </row>
    <row r="2124" ht="12.75" customHeight="1" spans="1:5">
      <c r="A2124" s="3" t="s">
        <v>5843</v>
      </c>
      <c r="B2124" s="3"/>
      <c r="C2124" s="3"/>
      <c r="D2124" s="3"/>
      <c r="E2124" s="3"/>
    </row>
    <row r="2125" ht="12.75" customHeight="1" spans="1:5">
      <c r="A2125" s="7" t="s">
        <v>5844</v>
      </c>
      <c r="B2125" s="4" t="s">
        <v>902</v>
      </c>
      <c r="C2125" s="7" t="s">
        <v>5845</v>
      </c>
      <c r="D2125" s="6" t="s">
        <v>46</v>
      </c>
      <c r="E2125" s="9" t="s">
        <v>5846</v>
      </c>
    </row>
    <row r="2126" ht="12.75" customHeight="1" spans="1:5">
      <c r="A2126" s="7" t="s">
        <v>5847</v>
      </c>
      <c r="B2126" s="4" t="s">
        <v>902</v>
      </c>
      <c r="C2126" s="7" t="s">
        <v>5848</v>
      </c>
      <c r="D2126" s="6" t="s">
        <v>62</v>
      </c>
      <c r="E2126" s="6">
        <v>133934</v>
      </c>
    </row>
    <row r="2127" ht="12.75" customHeight="1" spans="1:5">
      <c r="A2127" s="7" t="s">
        <v>5849</v>
      </c>
      <c r="B2127" s="4" t="s">
        <v>902</v>
      </c>
      <c r="C2127" s="7" t="s">
        <v>5850</v>
      </c>
      <c r="D2127" s="6" t="s">
        <v>46</v>
      </c>
      <c r="E2127" s="9" t="s">
        <v>5851</v>
      </c>
    </row>
    <row r="2128" ht="12.75" customHeight="1" spans="1:5">
      <c r="A2128" s="7" t="s">
        <v>5852</v>
      </c>
      <c r="B2128" s="4" t="s">
        <v>902</v>
      </c>
      <c r="C2128" s="7" t="s">
        <v>5853</v>
      </c>
      <c r="D2128" s="6" t="s">
        <v>62</v>
      </c>
      <c r="E2128" s="6">
        <v>142270</v>
      </c>
    </row>
    <row r="2129" ht="12.75" customHeight="1" spans="1:5">
      <c r="A2129" s="3" t="s">
        <v>1216</v>
      </c>
      <c r="B2129" s="4"/>
      <c r="C2129" s="6"/>
      <c r="D2129" s="6"/>
      <c r="E2129" s="6"/>
    </row>
    <row r="2130" ht="12.75" customHeight="1" spans="1:5">
      <c r="A2130" s="7" t="s">
        <v>1216</v>
      </c>
      <c r="B2130" s="4" t="s">
        <v>902</v>
      </c>
      <c r="C2130" s="7" t="s">
        <v>5854</v>
      </c>
      <c r="D2130" s="6" t="s">
        <v>62</v>
      </c>
      <c r="E2130" s="9" t="s">
        <v>5855</v>
      </c>
    </row>
    <row r="2131" ht="12.75" customHeight="1" spans="1:5">
      <c r="A2131" s="7" t="s">
        <v>5856</v>
      </c>
      <c r="B2131" s="4" t="s">
        <v>902</v>
      </c>
      <c r="C2131" s="7" t="s">
        <v>5857</v>
      </c>
      <c r="D2131" s="6" t="s">
        <v>5858</v>
      </c>
      <c r="E2131" s="6">
        <v>4906</v>
      </c>
    </row>
    <row r="2132" ht="12.75" customHeight="1" spans="1:5">
      <c r="A2132" s="7" t="s">
        <v>5859</v>
      </c>
      <c r="B2132" s="4" t="s">
        <v>902</v>
      </c>
      <c r="C2132" s="7" t="s">
        <v>5859</v>
      </c>
      <c r="D2132" s="6" t="s">
        <v>5858</v>
      </c>
      <c r="E2132" s="6">
        <v>28</v>
      </c>
    </row>
    <row r="2133" ht="12.75" customHeight="1" spans="1:5">
      <c r="A2133" s="7" t="s">
        <v>5860</v>
      </c>
      <c r="B2133" s="4" t="s">
        <v>902</v>
      </c>
      <c r="C2133" s="7" t="s">
        <v>5861</v>
      </c>
      <c r="D2133" s="6" t="s">
        <v>46</v>
      </c>
      <c r="E2133" s="9" t="s">
        <v>5862</v>
      </c>
    </row>
    <row r="2134" ht="12.75" customHeight="1" spans="1:5">
      <c r="A2134" s="7" t="s">
        <v>5863</v>
      </c>
      <c r="B2134" s="4" t="s">
        <v>902</v>
      </c>
      <c r="C2134" s="7" t="s">
        <v>5864</v>
      </c>
      <c r="D2134" s="6" t="s">
        <v>46</v>
      </c>
      <c r="E2134" s="9" t="s">
        <v>5865</v>
      </c>
    </row>
    <row r="2135" ht="12.75" customHeight="1" spans="1:5">
      <c r="A2135" s="7" t="s">
        <v>5866</v>
      </c>
      <c r="B2135" s="4" t="s">
        <v>902</v>
      </c>
      <c r="C2135" s="7" t="s">
        <v>5867</v>
      </c>
      <c r="D2135" s="6" t="s">
        <v>46</v>
      </c>
      <c r="E2135" s="9" t="s">
        <v>5868</v>
      </c>
    </row>
    <row r="2136" ht="12.75" customHeight="1" spans="1:5">
      <c r="A2136" s="3" t="s">
        <v>5869</v>
      </c>
      <c r="B2136" s="4"/>
      <c r="C2136" s="6"/>
      <c r="D2136" s="6"/>
      <c r="E2136" s="6"/>
    </row>
    <row r="2137" ht="12.75" customHeight="1" spans="1:5">
      <c r="A2137" s="7" t="s">
        <v>5870</v>
      </c>
      <c r="B2137" s="4" t="s">
        <v>902</v>
      </c>
      <c r="C2137" s="7" t="s">
        <v>5871</v>
      </c>
      <c r="D2137" s="6" t="s">
        <v>5872</v>
      </c>
      <c r="E2137" s="6">
        <v>6230</v>
      </c>
    </row>
    <row r="2138" ht="12.75" customHeight="1" spans="1:5">
      <c r="A2138" s="7" t="s">
        <v>5873</v>
      </c>
      <c r="B2138" s="4" t="s">
        <v>902</v>
      </c>
      <c r="C2138" s="7" t="s">
        <v>5874</v>
      </c>
      <c r="D2138" s="6" t="s">
        <v>5872</v>
      </c>
      <c r="E2138" s="6">
        <v>17552</v>
      </c>
    </row>
    <row r="2139" ht="12.75" customHeight="1" spans="1:5">
      <c r="A2139" s="7" t="s">
        <v>5875</v>
      </c>
      <c r="B2139" s="4" t="s">
        <v>902</v>
      </c>
      <c r="C2139" s="7" t="s">
        <v>5876</v>
      </c>
      <c r="D2139" s="6" t="s">
        <v>5872</v>
      </c>
      <c r="E2139" s="6">
        <v>7217</v>
      </c>
    </row>
    <row r="2140" ht="12.75" customHeight="1" spans="1:5">
      <c r="A2140" s="7" t="s">
        <v>5877</v>
      </c>
      <c r="B2140" s="4" t="s">
        <v>902</v>
      </c>
      <c r="C2140" s="7" t="s">
        <v>5878</v>
      </c>
      <c r="D2140" s="6" t="s">
        <v>5872</v>
      </c>
      <c r="E2140" s="6">
        <v>1379</v>
      </c>
    </row>
    <row r="2141" ht="12.75" customHeight="1" spans="1:5">
      <c r="A2141" s="7" t="s">
        <v>5879</v>
      </c>
      <c r="B2141" s="4" t="s">
        <v>902</v>
      </c>
      <c r="C2141" s="7" t="s">
        <v>5880</v>
      </c>
      <c r="D2141" s="6" t="s">
        <v>5872</v>
      </c>
      <c r="E2141" s="6">
        <v>77</v>
      </c>
    </row>
    <row r="2142" ht="12.75" customHeight="1" spans="1:5">
      <c r="A2142" s="7" t="s">
        <v>5881</v>
      </c>
      <c r="B2142" s="4" t="s">
        <v>902</v>
      </c>
      <c r="C2142" s="7" t="s">
        <v>5882</v>
      </c>
      <c r="D2142" s="6" t="s">
        <v>5872</v>
      </c>
      <c r="E2142" s="6">
        <v>6153</v>
      </c>
    </row>
    <row r="2143" ht="12.75" customHeight="1" spans="1:5">
      <c r="A2143" s="7" t="s">
        <v>5883</v>
      </c>
      <c r="B2143" s="4" t="s">
        <v>902</v>
      </c>
      <c r="C2143" s="7" t="s">
        <v>5884</v>
      </c>
      <c r="D2143" s="6" t="s">
        <v>5872</v>
      </c>
      <c r="E2143" s="6">
        <v>865</v>
      </c>
    </row>
    <row r="2144" ht="12.75" customHeight="1" spans="1:5">
      <c r="A2144" s="7" t="s">
        <v>5885</v>
      </c>
      <c r="B2144" s="4" t="s">
        <v>902</v>
      </c>
      <c r="C2144" s="7" t="s">
        <v>5886</v>
      </c>
      <c r="D2144" s="6" t="s">
        <v>5872</v>
      </c>
      <c r="E2144" s="6">
        <v>6679</v>
      </c>
    </row>
    <row r="2145" ht="12.75" customHeight="1" spans="1:5">
      <c r="A2145" s="7" t="s">
        <v>5887</v>
      </c>
      <c r="B2145" s="4" t="s">
        <v>902</v>
      </c>
      <c r="C2145" s="7" t="s">
        <v>5888</v>
      </c>
      <c r="D2145" s="6" t="s">
        <v>5872</v>
      </c>
      <c r="E2145" s="6">
        <v>1172</v>
      </c>
    </row>
    <row r="2146" ht="12.75" customHeight="1" spans="1:5">
      <c r="A2146" s="7" t="s">
        <v>5889</v>
      </c>
      <c r="B2146" s="4" t="s">
        <v>902</v>
      </c>
      <c r="C2146" s="7" t="s">
        <v>5890</v>
      </c>
      <c r="D2146" s="6" t="s">
        <v>46</v>
      </c>
      <c r="E2146" s="9" t="s">
        <v>5891</v>
      </c>
    </row>
    <row r="2147" ht="12.75" customHeight="1" spans="1:5">
      <c r="A2147" s="7" t="s">
        <v>5892</v>
      </c>
      <c r="B2147" s="4" t="s">
        <v>902</v>
      </c>
      <c r="C2147" s="7" t="s">
        <v>5893</v>
      </c>
      <c r="D2147" s="6" t="s">
        <v>5858</v>
      </c>
      <c r="E2147" s="6">
        <v>9538</v>
      </c>
    </row>
    <row r="2148" ht="12.75" customHeight="1" spans="1:5">
      <c r="A2148" s="7" t="s">
        <v>5894</v>
      </c>
      <c r="B2148" s="4" t="s">
        <v>902</v>
      </c>
      <c r="C2148" s="7" t="s">
        <v>5895</v>
      </c>
      <c r="D2148" s="6" t="s">
        <v>46</v>
      </c>
      <c r="E2148" s="9" t="s">
        <v>5896</v>
      </c>
    </row>
    <row r="2149" ht="12.75" customHeight="1" spans="1:5">
      <c r="A2149" s="7" t="s">
        <v>5897</v>
      </c>
      <c r="B2149" s="4" t="s">
        <v>902</v>
      </c>
      <c r="C2149" s="7" t="s">
        <v>5898</v>
      </c>
      <c r="D2149" s="6" t="s">
        <v>5899</v>
      </c>
      <c r="E2149" s="6">
        <v>21</v>
      </c>
    </row>
    <row r="2150" ht="12.75" customHeight="1" spans="1:5">
      <c r="A2150" s="7" t="s">
        <v>5900</v>
      </c>
      <c r="B2150" s="4" t="s">
        <v>902</v>
      </c>
      <c r="C2150" s="7" t="s">
        <v>5901</v>
      </c>
      <c r="D2150" s="6" t="s">
        <v>46</v>
      </c>
      <c r="E2150" s="9" t="s">
        <v>5902</v>
      </c>
    </row>
    <row r="2151" ht="12.75" customHeight="1" spans="1:5">
      <c r="A2151" s="7" t="s">
        <v>5903</v>
      </c>
      <c r="B2151" s="4" t="s">
        <v>902</v>
      </c>
      <c r="C2151" s="7" t="s">
        <v>5904</v>
      </c>
      <c r="D2151" s="6" t="s">
        <v>46</v>
      </c>
      <c r="E2151" s="9" t="s">
        <v>5905</v>
      </c>
    </row>
    <row r="2152" ht="12.75" customHeight="1" spans="1:5">
      <c r="A2152" s="3" t="s">
        <v>5906</v>
      </c>
      <c r="B2152" s="4"/>
      <c r="C2152" s="6"/>
      <c r="D2152" s="6"/>
      <c r="E2152" s="6"/>
    </row>
    <row r="2153" ht="12.75" customHeight="1" spans="1:5">
      <c r="A2153" s="7" t="s">
        <v>5907</v>
      </c>
      <c r="B2153" s="4" t="s">
        <v>902</v>
      </c>
      <c r="C2153" s="7" t="s">
        <v>5908</v>
      </c>
      <c r="D2153" s="6" t="s">
        <v>5872</v>
      </c>
      <c r="E2153" s="6">
        <v>524</v>
      </c>
    </row>
    <row r="2154" ht="12.75" customHeight="1" spans="1:5">
      <c r="A2154" s="7" t="s">
        <v>5909</v>
      </c>
      <c r="B2154" s="4" t="s">
        <v>902</v>
      </c>
      <c r="C2154" s="7" t="s">
        <v>5910</v>
      </c>
      <c r="D2154" s="6" t="s">
        <v>5872</v>
      </c>
      <c r="E2154" s="6">
        <v>2274</v>
      </c>
    </row>
    <row r="2155" ht="12.75" customHeight="1" spans="1:5">
      <c r="A2155" s="7" t="s">
        <v>5911</v>
      </c>
      <c r="B2155" s="4" t="s">
        <v>902</v>
      </c>
      <c r="C2155" s="7" t="s">
        <v>5912</v>
      </c>
      <c r="D2155" s="6" t="s">
        <v>5872</v>
      </c>
      <c r="E2155" s="22">
        <v>1280</v>
      </c>
    </row>
    <row r="2156" ht="12.75" customHeight="1" spans="1:5">
      <c r="A2156" s="7" t="s">
        <v>5913</v>
      </c>
      <c r="B2156" s="4" t="s">
        <v>902</v>
      </c>
      <c r="C2156" s="7" t="s">
        <v>5912</v>
      </c>
      <c r="D2156" s="6" t="s">
        <v>5872</v>
      </c>
      <c r="E2156" s="22">
        <v>267</v>
      </c>
    </row>
    <row r="2157" ht="12.75" customHeight="1" spans="1:5">
      <c r="A2157" s="7" t="s">
        <v>5914</v>
      </c>
      <c r="B2157" s="4" t="s">
        <v>902</v>
      </c>
      <c r="C2157" s="7" t="s">
        <v>5915</v>
      </c>
      <c r="D2157" s="6" t="s">
        <v>5872</v>
      </c>
      <c r="E2157" s="22">
        <v>17</v>
      </c>
    </row>
    <row r="2158" ht="12.75" customHeight="1" spans="1:5">
      <c r="A2158" s="7" t="s">
        <v>5916</v>
      </c>
      <c r="B2158" s="4" t="s">
        <v>902</v>
      </c>
      <c r="C2158" s="7" t="s">
        <v>5912</v>
      </c>
      <c r="D2158" s="6" t="s">
        <v>5872</v>
      </c>
      <c r="E2158" s="22">
        <v>507</v>
      </c>
    </row>
    <row r="2159" ht="12.75" customHeight="1" spans="1:5">
      <c r="A2159" s="7" t="s">
        <v>5917</v>
      </c>
      <c r="B2159" s="4" t="s">
        <v>902</v>
      </c>
      <c r="C2159" s="7" t="s">
        <v>5912</v>
      </c>
      <c r="D2159" s="6" t="s">
        <v>5872</v>
      </c>
      <c r="E2159" s="22">
        <v>207</v>
      </c>
    </row>
    <row r="2160" ht="12.75" customHeight="1" spans="1:5">
      <c r="A2160" s="7" t="s">
        <v>5918</v>
      </c>
      <c r="B2160" s="4" t="s">
        <v>902</v>
      </c>
      <c r="C2160" s="7" t="s">
        <v>5912</v>
      </c>
      <c r="D2160" s="6" t="s">
        <v>5872</v>
      </c>
      <c r="E2160" s="22">
        <v>434</v>
      </c>
    </row>
    <row r="2161" ht="12.75" customHeight="1" spans="1:5">
      <c r="A2161" s="7" t="s">
        <v>5919</v>
      </c>
      <c r="B2161" s="4" t="s">
        <v>902</v>
      </c>
      <c r="C2161" s="7" t="s">
        <v>5912</v>
      </c>
      <c r="D2161" s="6" t="s">
        <v>5872</v>
      </c>
      <c r="E2161" s="22">
        <v>86</v>
      </c>
    </row>
    <row r="2162" ht="12.75" customHeight="1" spans="1:5">
      <c r="A2162" s="7" t="s">
        <v>5920</v>
      </c>
      <c r="B2162" s="4" t="s">
        <v>902</v>
      </c>
      <c r="C2162" s="7" t="s">
        <v>5921</v>
      </c>
      <c r="D2162" s="6" t="s">
        <v>119</v>
      </c>
      <c r="E2162" s="6">
        <v>1621</v>
      </c>
    </row>
    <row r="2163" ht="12.75" customHeight="1" spans="1:5">
      <c r="A2163" s="7" t="s">
        <v>5922</v>
      </c>
      <c r="B2163" s="4" t="s">
        <v>902</v>
      </c>
      <c r="C2163" s="7" t="s">
        <v>5921</v>
      </c>
      <c r="D2163" s="6" t="s">
        <v>119</v>
      </c>
      <c r="E2163" s="6">
        <v>167</v>
      </c>
    </row>
    <row r="2164" ht="12.75" customHeight="1" spans="1:5">
      <c r="A2164" s="7" t="s">
        <v>5923</v>
      </c>
      <c r="B2164" s="4" t="s">
        <v>902</v>
      </c>
      <c r="C2164" s="7" t="s">
        <v>5921</v>
      </c>
      <c r="D2164" s="6" t="s">
        <v>119</v>
      </c>
      <c r="E2164" s="6">
        <v>1365</v>
      </c>
    </row>
    <row r="2165" ht="12.75" customHeight="1" spans="1:5">
      <c r="A2165" s="7" t="s">
        <v>5924</v>
      </c>
      <c r="B2165" s="4" t="s">
        <v>902</v>
      </c>
      <c r="C2165" s="7" t="s">
        <v>5921</v>
      </c>
      <c r="D2165" s="6" t="s">
        <v>119</v>
      </c>
      <c r="E2165" s="6">
        <v>7890</v>
      </c>
    </row>
    <row r="2166" ht="12.75" customHeight="1" spans="1:5">
      <c r="A2166" s="7" t="s">
        <v>5925</v>
      </c>
      <c r="B2166" s="4" t="s">
        <v>902</v>
      </c>
      <c r="C2166" s="7" t="s">
        <v>5921</v>
      </c>
      <c r="D2166" s="6" t="s">
        <v>119</v>
      </c>
      <c r="E2166" s="6">
        <v>595</v>
      </c>
    </row>
    <row r="2167" ht="12.75" customHeight="1" spans="1:5">
      <c r="A2167" s="7" t="s">
        <v>5926</v>
      </c>
      <c r="B2167" s="4" t="s">
        <v>902</v>
      </c>
      <c r="C2167" s="7" t="s">
        <v>5927</v>
      </c>
      <c r="D2167" s="6" t="s">
        <v>119</v>
      </c>
      <c r="E2167" s="6">
        <v>5817</v>
      </c>
    </row>
    <row r="2168" ht="12.75" customHeight="1" spans="1:5">
      <c r="A2168" s="7" t="s">
        <v>5928</v>
      </c>
      <c r="B2168" s="4" t="s">
        <v>902</v>
      </c>
      <c r="C2168" s="7" t="s">
        <v>5929</v>
      </c>
      <c r="D2168" s="6" t="s">
        <v>119</v>
      </c>
      <c r="E2168" s="6">
        <v>9273</v>
      </c>
    </row>
    <row r="2169" ht="12.75" customHeight="1" spans="1:5">
      <c r="A2169" s="7" t="s">
        <v>5930</v>
      </c>
      <c r="B2169" s="4" t="s">
        <v>902</v>
      </c>
      <c r="C2169" s="7" t="s">
        <v>5931</v>
      </c>
      <c r="D2169" s="6" t="s">
        <v>119</v>
      </c>
      <c r="E2169" s="6">
        <v>985</v>
      </c>
    </row>
    <row r="2170" ht="12.75" customHeight="1" spans="1:5">
      <c r="A2170" s="7" t="s">
        <v>5932</v>
      </c>
      <c r="B2170" s="4" t="s">
        <v>902</v>
      </c>
      <c r="C2170" s="7" t="s">
        <v>5933</v>
      </c>
      <c r="D2170" s="6" t="s">
        <v>119</v>
      </c>
      <c r="E2170" s="6">
        <v>1970</v>
      </c>
    </row>
    <row r="2171" ht="12.75" customHeight="1" spans="1:5">
      <c r="A2171" s="7" t="s">
        <v>5934</v>
      </c>
      <c r="B2171" s="4" t="s">
        <v>902</v>
      </c>
      <c r="C2171" s="7" t="s">
        <v>5935</v>
      </c>
      <c r="D2171" s="6" t="s">
        <v>119</v>
      </c>
      <c r="E2171" s="6">
        <v>414</v>
      </c>
    </row>
    <row r="2172" ht="12.75" customHeight="1" spans="1:5">
      <c r="A2172" s="7" t="s">
        <v>1218</v>
      </c>
      <c r="B2172" s="4" t="s">
        <v>902</v>
      </c>
      <c r="C2172" s="7" t="s">
        <v>5936</v>
      </c>
      <c r="D2172" s="6" t="s">
        <v>46</v>
      </c>
      <c r="E2172" s="31" t="s">
        <v>5937</v>
      </c>
    </row>
    <row r="2173" ht="12.75" customHeight="1" spans="1:5">
      <c r="A2173" s="7" t="s">
        <v>1220</v>
      </c>
      <c r="B2173" s="4" t="s">
        <v>902</v>
      </c>
      <c r="C2173" s="7" t="s">
        <v>5938</v>
      </c>
      <c r="D2173" s="6" t="s">
        <v>62</v>
      </c>
      <c r="E2173" s="6">
        <v>37870</v>
      </c>
    </row>
    <row r="2174" ht="12.75" customHeight="1" spans="1:5">
      <c r="A2174" s="7" t="s">
        <v>1222</v>
      </c>
      <c r="B2174" s="4" t="s">
        <v>902</v>
      </c>
      <c r="C2174" s="7" t="s">
        <v>5939</v>
      </c>
      <c r="D2174" s="6" t="s">
        <v>46</v>
      </c>
      <c r="E2174" s="9" t="s">
        <v>5940</v>
      </c>
    </row>
    <row r="2175" ht="12.75" customHeight="1" spans="1:5">
      <c r="A2175" s="7" t="s">
        <v>1224</v>
      </c>
      <c r="B2175" s="4" t="s">
        <v>902</v>
      </c>
      <c r="C2175" s="7" t="s">
        <v>5941</v>
      </c>
      <c r="D2175" s="6" t="s">
        <v>62</v>
      </c>
      <c r="E2175" s="6">
        <v>3.893</v>
      </c>
    </row>
    <row r="2176" ht="12.75" customHeight="1" spans="1:5">
      <c r="A2176" s="7" t="s">
        <v>1226</v>
      </c>
      <c r="B2176" s="4" t="s">
        <v>902</v>
      </c>
      <c r="C2176" s="7" t="s">
        <v>5942</v>
      </c>
      <c r="D2176" s="6" t="s">
        <v>62</v>
      </c>
      <c r="E2176" s="6">
        <v>860</v>
      </c>
    </row>
    <row r="2177" ht="12.75" customHeight="1" spans="1:5">
      <c r="A2177" s="3" t="s">
        <v>5943</v>
      </c>
      <c r="B2177" s="4"/>
      <c r="C2177" s="6"/>
      <c r="D2177" s="6"/>
      <c r="E2177" s="6"/>
    </row>
    <row r="2178" ht="12.75" customHeight="1" spans="1:5">
      <c r="A2178" s="7" t="s">
        <v>5944</v>
      </c>
      <c r="B2178" s="4" t="s">
        <v>902</v>
      </c>
      <c r="C2178" s="7" t="s">
        <v>5945</v>
      </c>
      <c r="D2178" s="6" t="s">
        <v>827</v>
      </c>
      <c r="E2178" s="6">
        <v>185</v>
      </c>
    </row>
    <row r="2179" ht="12.75" customHeight="1" spans="1:5">
      <c r="A2179" s="7" t="s">
        <v>5946</v>
      </c>
      <c r="B2179" s="4" t="s">
        <v>902</v>
      </c>
      <c r="C2179" s="7" t="s">
        <v>5947</v>
      </c>
      <c r="D2179" s="6" t="s">
        <v>144</v>
      </c>
      <c r="E2179" s="6">
        <v>2226</v>
      </c>
    </row>
    <row r="2180" ht="12.75" customHeight="1" spans="1:5">
      <c r="A2180" s="7" t="s">
        <v>5948</v>
      </c>
      <c r="B2180" s="4" t="s">
        <v>902</v>
      </c>
      <c r="C2180" s="7" t="s">
        <v>5948</v>
      </c>
      <c r="D2180" s="6" t="s">
        <v>62</v>
      </c>
      <c r="E2180" s="6">
        <v>392</v>
      </c>
    </row>
    <row r="2181" ht="12.75" customHeight="1" spans="1:5">
      <c r="A2181" s="7" t="s">
        <v>5949</v>
      </c>
      <c r="B2181" s="4" t="s">
        <v>902</v>
      </c>
      <c r="C2181" s="7" t="s">
        <v>5949</v>
      </c>
      <c r="D2181" s="6" t="s">
        <v>62</v>
      </c>
      <c r="E2181" s="6">
        <v>574</v>
      </c>
    </row>
    <row r="2182" ht="12.75" customHeight="1" spans="1:5">
      <c r="A2182" s="7" t="s">
        <v>5950</v>
      </c>
      <c r="B2182" s="4" t="s">
        <v>902</v>
      </c>
      <c r="C2182" s="7" t="s">
        <v>5951</v>
      </c>
      <c r="D2182" s="6" t="s">
        <v>46</v>
      </c>
      <c r="E2182" s="9">
        <f>E2180/E2181</f>
        <v>0.682926829268293</v>
      </c>
    </row>
    <row r="2183" ht="12.75" customHeight="1" spans="1:5">
      <c r="A2183" s="3" t="s">
        <v>5952</v>
      </c>
      <c r="B2183" s="4"/>
      <c r="C2183" s="6"/>
      <c r="D2183" s="6"/>
      <c r="E2183" s="6"/>
    </row>
    <row r="2184" ht="12.75" customHeight="1" spans="1:5">
      <c r="A2184" s="7" t="s">
        <v>5953</v>
      </c>
      <c r="B2184" s="4" t="s">
        <v>902</v>
      </c>
      <c r="C2184" s="7" t="s">
        <v>5954</v>
      </c>
      <c r="D2184" s="6" t="s">
        <v>827</v>
      </c>
      <c r="E2184" s="6">
        <v>400</v>
      </c>
    </row>
    <row r="2185" ht="12.75" customHeight="1" spans="1:5">
      <c r="A2185" s="7" t="s">
        <v>5955</v>
      </c>
      <c r="B2185" s="4" t="s">
        <v>902</v>
      </c>
      <c r="C2185" s="7" t="s">
        <v>5956</v>
      </c>
      <c r="D2185" s="6" t="s">
        <v>827</v>
      </c>
      <c r="E2185" s="6">
        <v>116</v>
      </c>
    </row>
    <row r="2186" ht="12.75" customHeight="1" spans="1:5">
      <c r="A2186" s="7" t="s">
        <v>5957</v>
      </c>
      <c r="B2186" s="4" t="s">
        <v>902</v>
      </c>
      <c r="C2186" s="7" t="s">
        <v>5958</v>
      </c>
      <c r="D2186" s="6" t="s">
        <v>827</v>
      </c>
      <c r="E2186" s="6">
        <v>179</v>
      </c>
    </row>
    <row r="2187" ht="12.75" customHeight="1" spans="1:5">
      <c r="A2187" s="7" t="s">
        <v>5959</v>
      </c>
      <c r="B2187" s="4" t="s">
        <v>902</v>
      </c>
      <c r="C2187" s="7" t="s">
        <v>5960</v>
      </c>
      <c r="D2187" s="6" t="s">
        <v>827</v>
      </c>
      <c r="E2187" s="6">
        <v>69</v>
      </c>
    </row>
    <row r="2188" ht="12.75" customHeight="1" spans="1:5">
      <c r="A2188" s="7" t="s">
        <v>5961</v>
      </c>
      <c r="B2188" s="4" t="s">
        <v>902</v>
      </c>
      <c r="C2188" s="7" t="s">
        <v>5962</v>
      </c>
      <c r="D2188" s="6" t="s">
        <v>46</v>
      </c>
      <c r="E2188" s="9" t="s">
        <v>5963</v>
      </c>
    </row>
    <row r="2189" ht="12.75" customHeight="1" spans="1:5">
      <c r="A2189" s="7" t="s">
        <v>1228</v>
      </c>
      <c r="B2189" s="4" t="s">
        <v>902</v>
      </c>
      <c r="C2189" s="7" t="s">
        <v>5964</v>
      </c>
      <c r="D2189" s="6" t="s">
        <v>46</v>
      </c>
      <c r="E2189" s="9" t="s">
        <v>5965</v>
      </c>
    </row>
    <row r="2190" ht="12.75" customHeight="1" spans="1:5">
      <c r="A2190" s="32" t="s">
        <v>1228</v>
      </c>
      <c r="B2190" s="4" t="s">
        <v>902</v>
      </c>
      <c r="C2190" s="7" t="s">
        <v>5964</v>
      </c>
      <c r="D2190" s="6" t="s">
        <v>827</v>
      </c>
      <c r="E2190" s="6" t="s">
        <v>2397</v>
      </c>
    </row>
    <row r="2191" ht="12.75" customHeight="1" spans="1:5">
      <c r="A2191" s="7" t="s">
        <v>5966</v>
      </c>
      <c r="B2191" s="4" t="s">
        <v>902</v>
      </c>
      <c r="C2191" s="7" t="s">
        <v>5967</v>
      </c>
      <c r="D2191" s="6" t="s">
        <v>827</v>
      </c>
      <c r="E2191" s="6">
        <v>63</v>
      </c>
    </row>
    <row r="2192" ht="12.75" customHeight="1" spans="1:5">
      <c r="A2192" s="7" t="s">
        <v>5968</v>
      </c>
      <c r="B2192" s="4" t="s">
        <v>902</v>
      </c>
      <c r="C2192" s="7" t="s">
        <v>5969</v>
      </c>
      <c r="D2192" s="6" t="s">
        <v>827</v>
      </c>
      <c r="E2192" s="6">
        <v>15</v>
      </c>
    </row>
    <row r="2193" ht="12.75" customHeight="1" spans="1:5">
      <c r="A2193" s="7" t="s">
        <v>5970</v>
      </c>
      <c r="B2193" s="4" t="s">
        <v>902</v>
      </c>
      <c r="C2193" s="7" t="s">
        <v>5971</v>
      </c>
      <c r="D2193" s="6" t="s">
        <v>827</v>
      </c>
      <c r="E2193" s="6">
        <v>29</v>
      </c>
    </row>
    <row r="2194" ht="12.75" customHeight="1" spans="1:5">
      <c r="A2194" s="7" t="s">
        <v>5972</v>
      </c>
      <c r="B2194" s="4" t="s">
        <v>902</v>
      </c>
      <c r="C2194" s="7" t="s">
        <v>5973</v>
      </c>
      <c r="D2194" s="6" t="s">
        <v>827</v>
      </c>
      <c r="E2194" s="6">
        <v>11</v>
      </c>
    </row>
    <row r="2195" ht="12.75" customHeight="1" spans="1:5">
      <c r="A2195" s="7" t="s">
        <v>5974</v>
      </c>
      <c r="B2195" s="4" t="s">
        <v>902</v>
      </c>
      <c r="C2195" s="7" t="s">
        <v>5975</v>
      </c>
      <c r="D2195" s="6" t="s">
        <v>827</v>
      </c>
      <c r="E2195" s="6">
        <v>11</v>
      </c>
    </row>
    <row r="2196" ht="12.75" customHeight="1" spans="1:5">
      <c r="A2196" s="7" t="s">
        <v>1242</v>
      </c>
      <c r="B2196" s="4" t="s">
        <v>902</v>
      </c>
      <c r="C2196" s="7" t="s">
        <v>1242</v>
      </c>
      <c r="D2196" s="6" t="s">
        <v>827</v>
      </c>
      <c r="E2196" s="6">
        <v>950</v>
      </c>
    </row>
    <row r="2197" ht="12.75" customHeight="1" spans="1:5">
      <c r="A2197" s="7" t="s">
        <v>5976</v>
      </c>
      <c r="B2197" s="4" t="s">
        <v>902</v>
      </c>
      <c r="C2197" s="7" t="s">
        <v>5977</v>
      </c>
      <c r="D2197" s="6" t="s">
        <v>827</v>
      </c>
      <c r="E2197" s="6">
        <v>399</v>
      </c>
    </row>
    <row r="2198" ht="12.75" customHeight="1" spans="1:5">
      <c r="A2198" s="7" t="s">
        <v>5978</v>
      </c>
      <c r="B2198" s="4" t="s">
        <v>902</v>
      </c>
      <c r="C2198" s="7" t="s">
        <v>5979</v>
      </c>
      <c r="D2198" s="6" t="s">
        <v>827</v>
      </c>
      <c r="E2198" s="6">
        <v>116</v>
      </c>
    </row>
    <row r="2199" ht="12.75" customHeight="1" spans="1:5">
      <c r="A2199" s="7" t="s">
        <v>5980</v>
      </c>
      <c r="B2199" s="4" t="s">
        <v>902</v>
      </c>
      <c r="C2199" s="7" t="s">
        <v>5981</v>
      </c>
      <c r="D2199" s="6" t="s">
        <v>827</v>
      </c>
      <c r="E2199" s="6">
        <v>179</v>
      </c>
    </row>
    <row r="2200" ht="12.75" customHeight="1" spans="1:5">
      <c r="A2200" s="7" t="s">
        <v>5982</v>
      </c>
      <c r="B2200" s="4" t="s">
        <v>902</v>
      </c>
      <c r="C2200" s="7" t="s">
        <v>5983</v>
      </c>
      <c r="D2200" s="6" t="s">
        <v>827</v>
      </c>
      <c r="E2200" s="6">
        <v>71</v>
      </c>
    </row>
    <row r="2201" ht="12.75" customHeight="1" spans="1:5">
      <c r="A2201" s="7" t="s">
        <v>5984</v>
      </c>
      <c r="B2201" s="4" t="s">
        <v>902</v>
      </c>
      <c r="C2201" s="7" t="s">
        <v>5985</v>
      </c>
      <c r="D2201" s="6" t="s">
        <v>827</v>
      </c>
      <c r="E2201" s="6">
        <v>185</v>
      </c>
    </row>
    <row r="2202" ht="12.75" customHeight="1" spans="1:5">
      <c r="A2202" s="3" t="s">
        <v>5986</v>
      </c>
      <c r="B2202" s="4"/>
      <c r="C2202" s="6"/>
      <c r="D2202" s="6"/>
      <c r="E2202" s="6"/>
    </row>
    <row r="2203" ht="12.75" customHeight="1" spans="1:5">
      <c r="A2203" s="7" t="s">
        <v>5987</v>
      </c>
      <c r="B2203" s="4" t="s">
        <v>902</v>
      </c>
      <c r="C2203" s="7" t="s">
        <v>5988</v>
      </c>
      <c r="D2203" s="6" t="s">
        <v>1210</v>
      </c>
      <c r="E2203" s="6">
        <v>14</v>
      </c>
    </row>
    <row r="2204" ht="12.75" customHeight="1" spans="1:5">
      <c r="A2204" s="7" t="s">
        <v>5989</v>
      </c>
      <c r="B2204" s="4" t="s">
        <v>902</v>
      </c>
      <c r="C2204" s="7" t="s">
        <v>5990</v>
      </c>
      <c r="D2204" s="6" t="s">
        <v>1210</v>
      </c>
      <c r="E2204" s="6">
        <v>23</v>
      </c>
    </row>
    <row r="2205" ht="12.75" customHeight="1" spans="1:5">
      <c r="A2205" s="7" t="s">
        <v>5991</v>
      </c>
      <c r="B2205" s="4" t="s">
        <v>902</v>
      </c>
      <c r="C2205" s="7" t="s">
        <v>5992</v>
      </c>
      <c r="D2205" s="6" t="s">
        <v>1210</v>
      </c>
      <c r="E2205" s="6">
        <v>44</v>
      </c>
    </row>
    <row r="2206" ht="12.75" customHeight="1" spans="1:5">
      <c r="A2206" s="7" t="s">
        <v>5993</v>
      </c>
      <c r="B2206" s="4" t="s">
        <v>902</v>
      </c>
      <c r="C2206" s="7" t="s">
        <v>5994</v>
      </c>
      <c r="D2206" s="6" t="s">
        <v>119</v>
      </c>
      <c r="E2206" s="6">
        <v>68</v>
      </c>
    </row>
    <row r="2207" ht="12.75" customHeight="1" spans="1:5">
      <c r="A2207" s="7" t="s">
        <v>5995</v>
      </c>
      <c r="B2207" s="4" t="s">
        <v>902</v>
      </c>
      <c r="C2207" s="7" t="s">
        <v>5996</v>
      </c>
      <c r="D2207" s="6" t="s">
        <v>46</v>
      </c>
      <c r="E2207" s="9" t="s">
        <v>2391</v>
      </c>
    </row>
    <row r="2208" ht="12.75" customHeight="1" spans="1:5">
      <c r="A2208" s="7" t="s">
        <v>5997</v>
      </c>
      <c r="B2208" s="4" t="s">
        <v>902</v>
      </c>
      <c r="C2208" s="7" t="s">
        <v>5997</v>
      </c>
      <c r="D2208" s="6" t="s">
        <v>62</v>
      </c>
      <c r="E2208" s="6">
        <v>45</v>
      </c>
    </row>
    <row r="2209" ht="12.75" customHeight="1" spans="1:5">
      <c r="A2209" s="7" t="s">
        <v>5998</v>
      </c>
      <c r="B2209" s="4" t="s">
        <v>902</v>
      </c>
      <c r="C2209" s="7" t="s">
        <v>5999</v>
      </c>
      <c r="D2209" s="6" t="s">
        <v>1210</v>
      </c>
      <c r="E2209" s="6">
        <v>45</v>
      </c>
    </row>
    <row r="2210" ht="12.75" customHeight="1" spans="1:5">
      <c r="A2210" s="7" t="s">
        <v>6000</v>
      </c>
      <c r="B2210" s="4" t="s">
        <v>902</v>
      </c>
      <c r="C2210" s="7" t="s">
        <v>6001</v>
      </c>
      <c r="D2210" s="6" t="s">
        <v>1210</v>
      </c>
      <c r="E2210" s="6">
        <v>629</v>
      </c>
    </row>
    <row r="2211" ht="12.75" customHeight="1" spans="1:5">
      <c r="A2211" s="7" t="s">
        <v>6002</v>
      </c>
      <c r="B2211" s="4" t="s">
        <v>902</v>
      </c>
      <c r="C2211" s="7" t="s">
        <v>6003</v>
      </c>
      <c r="D2211" s="6" t="s">
        <v>46</v>
      </c>
      <c r="E2211" s="9" t="s">
        <v>6004</v>
      </c>
    </row>
    <row r="2212" ht="12.75" customHeight="1" spans="1:5">
      <c r="A2212" s="7" t="s">
        <v>6005</v>
      </c>
      <c r="B2212" s="4" t="s">
        <v>902</v>
      </c>
      <c r="C2212" s="7" t="s">
        <v>6006</v>
      </c>
      <c r="D2212" s="6" t="s">
        <v>355</v>
      </c>
      <c r="E2212" s="17">
        <v>7303916845</v>
      </c>
    </row>
    <row r="2213" ht="12.75" customHeight="1" spans="1:5">
      <c r="A2213" s="7" t="s">
        <v>1249</v>
      </c>
      <c r="B2213" s="4" t="s">
        <v>902</v>
      </c>
      <c r="C2213" s="7" t="s">
        <v>6007</v>
      </c>
      <c r="D2213" s="6" t="s">
        <v>46</v>
      </c>
      <c r="E2213" s="9" t="s">
        <v>6008</v>
      </c>
    </row>
    <row r="2214" ht="12.75" customHeight="1" spans="1:5">
      <c r="A2214" s="7" t="s">
        <v>1251</v>
      </c>
      <c r="B2214" s="4" t="s">
        <v>902</v>
      </c>
      <c r="C2214" s="7" t="s">
        <v>6009</v>
      </c>
      <c r="D2214" s="6" t="s">
        <v>662</v>
      </c>
      <c r="E2214" s="6">
        <v>34</v>
      </c>
    </row>
    <row r="2215" ht="12.75" customHeight="1" spans="1:5">
      <c r="A2215" s="7" t="s">
        <v>1253</v>
      </c>
      <c r="B2215" s="4" t="s">
        <v>902</v>
      </c>
      <c r="C2215" s="7" t="s">
        <v>6010</v>
      </c>
      <c r="D2215" s="6" t="s">
        <v>662</v>
      </c>
      <c r="E2215" s="6">
        <v>45</v>
      </c>
    </row>
    <row r="2216" ht="12.75" customHeight="1" spans="1:5">
      <c r="A2216" s="3" t="s">
        <v>6011</v>
      </c>
      <c r="B2216" s="4"/>
      <c r="C2216" s="6"/>
      <c r="D2216" s="6"/>
      <c r="E2216" s="6"/>
    </row>
    <row r="2217" ht="12.75" customHeight="1" spans="1:5">
      <c r="A2217" s="7" t="s">
        <v>6012</v>
      </c>
      <c r="B2217" s="4" t="s">
        <v>902</v>
      </c>
      <c r="C2217" s="7" t="s">
        <v>6013</v>
      </c>
      <c r="D2217" s="6" t="s">
        <v>62</v>
      </c>
      <c r="E2217" s="6">
        <v>99</v>
      </c>
    </row>
    <row r="2218" ht="12.75" customHeight="1" spans="1:5">
      <c r="A2218" s="7" t="s">
        <v>6014</v>
      </c>
      <c r="B2218" s="4" t="s">
        <v>902</v>
      </c>
      <c r="C2218" s="7" t="s">
        <v>6015</v>
      </c>
      <c r="D2218" s="6" t="s">
        <v>62</v>
      </c>
      <c r="E2218" s="6">
        <v>28</v>
      </c>
    </row>
    <row r="2219" ht="12.75" customHeight="1" spans="1:5">
      <c r="A2219" s="7" t="s">
        <v>6016</v>
      </c>
      <c r="B2219" s="4" t="s">
        <v>902</v>
      </c>
      <c r="C2219" s="7" t="s">
        <v>6017</v>
      </c>
      <c r="D2219" s="6" t="s">
        <v>46</v>
      </c>
      <c r="E2219" s="9" t="s">
        <v>2391</v>
      </c>
    </row>
    <row r="2220" ht="12.75" customHeight="1" spans="1:5">
      <c r="A2220" s="7" t="s">
        <v>6018</v>
      </c>
      <c r="B2220" s="4" t="s">
        <v>902</v>
      </c>
      <c r="C2220" s="7" t="s">
        <v>6018</v>
      </c>
      <c r="D2220" s="6" t="s">
        <v>62</v>
      </c>
      <c r="E2220" s="6">
        <v>28</v>
      </c>
    </row>
    <row r="2221" ht="12.75" customHeight="1" spans="1:5">
      <c r="A2221" s="7" t="s">
        <v>6019</v>
      </c>
      <c r="B2221" s="4" t="s">
        <v>902</v>
      </c>
      <c r="C2221" s="7" t="s">
        <v>6020</v>
      </c>
      <c r="D2221" s="6" t="s">
        <v>46</v>
      </c>
      <c r="E2221" s="9" t="s">
        <v>2391</v>
      </c>
    </row>
    <row r="2222" ht="12.75" customHeight="1" spans="1:5">
      <c r="A2222" s="7" t="s">
        <v>6021</v>
      </c>
      <c r="B2222" s="4" t="s">
        <v>902</v>
      </c>
      <c r="C2222" s="7" t="s">
        <v>6021</v>
      </c>
      <c r="D2222" s="6" t="s">
        <v>62</v>
      </c>
      <c r="E2222" s="6">
        <v>2829</v>
      </c>
    </row>
    <row r="2223" ht="12.75" customHeight="1" spans="1:5">
      <c r="A2223" s="7" t="s">
        <v>6022</v>
      </c>
      <c r="B2223" s="4" t="s">
        <v>902</v>
      </c>
      <c r="C2223" s="7" t="s">
        <v>6022</v>
      </c>
      <c r="D2223" s="6" t="s">
        <v>62</v>
      </c>
      <c r="E2223" s="6">
        <v>2829</v>
      </c>
    </row>
    <row r="2224" ht="12.75" customHeight="1" spans="1:5">
      <c r="A2224" s="7" t="s">
        <v>6023</v>
      </c>
      <c r="B2224" s="4" t="s">
        <v>902</v>
      </c>
      <c r="C2224" s="7" t="s">
        <v>6024</v>
      </c>
      <c r="D2224" s="6" t="s">
        <v>46</v>
      </c>
      <c r="E2224" s="9" t="s">
        <v>6025</v>
      </c>
    </row>
    <row r="2225" ht="12.75" customHeight="1" spans="1:5">
      <c r="A2225" s="7" t="s">
        <v>6026</v>
      </c>
      <c r="B2225" s="4" t="s">
        <v>902</v>
      </c>
      <c r="C2225" s="7" t="s">
        <v>6027</v>
      </c>
      <c r="D2225" s="6" t="s">
        <v>46</v>
      </c>
      <c r="E2225" s="9" t="s">
        <v>6028</v>
      </c>
    </row>
    <row r="2226" ht="12.75" customHeight="1" spans="1:5">
      <c r="A2226" s="7" t="s">
        <v>6029</v>
      </c>
      <c r="B2226" s="4" t="s">
        <v>902</v>
      </c>
      <c r="C2226" s="7" t="s">
        <v>6030</v>
      </c>
      <c r="D2226" s="6" t="s">
        <v>46</v>
      </c>
      <c r="E2226" s="9" t="s">
        <v>2391</v>
      </c>
    </row>
    <row r="2227" ht="12.75" customHeight="1" spans="1:5">
      <c r="A2227" s="7" t="s">
        <v>6031</v>
      </c>
      <c r="B2227" s="4" t="s">
        <v>902</v>
      </c>
      <c r="C2227" s="7" t="s">
        <v>6031</v>
      </c>
      <c r="D2227" s="6" t="s">
        <v>827</v>
      </c>
      <c r="E2227" s="6">
        <v>950</v>
      </c>
    </row>
    <row r="2228" ht="12.75" customHeight="1" spans="1:5">
      <c r="A2228" s="7" t="s">
        <v>6032</v>
      </c>
      <c r="B2228" s="4" t="s">
        <v>902</v>
      </c>
      <c r="C2228" s="7" t="s">
        <v>6033</v>
      </c>
      <c r="D2228" s="6" t="s">
        <v>62</v>
      </c>
      <c r="E2228" s="6">
        <v>273</v>
      </c>
    </row>
    <row r="2229" ht="12.75" customHeight="1" spans="1:5">
      <c r="A2229" s="3" t="s">
        <v>1255</v>
      </c>
      <c r="B2229" s="4"/>
      <c r="C2229" s="30"/>
      <c r="D2229" s="6"/>
      <c r="E2229" s="30"/>
    </row>
    <row r="2230" ht="12.75" customHeight="1" spans="1:5">
      <c r="A2230" s="3" t="s">
        <v>6034</v>
      </c>
      <c r="B2230" s="4"/>
      <c r="C2230" s="6"/>
      <c r="D2230" s="6"/>
      <c r="E2230" s="6"/>
    </row>
    <row r="2231" ht="12.75" customHeight="1" spans="1:5">
      <c r="A2231" s="7" t="s">
        <v>6035</v>
      </c>
      <c r="B2231" s="4" t="s">
        <v>1258</v>
      </c>
      <c r="C2231" s="7" t="s">
        <v>6036</v>
      </c>
      <c r="D2231" s="6" t="s">
        <v>119</v>
      </c>
      <c r="E2231" s="22">
        <v>4438</v>
      </c>
    </row>
    <row r="2232" ht="12.75" customHeight="1" spans="1:5">
      <c r="A2232" s="7" t="s">
        <v>6037</v>
      </c>
      <c r="B2232" s="4" t="s">
        <v>1258</v>
      </c>
      <c r="C2232" s="7" t="s">
        <v>6038</v>
      </c>
      <c r="D2232" s="6" t="s">
        <v>119</v>
      </c>
      <c r="E2232" s="22">
        <v>4900</v>
      </c>
    </row>
    <row r="2233" ht="12.75" customHeight="1" spans="1:5">
      <c r="A2233" s="7" t="s">
        <v>6039</v>
      </c>
      <c r="B2233" s="4" t="s">
        <v>1258</v>
      </c>
      <c r="C2233" s="7" t="s">
        <v>6040</v>
      </c>
      <c r="D2233" s="6" t="s">
        <v>46</v>
      </c>
      <c r="E2233" s="14" t="s">
        <v>2397</v>
      </c>
    </row>
    <row r="2234" ht="12.75" customHeight="1" spans="1:5">
      <c r="A2234" s="3" t="s">
        <v>6041</v>
      </c>
      <c r="B2234" s="4"/>
      <c r="C2234" s="6"/>
      <c r="D2234" s="6"/>
      <c r="E2234" s="6"/>
    </row>
    <row r="2235" ht="12.75" customHeight="1" spans="1:5">
      <c r="A2235" s="7" t="s">
        <v>6042</v>
      </c>
      <c r="B2235" s="4" t="s">
        <v>1258</v>
      </c>
      <c r="C2235" s="7" t="s">
        <v>6043</v>
      </c>
      <c r="D2235" s="6" t="s">
        <v>46</v>
      </c>
      <c r="E2235" s="14" t="s">
        <v>2397</v>
      </c>
    </row>
    <row r="2236" ht="12.75" customHeight="1" spans="1:5">
      <c r="A2236" s="7" t="s">
        <v>6044</v>
      </c>
      <c r="B2236" s="4" t="s">
        <v>1258</v>
      </c>
      <c r="C2236" s="7" t="s">
        <v>6045</v>
      </c>
      <c r="D2236" s="6" t="s">
        <v>119</v>
      </c>
      <c r="E2236" s="22">
        <v>75</v>
      </c>
    </row>
    <row r="2237" ht="12.75" customHeight="1" spans="1:5">
      <c r="A2237" s="7" t="s">
        <v>6046</v>
      </c>
      <c r="B2237" s="4" t="s">
        <v>1258</v>
      </c>
      <c r="C2237" s="7" t="s">
        <v>6047</v>
      </c>
      <c r="D2237" s="6" t="s">
        <v>119</v>
      </c>
      <c r="E2237" s="22">
        <v>75</v>
      </c>
    </row>
    <row r="2238" ht="12.75" customHeight="1" spans="1:5">
      <c r="A2238" s="7" t="s">
        <v>6048</v>
      </c>
      <c r="B2238" s="4" t="s">
        <v>1258</v>
      </c>
      <c r="C2238" s="7" t="s">
        <v>6049</v>
      </c>
      <c r="D2238" s="6" t="s">
        <v>119</v>
      </c>
      <c r="E2238" s="22">
        <v>652</v>
      </c>
    </row>
    <row r="2239" ht="12.75" customHeight="1" spans="1:5">
      <c r="A2239" s="3" t="s">
        <v>6050</v>
      </c>
      <c r="B2239" s="4"/>
      <c r="C2239" s="6"/>
      <c r="D2239" s="6"/>
      <c r="E2239" s="6"/>
    </row>
    <row r="2240" ht="12.75" customHeight="1" spans="1:5">
      <c r="A2240" s="7" t="s">
        <v>6051</v>
      </c>
      <c r="B2240" s="4" t="s">
        <v>1258</v>
      </c>
      <c r="C2240" s="7" t="s">
        <v>6052</v>
      </c>
      <c r="D2240" s="6" t="s">
        <v>119</v>
      </c>
      <c r="E2240" s="22">
        <v>1</v>
      </c>
    </row>
    <row r="2241" ht="12.75" customHeight="1" spans="1:5">
      <c r="A2241" s="7" t="s">
        <v>6053</v>
      </c>
      <c r="B2241" s="4" t="s">
        <v>1258</v>
      </c>
      <c r="C2241" s="7" t="s">
        <v>6054</v>
      </c>
      <c r="D2241" s="6" t="s">
        <v>119</v>
      </c>
      <c r="E2241" s="22">
        <v>0</v>
      </c>
    </row>
    <row r="2242" ht="12.75" customHeight="1" spans="1:5">
      <c r="A2242" s="7" t="s">
        <v>6055</v>
      </c>
      <c r="B2242" s="4" t="s">
        <v>1258</v>
      </c>
      <c r="C2242" s="7" t="s">
        <v>6056</v>
      </c>
      <c r="D2242" s="6" t="s">
        <v>119</v>
      </c>
      <c r="E2242" s="22">
        <v>6417</v>
      </c>
    </row>
    <row r="2243" ht="12.75" customHeight="1" spans="1:5">
      <c r="A2243" s="7" t="s">
        <v>6057</v>
      </c>
      <c r="B2243" s="4" t="s">
        <v>1258</v>
      </c>
      <c r="C2243" s="7" t="s">
        <v>6058</v>
      </c>
      <c r="D2243" s="6" t="s">
        <v>119</v>
      </c>
      <c r="E2243" s="22">
        <v>205</v>
      </c>
    </row>
    <row r="2244" ht="12.75" customHeight="1" spans="1:5">
      <c r="A2244" s="7" t="s">
        <v>6059</v>
      </c>
      <c r="B2244" s="4" t="s">
        <v>1258</v>
      </c>
      <c r="C2244" s="7" t="s">
        <v>6060</v>
      </c>
      <c r="D2244" s="6" t="s">
        <v>119</v>
      </c>
      <c r="E2244" s="22">
        <f>395+224</f>
        <v>619</v>
      </c>
    </row>
    <row r="2245" ht="12.75" customHeight="1" spans="1:5">
      <c r="A2245" s="7" t="s">
        <v>6061</v>
      </c>
      <c r="B2245" s="4" t="s">
        <v>1258</v>
      </c>
      <c r="C2245" s="7" t="s">
        <v>6062</v>
      </c>
      <c r="D2245" s="6" t="s">
        <v>119</v>
      </c>
      <c r="E2245" s="22">
        <v>5593</v>
      </c>
    </row>
    <row r="2246" ht="12.75" customHeight="1" spans="1:5">
      <c r="A2246" s="7" t="s">
        <v>6063</v>
      </c>
      <c r="B2246" s="4" t="s">
        <v>1258</v>
      </c>
      <c r="C2246" s="7" t="s">
        <v>6064</v>
      </c>
      <c r="D2246" s="6" t="s">
        <v>119</v>
      </c>
      <c r="E2246" s="22">
        <v>0</v>
      </c>
    </row>
    <row r="2247" ht="12.75" customHeight="1" spans="1:5">
      <c r="A2247" s="7" t="s">
        <v>6065</v>
      </c>
      <c r="B2247" s="4" t="s">
        <v>1258</v>
      </c>
      <c r="C2247" s="7" t="s">
        <v>6066</v>
      </c>
      <c r="D2247" s="6" t="s">
        <v>119</v>
      </c>
      <c r="E2247" s="22">
        <v>8467</v>
      </c>
    </row>
    <row r="2248" ht="12.75" customHeight="1" spans="1:5">
      <c r="A2248" s="7" t="s">
        <v>6067</v>
      </c>
      <c r="B2248" s="4" t="s">
        <v>1258</v>
      </c>
      <c r="C2248" s="7" t="s">
        <v>6068</v>
      </c>
      <c r="D2248" s="6" t="s">
        <v>119</v>
      </c>
      <c r="E2248" s="22">
        <v>8467</v>
      </c>
    </row>
    <row r="2249" ht="12.75" customHeight="1" spans="1:5">
      <c r="A2249" s="7" t="s">
        <v>6069</v>
      </c>
      <c r="B2249" s="4" t="s">
        <v>1258</v>
      </c>
      <c r="C2249" s="7" t="s">
        <v>6070</v>
      </c>
      <c r="D2249" s="6" t="s">
        <v>119</v>
      </c>
      <c r="E2249" s="22">
        <v>0</v>
      </c>
    </row>
    <row r="2250" ht="12.75" customHeight="1" spans="1:5">
      <c r="A2250" s="7" t="s">
        <v>6071</v>
      </c>
      <c r="B2250" s="4" t="s">
        <v>1258</v>
      </c>
      <c r="C2250" s="7" t="s">
        <v>6072</v>
      </c>
      <c r="D2250" s="6" t="s">
        <v>119</v>
      </c>
      <c r="E2250" s="22">
        <v>927</v>
      </c>
    </row>
    <row r="2251" ht="12.75" customHeight="1" spans="1:5">
      <c r="A2251" s="7" t="s">
        <v>1257</v>
      </c>
      <c r="B2251" s="4" t="s">
        <v>1258</v>
      </c>
      <c r="C2251" s="7" t="s">
        <v>6073</v>
      </c>
      <c r="D2251" s="6" t="s">
        <v>119</v>
      </c>
      <c r="E2251" s="22">
        <v>7540</v>
      </c>
    </row>
    <row r="2252" ht="12.75" customHeight="1" spans="1:5">
      <c r="A2252" s="7" t="s">
        <v>1260</v>
      </c>
      <c r="B2252" s="4" t="s">
        <v>1258</v>
      </c>
      <c r="C2252" s="7" t="s">
        <v>6074</v>
      </c>
      <c r="D2252" s="6" t="s">
        <v>1261</v>
      </c>
      <c r="E2252" s="6" t="s">
        <v>6075</v>
      </c>
    </row>
    <row r="2253" ht="12.75" customHeight="1" spans="1:5">
      <c r="A2253" s="7" t="s">
        <v>1263</v>
      </c>
      <c r="B2253" s="4" t="s">
        <v>1258</v>
      </c>
      <c r="C2253" s="7" t="s">
        <v>6076</v>
      </c>
      <c r="D2253" s="6" t="s">
        <v>46</v>
      </c>
      <c r="E2253" s="9" t="s">
        <v>6077</v>
      </c>
    </row>
    <row r="2254" ht="12.75" customHeight="1" spans="1:5">
      <c r="A2254" s="7" t="s">
        <v>1274</v>
      </c>
      <c r="B2254" s="4" t="s">
        <v>1258</v>
      </c>
      <c r="C2254" s="7" t="s">
        <v>6078</v>
      </c>
      <c r="D2254" s="6" t="s">
        <v>46</v>
      </c>
      <c r="E2254" s="9" t="s">
        <v>2397</v>
      </c>
    </row>
    <row r="2255" ht="12.75" customHeight="1" spans="1:5">
      <c r="A2255" s="7" t="s">
        <v>1280</v>
      </c>
      <c r="B2255" s="4" t="s">
        <v>1258</v>
      </c>
      <c r="C2255" s="7" t="s">
        <v>6079</v>
      </c>
      <c r="D2255" s="6" t="s">
        <v>46</v>
      </c>
      <c r="E2255" s="26" t="s">
        <v>6080</v>
      </c>
    </row>
    <row r="2256" ht="12.75" customHeight="1" spans="1:5">
      <c r="A2256" s="7" t="s">
        <v>1287</v>
      </c>
      <c r="B2256" s="4" t="s">
        <v>1258</v>
      </c>
      <c r="C2256" s="7" t="s">
        <v>6081</v>
      </c>
      <c r="D2256" s="6" t="s">
        <v>46</v>
      </c>
      <c r="E2256" s="9" t="s">
        <v>6082</v>
      </c>
    </row>
    <row r="2257" ht="12.75" customHeight="1" spans="1:5">
      <c r="A2257" s="7" t="s">
        <v>1298</v>
      </c>
      <c r="B2257" s="4" t="s">
        <v>1258</v>
      </c>
      <c r="C2257" s="7" t="s">
        <v>6083</v>
      </c>
      <c r="D2257" s="6" t="s">
        <v>46</v>
      </c>
      <c r="E2257" s="9" t="s">
        <v>2584</v>
      </c>
    </row>
    <row r="2258" ht="12.75" customHeight="1" spans="1:5">
      <c r="A2258" s="7" t="s">
        <v>6084</v>
      </c>
      <c r="B2258" s="4" t="s">
        <v>1258</v>
      </c>
      <c r="C2258" s="7" t="s">
        <v>6085</v>
      </c>
      <c r="D2258" s="6" t="s">
        <v>46</v>
      </c>
      <c r="E2258" s="9" t="s">
        <v>2397</v>
      </c>
    </row>
    <row r="2259" ht="12.75" customHeight="1" spans="1:5">
      <c r="A2259" s="7" t="s">
        <v>6086</v>
      </c>
      <c r="B2259" s="4" t="s">
        <v>1258</v>
      </c>
      <c r="C2259" s="7" t="s">
        <v>6087</v>
      </c>
      <c r="D2259" s="6" t="s">
        <v>46</v>
      </c>
      <c r="E2259" s="9" t="s">
        <v>6088</v>
      </c>
    </row>
    <row r="2260" ht="12.75" customHeight="1" spans="1:5">
      <c r="A2260" s="7" t="s">
        <v>6089</v>
      </c>
      <c r="B2260" s="4" t="s">
        <v>1258</v>
      </c>
      <c r="C2260" s="7" t="s">
        <v>6090</v>
      </c>
      <c r="D2260" s="6" t="s">
        <v>119</v>
      </c>
      <c r="E2260" s="6" t="s">
        <v>2397</v>
      </c>
    </row>
    <row r="2261" ht="12.75" customHeight="1" spans="1:5">
      <c r="A2261" s="7" t="s">
        <v>6091</v>
      </c>
      <c r="B2261" s="4" t="s">
        <v>1258</v>
      </c>
      <c r="C2261" s="7" t="s">
        <v>6092</v>
      </c>
      <c r="D2261" s="6" t="s">
        <v>444</v>
      </c>
      <c r="E2261" s="6" t="s">
        <v>2397</v>
      </c>
    </row>
    <row r="2262" ht="12.75" customHeight="1" spans="1:5">
      <c r="A2262" s="7" t="s">
        <v>6093</v>
      </c>
      <c r="B2262" s="4" t="s">
        <v>1258</v>
      </c>
      <c r="C2262" s="7" t="s">
        <v>6094</v>
      </c>
      <c r="D2262" s="6" t="s">
        <v>1330</v>
      </c>
      <c r="E2262" s="6" t="s">
        <v>2397</v>
      </c>
    </row>
    <row r="2263" ht="12.75" customHeight="1" spans="1:5">
      <c r="A2263" s="7" t="s">
        <v>6095</v>
      </c>
      <c r="B2263" s="4" t="s">
        <v>1258</v>
      </c>
      <c r="C2263" s="7" t="s">
        <v>6096</v>
      </c>
      <c r="D2263" s="6" t="s">
        <v>1330</v>
      </c>
      <c r="E2263" s="6" t="s">
        <v>2397</v>
      </c>
    </row>
    <row r="2264" ht="12.75" customHeight="1" spans="1:5">
      <c r="A2264" s="7" t="s">
        <v>6097</v>
      </c>
      <c r="B2264" s="4" t="s">
        <v>1258</v>
      </c>
      <c r="C2264" s="7" t="s">
        <v>6098</v>
      </c>
      <c r="D2264" s="6" t="s">
        <v>1330</v>
      </c>
      <c r="E2264" s="6" t="s">
        <v>2397</v>
      </c>
    </row>
    <row r="2265" ht="12.75" customHeight="1" spans="1:5">
      <c r="A2265" s="7" t="s">
        <v>6099</v>
      </c>
      <c r="B2265" s="4" t="s">
        <v>1258</v>
      </c>
      <c r="C2265" s="7" t="s">
        <v>6100</v>
      </c>
      <c r="D2265" s="6" t="s">
        <v>1330</v>
      </c>
      <c r="E2265" s="6" t="s">
        <v>2397</v>
      </c>
    </row>
    <row r="2266" ht="12.75" customHeight="1" spans="1:5">
      <c r="A2266" s="7" t="s">
        <v>6101</v>
      </c>
      <c r="B2266" s="4" t="s">
        <v>1258</v>
      </c>
      <c r="C2266" s="7" t="s">
        <v>6102</v>
      </c>
      <c r="D2266" s="6" t="s">
        <v>1330</v>
      </c>
      <c r="E2266" s="6" t="s">
        <v>2397</v>
      </c>
    </row>
    <row r="2267" ht="12.75" customHeight="1" spans="1:5">
      <c r="A2267" s="7" t="s">
        <v>6103</v>
      </c>
      <c r="B2267" s="4" t="s">
        <v>1258</v>
      </c>
      <c r="C2267" s="7" t="s">
        <v>6104</v>
      </c>
      <c r="D2267" s="6" t="s">
        <v>1330</v>
      </c>
      <c r="E2267" s="6" t="s">
        <v>2397</v>
      </c>
    </row>
    <row r="2268" ht="12.75" customHeight="1" spans="1:5">
      <c r="A2268" s="7" t="s">
        <v>6105</v>
      </c>
      <c r="B2268" s="4" t="s">
        <v>1258</v>
      </c>
      <c r="C2268" s="7" t="s">
        <v>6106</v>
      </c>
      <c r="D2268" s="6" t="s">
        <v>119</v>
      </c>
      <c r="E2268" s="6" t="s">
        <v>2397</v>
      </c>
    </row>
    <row r="2269" ht="12.75" customHeight="1" spans="1:5">
      <c r="A2269" s="7" t="s">
        <v>64</v>
      </c>
      <c r="B2269" s="4" t="s">
        <v>1258</v>
      </c>
      <c r="C2269" s="7" t="s">
        <v>3497</v>
      </c>
      <c r="D2269" s="6" t="s">
        <v>574</v>
      </c>
      <c r="E2269" s="22" t="s">
        <v>2685</v>
      </c>
    </row>
    <row r="2270" ht="12.75" customHeight="1" spans="1:5">
      <c r="A2270" s="7" t="s">
        <v>1266</v>
      </c>
      <c r="B2270" s="4" t="s">
        <v>1258</v>
      </c>
      <c r="C2270" s="7" t="s">
        <v>6107</v>
      </c>
      <c r="D2270" s="6" t="s">
        <v>65</v>
      </c>
      <c r="E2270" s="6" t="s">
        <v>2685</v>
      </c>
    </row>
    <row r="2271" ht="12.75" customHeight="1" spans="1:5">
      <c r="A2271" s="7" t="s">
        <v>6108</v>
      </c>
      <c r="B2271" s="4" t="s">
        <v>1258</v>
      </c>
      <c r="C2271" s="7" t="s">
        <v>6109</v>
      </c>
      <c r="D2271" s="6" t="s">
        <v>444</v>
      </c>
      <c r="E2271" s="6" t="s">
        <v>2397</v>
      </c>
    </row>
    <row r="2272" ht="12.75" customHeight="1" spans="1:5">
      <c r="A2272" s="7" t="s">
        <v>6110</v>
      </c>
      <c r="B2272" s="4" t="s">
        <v>1258</v>
      </c>
      <c r="C2272" s="7" t="s">
        <v>6111</v>
      </c>
      <c r="D2272" s="6" t="s">
        <v>1330</v>
      </c>
      <c r="E2272" s="6" t="s">
        <v>2397</v>
      </c>
    </row>
    <row r="2273" ht="12.75" customHeight="1" spans="1:5">
      <c r="A2273" s="7" t="s">
        <v>6112</v>
      </c>
      <c r="B2273" s="4" t="s">
        <v>1258</v>
      </c>
      <c r="C2273" s="7" t="s">
        <v>6113</v>
      </c>
      <c r="D2273" s="6" t="s">
        <v>1330</v>
      </c>
      <c r="E2273" s="6" t="s">
        <v>2397</v>
      </c>
    </row>
    <row r="2274" ht="12.75" customHeight="1" spans="1:5">
      <c r="A2274" s="7" t="s">
        <v>6114</v>
      </c>
      <c r="B2274" s="4" t="s">
        <v>1258</v>
      </c>
      <c r="C2274" s="7" t="s">
        <v>6115</v>
      </c>
      <c r="D2274" s="6" t="s">
        <v>1330</v>
      </c>
      <c r="E2274" s="6" t="s">
        <v>2397</v>
      </c>
    </row>
    <row r="2275" ht="12.75" customHeight="1" spans="1:5">
      <c r="A2275" s="7" t="s">
        <v>6116</v>
      </c>
      <c r="B2275" s="4" t="s">
        <v>1258</v>
      </c>
      <c r="C2275" s="7" t="s">
        <v>6117</v>
      </c>
      <c r="D2275" s="6" t="s">
        <v>4277</v>
      </c>
      <c r="E2275" s="6" t="s">
        <v>2397</v>
      </c>
    </row>
    <row r="2276" ht="12.75" customHeight="1" spans="1:5">
      <c r="A2276" s="7" t="s">
        <v>6118</v>
      </c>
      <c r="B2276" s="4" t="s">
        <v>1258</v>
      </c>
      <c r="C2276" s="7" t="s">
        <v>6119</v>
      </c>
      <c r="D2276" s="6" t="s">
        <v>4277</v>
      </c>
      <c r="E2276" s="6" t="s">
        <v>2397</v>
      </c>
    </row>
    <row r="2277" ht="12.75" customHeight="1" spans="1:5">
      <c r="A2277" s="7" t="s">
        <v>6120</v>
      </c>
      <c r="B2277" s="4" t="s">
        <v>1258</v>
      </c>
      <c r="C2277" s="7" t="s">
        <v>6121</v>
      </c>
      <c r="D2277" s="6" t="s">
        <v>4277</v>
      </c>
      <c r="E2277" s="6" t="s">
        <v>2397</v>
      </c>
    </row>
    <row r="2278" ht="12.75" customHeight="1" spans="1:5">
      <c r="A2278" s="7" t="s">
        <v>6122</v>
      </c>
      <c r="B2278" s="4" t="s">
        <v>1258</v>
      </c>
      <c r="C2278" s="7" t="s">
        <v>6123</v>
      </c>
      <c r="D2278" s="6" t="s">
        <v>4277</v>
      </c>
      <c r="E2278" s="6" t="s">
        <v>2397</v>
      </c>
    </row>
    <row r="2279" ht="12.75" customHeight="1" spans="1:5">
      <c r="A2279" s="7" t="s">
        <v>1260</v>
      </c>
      <c r="B2279" s="4" t="s">
        <v>1258</v>
      </c>
      <c r="C2279" s="7" t="s">
        <v>6074</v>
      </c>
      <c r="D2279" s="6" t="s">
        <v>1261</v>
      </c>
      <c r="E2279" s="26" t="str">
        <f>E2281</f>
        <v>84,89</v>
      </c>
    </row>
    <row r="2280" ht="12.75" customHeight="1" spans="1:5">
      <c r="A2280" s="7" t="s">
        <v>64</v>
      </c>
      <c r="B2280" s="4" t="s">
        <v>1258</v>
      </c>
      <c r="C2280" s="7" t="s">
        <v>3497</v>
      </c>
      <c r="D2280" s="6" t="s">
        <v>65</v>
      </c>
      <c r="E2280" s="6" t="s">
        <v>2685</v>
      </c>
    </row>
    <row r="2281" ht="12.75" customHeight="1" spans="1:5">
      <c r="A2281" s="7" t="s">
        <v>576</v>
      </c>
      <c r="B2281" s="4" t="s">
        <v>1258</v>
      </c>
      <c r="C2281" s="7" t="s">
        <v>3647</v>
      </c>
      <c r="D2281" s="6" t="s">
        <v>65</v>
      </c>
      <c r="E2281" s="6" t="s">
        <v>6124</v>
      </c>
    </row>
    <row r="2282" ht="12.75" customHeight="1" spans="1:5">
      <c r="A2282" s="7" t="s">
        <v>1263</v>
      </c>
      <c r="B2282" s="4" t="s">
        <v>1258</v>
      </c>
      <c r="C2282" s="7" t="s">
        <v>6076</v>
      </c>
      <c r="D2282" s="6" t="s">
        <v>46</v>
      </c>
      <c r="E2282" s="9" t="s">
        <v>6077</v>
      </c>
    </row>
    <row r="2283" ht="12.75" customHeight="1" spans="1:5">
      <c r="A2283" s="7" t="s">
        <v>1270</v>
      </c>
      <c r="B2283" s="4" t="s">
        <v>1258</v>
      </c>
      <c r="C2283" s="7" t="s">
        <v>6125</v>
      </c>
      <c r="D2283" s="6" t="s">
        <v>119</v>
      </c>
      <c r="E2283" s="6">
        <v>8467</v>
      </c>
    </row>
    <row r="2284" ht="12.75" customHeight="1" spans="1:5">
      <c r="A2284" s="7" t="s">
        <v>1272</v>
      </c>
      <c r="B2284" s="4" t="s">
        <v>1258</v>
      </c>
      <c r="C2284" s="7" t="s">
        <v>6126</v>
      </c>
      <c r="D2284" s="6" t="s">
        <v>119</v>
      </c>
      <c r="E2284" s="6">
        <v>7540</v>
      </c>
    </row>
    <row r="2285" ht="12.75" customHeight="1" spans="1:5">
      <c r="A2285" s="7" t="s">
        <v>1274</v>
      </c>
      <c r="B2285" s="4" t="s">
        <v>1258</v>
      </c>
      <c r="C2285" s="7" t="s">
        <v>6078</v>
      </c>
      <c r="D2285" s="6" t="s">
        <v>46</v>
      </c>
      <c r="E2285" s="9" t="s">
        <v>6127</v>
      </c>
    </row>
    <row r="2286" ht="12.75" customHeight="1" spans="1:5">
      <c r="A2286" s="7" t="s">
        <v>1276</v>
      </c>
      <c r="B2286" s="4" t="s">
        <v>1258</v>
      </c>
      <c r="C2286" s="7" t="s">
        <v>6128</v>
      </c>
      <c r="D2286" s="6" t="s">
        <v>62</v>
      </c>
      <c r="E2286" s="6">
        <v>773</v>
      </c>
    </row>
    <row r="2287" ht="12.75" customHeight="1" spans="1:5">
      <c r="A2287" s="7" t="s">
        <v>1278</v>
      </c>
      <c r="B2287" s="4" t="s">
        <v>1258</v>
      </c>
      <c r="C2287" s="7" t="s">
        <v>6129</v>
      </c>
      <c r="D2287" s="6" t="s">
        <v>62</v>
      </c>
      <c r="E2287" s="6">
        <v>789</v>
      </c>
    </row>
    <row r="2288" ht="12.75" customHeight="1" spans="1:5">
      <c r="A2288" s="7" t="s">
        <v>1280</v>
      </c>
      <c r="B2288" s="4" t="s">
        <v>1258</v>
      </c>
      <c r="C2288" s="7" t="s">
        <v>6079</v>
      </c>
      <c r="D2288" s="6" t="s">
        <v>46</v>
      </c>
      <c r="E2288" s="9" t="s">
        <v>6080</v>
      </c>
    </row>
    <row r="2289" ht="12.75" customHeight="1" spans="1:5">
      <c r="A2289" s="7" t="s">
        <v>1282</v>
      </c>
      <c r="B2289" s="4" t="s">
        <v>1258</v>
      </c>
      <c r="C2289" s="7" t="s">
        <v>6130</v>
      </c>
      <c r="D2289" s="6" t="s">
        <v>1283</v>
      </c>
      <c r="E2289" s="6">
        <v>3791</v>
      </c>
    </row>
    <row r="2290" ht="12.75" customHeight="1" spans="1:5">
      <c r="A2290" s="7" t="s">
        <v>1285</v>
      </c>
      <c r="B2290" s="4" t="s">
        <v>1258</v>
      </c>
      <c r="C2290" s="7" t="s">
        <v>6131</v>
      </c>
      <c r="D2290" s="6" t="s">
        <v>1283</v>
      </c>
      <c r="E2290" s="6">
        <v>4400</v>
      </c>
    </row>
    <row r="2291" ht="45.75" customHeight="1" spans="1:5">
      <c r="A2291" s="7" t="s">
        <v>1287</v>
      </c>
      <c r="B2291" s="4" t="s">
        <v>1258</v>
      </c>
      <c r="C2291" s="7" t="s">
        <v>6081</v>
      </c>
      <c r="D2291" s="6" t="s">
        <v>46</v>
      </c>
      <c r="E2291" s="9" t="s">
        <v>6082</v>
      </c>
    </row>
    <row r="2292" ht="12.75" customHeight="1" spans="1:5">
      <c r="A2292" s="7" t="s">
        <v>1289</v>
      </c>
      <c r="B2292" s="4" t="s">
        <v>1258</v>
      </c>
      <c r="C2292" s="7" t="s">
        <v>6132</v>
      </c>
      <c r="D2292" s="6" t="s">
        <v>644</v>
      </c>
      <c r="E2292" s="6">
        <v>25</v>
      </c>
    </row>
    <row r="2293" ht="12.75" customHeight="1" spans="1:5">
      <c r="A2293" s="7" t="s">
        <v>1291</v>
      </c>
      <c r="B2293" s="4" t="s">
        <v>1258</v>
      </c>
      <c r="C2293" s="7" t="s">
        <v>6133</v>
      </c>
      <c r="D2293" s="6" t="s">
        <v>1292</v>
      </c>
      <c r="E2293" s="6">
        <v>50</v>
      </c>
    </row>
    <row r="2294" ht="12.75" customHeight="1" spans="1:5">
      <c r="A2294" s="7" t="s">
        <v>1294</v>
      </c>
      <c r="B2294" s="4" t="s">
        <v>1258</v>
      </c>
      <c r="C2294" s="7" t="s">
        <v>6134</v>
      </c>
      <c r="D2294" s="6" t="s">
        <v>119</v>
      </c>
      <c r="E2294" s="6">
        <v>4538</v>
      </c>
    </row>
    <row r="2295" ht="12.75" customHeight="1" spans="1:5">
      <c r="A2295" s="7" t="s">
        <v>1296</v>
      </c>
      <c r="B2295" s="4" t="s">
        <v>1258</v>
      </c>
      <c r="C2295" s="7" t="s">
        <v>6135</v>
      </c>
      <c r="D2295" s="6" t="s">
        <v>119</v>
      </c>
      <c r="E2295" s="6">
        <v>4900</v>
      </c>
    </row>
    <row r="2296" ht="12.75" customHeight="1" spans="1:5">
      <c r="A2296" s="7" t="s">
        <v>1298</v>
      </c>
      <c r="B2296" s="4" t="s">
        <v>1258</v>
      </c>
      <c r="C2296" s="7" t="s">
        <v>6083</v>
      </c>
      <c r="D2296" s="6" t="s">
        <v>46</v>
      </c>
      <c r="E2296" s="33">
        <v>1</v>
      </c>
    </row>
    <row r="2297" ht="12.75" customHeight="1" spans="1:5">
      <c r="A2297" s="7" t="s">
        <v>1300</v>
      </c>
      <c r="B2297" s="4" t="s">
        <v>1258</v>
      </c>
      <c r="C2297" s="7" t="s">
        <v>6136</v>
      </c>
      <c r="D2297" s="6" t="s">
        <v>1301</v>
      </c>
      <c r="E2297" s="22">
        <v>24</v>
      </c>
    </row>
    <row r="2298" ht="12.75" customHeight="1" spans="1:5">
      <c r="A2298" s="7" t="s">
        <v>1303</v>
      </c>
      <c r="B2298" s="4" t="s">
        <v>1258</v>
      </c>
      <c r="C2298" s="7" t="s">
        <v>6137</v>
      </c>
      <c r="D2298" s="6" t="s">
        <v>1301</v>
      </c>
      <c r="E2298" s="22">
        <v>24</v>
      </c>
    </row>
    <row r="2299" ht="12.75" customHeight="1" spans="1:5">
      <c r="A2299" s="7" t="s">
        <v>1305</v>
      </c>
      <c r="B2299" s="4" t="s">
        <v>1258</v>
      </c>
      <c r="C2299" s="7" t="s">
        <v>6138</v>
      </c>
      <c r="D2299" s="6" t="s">
        <v>46</v>
      </c>
      <c r="E2299" s="9" t="s">
        <v>2584</v>
      </c>
    </row>
    <row r="2300" ht="12.75" customHeight="1" spans="1:5">
      <c r="A2300" s="7" t="s">
        <v>1307</v>
      </c>
      <c r="B2300" s="4" t="s">
        <v>1258</v>
      </c>
      <c r="C2300" s="7" t="s">
        <v>6139</v>
      </c>
      <c r="D2300" s="6" t="s">
        <v>477</v>
      </c>
      <c r="E2300" s="6">
        <v>24</v>
      </c>
    </row>
    <row r="2301" ht="12.75" customHeight="1" spans="1:5">
      <c r="A2301" s="7" t="s">
        <v>1309</v>
      </c>
      <c r="B2301" s="4" t="s">
        <v>1258</v>
      </c>
      <c r="C2301" s="7" t="s">
        <v>6140</v>
      </c>
      <c r="D2301" s="6" t="s">
        <v>754</v>
      </c>
      <c r="E2301" s="6">
        <v>24</v>
      </c>
    </row>
    <row r="2302" ht="12.75" customHeight="1" spans="1:5">
      <c r="A2302" s="7" t="s">
        <v>1311</v>
      </c>
      <c r="B2302" s="4" t="s">
        <v>1258</v>
      </c>
      <c r="C2302" s="7" t="s">
        <v>6141</v>
      </c>
      <c r="D2302" s="6" t="s">
        <v>477</v>
      </c>
      <c r="E2302" s="6">
        <v>2</v>
      </c>
    </row>
    <row r="2303" ht="12.75" customHeight="1" spans="1:5">
      <c r="A2303" s="7" t="s">
        <v>1313</v>
      </c>
      <c r="B2303" s="4" t="s">
        <v>1258</v>
      </c>
      <c r="C2303" s="7" t="s">
        <v>6142</v>
      </c>
      <c r="D2303" s="6" t="s">
        <v>477</v>
      </c>
      <c r="E2303" s="6">
        <v>2</v>
      </c>
    </row>
    <row r="2304" ht="12.75" customHeight="1" spans="1:5">
      <c r="A2304" s="7" t="s">
        <v>1315</v>
      </c>
      <c r="B2304" s="4" t="s">
        <v>1258</v>
      </c>
      <c r="C2304" s="7" t="s">
        <v>6143</v>
      </c>
      <c r="D2304" s="6" t="s">
        <v>477</v>
      </c>
      <c r="E2304" s="6">
        <v>2</v>
      </c>
    </row>
    <row r="2305" ht="12.75" customHeight="1" spans="1:5">
      <c r="A2305" s="7" t="s">
        <v>1317</v>
      </c>
      <c r="B2305" s="4" t="s">
        <v>1258</v>
      </c>
      <c r="C2305" s="7" t="s">
        <v>6144</v>
      </c>
      <c r="D2305" s="6" t="s">
        <v>46</v>
      </c>
      <c r="E2305" s="9" t="s">
        <v>6088</v>
      </c>
    </row>
    <row r="2306" ht="12.75" customHeight="1" spans="1:5">
      <c r="A2306" s="7" t="s">
        <v>1319</v>
      </c>
      <c r="B2306" s="4" t="s">
        <v>1258</v>
      </c>
      <c r="C2306" s="7" t="s">
        <v>6145</v>
      </c>
      <c r="D2306" s="6" t="s">
        <v>119</v>
      </c>
      <c r="E2306" s="6">
        <v>465</v>
      </c>
    </row>
    <row r="2307" ht="12.75" customHeight="1" spans="1:5">
      <c r="A2307" s="7" t="s">
        <v>1321</v>
      </c>
      <c r="B2307" s="4" t="s">
        <v>1258</v>
      </c>
      <c r="C2307" s="7" t="s">
        <v>6146</v>
      </c>
      <c r="D2307" s="6" t="s">
        <v>119</v>
      </c>
      <c r="E2307" s="6">
        <v>476</v>
      </c>
    </row>
    <row r="2308" ht="12.75" customHeight="1" spans="1:5">
      <c r="A2308" s="7" t="s">
        <v>1266</v>
      </c>
      <c r="B2308" s="4" t="s">
        <v>1258</v>
      </c>
      <c r="C2308" s="7" t="s">
        <v>6107</v>
      </c>
      <c r="D2308" s="6" t="s">
        <v>65</v>
      </c>
      <c r="E2308" s="6" t="s">
        <v>2685</v>
      </c>
    </row>
    <row r="2309" ht="12.75" customHeight="1" spans="1:5">
      <c r="A2309" s="3" t="s">
        <v>1324</v>
      </c>
      <c r="B2309" s="4"/>
      <c r="C2309" s="30"/>
      <c r="D2309" s="6"/>
      <c r="E2309" s="30"/>
    </row>
    <row r="2310" ht="12.75" customHeight="1" spans="1:5">
      <c r="A2310" s="3" t="s">
        <v>6147</v>
      </c>
      <c r="B2310" s="4"/>
      <c r="C2310" s="6"/>
      <c r="D2310" s="6"/>
      <c r="E2310" s="6"/>
    </row>
    <row r="2311" ht="12.75" customHeight="1" spans="1:5">
      <c r="A2311" s="7" t="s">
        <v>6148</v>
      </c>
      <c r="B2311" s="4" t="s">
        <v>1327</v>
      </c>
      <c r="C2311" s="7" t="s">
        <v>6149</v>
      </c>
      <c r="D2311" s="6" t="s">
        <v>889</v>
      </c>
      <c r="E2311" s="6">
        <v>28</v>
      </c>
    </row>
    <row r="2312" ht="12.75" customHeight="1" spans="1:5">
      <c r="A2312" s="3" t="s">
        <v>6150</v>
      </c>
      <c r="B2312" s="4"/>
      <c r="C2312" s="6"/>
      <c r="D2312" s="6"/>
      <c r="E2312" s="6"/>
    </row>
    <row r="2313" ht="12.75" customHeight="1" spans="1:5">
      <c r="A2313" s="7" t="s">
        <v>6151</v>
      </c>
      <c r="B2313" s="4" t="s">
        <v>1327</v>
      </c>
      <c r="C2313" s="7" t="s">
        <v>6152</v>
      </c>
      <c r="D2313" s="6" t="s">
        <v>6153</v>
      </c>
      <c r="E2313" s="6">
        <v>4</v>
      </c>
    </row>
    <row r="2314" ht="12.75" customHeight="1" spans="1:5">
      <c r="A2314" s="3" t="s">
        <v>6154</v>
      </c>
      <c r="B2314" s="4"/>
      <c r="C2314" s="6"/>
      <c r="D2314" s="6"/>
      <c r="E2314" s="6"/>
    </row>
    <row r="2315" ht="12.75" customHeight="1" spans="1:5">
      <c r="A2315" s="7" t="s">
        <v>6155</v>
      </c>
      <c r="B2315" s="4" t="s">
        <v>1327</v>
      </c>
      <c r="C2315" s="7" t="s">
        <v>6156</v>
      </c>
      <c r="D2315" s="6" t="s">
        <v>776</v>
      </c>
      <c r="E2315" s="6">
        <v>30</v>
      </c>
    </row>
    <row r="2316" ht="12.75" customHeight="1" spans="1:5">
      <c r="A2316" s="7" t="s">
        <v>6157</v>
      </c>
      <c r="B2316" s="4" t="s">
        <v>1327</v>
      </c>
      <c r="C2316" s="7" t="s">
        <v>6158</v>
      </c>
      <c r="D2316" s="6" t="s">
        <v>776</v>
      </c>
      <c r="E2316" s="6">
        <v>7</v>
      </c>
    </row>
    <row r="2317" ht="12.75" customHeight="1" spans="1:5">
      <c r="A2317" s="7" t="s">
        <v>6159</v>
      </c>
      <c r="B2317" s="4" t="s">
        <v>1327</v>
      </c>
      <c r="C2317" s="7" t="s">
        <v>6160</v>
      </c>
      <c r="D2317" s="6" t="s">
        <v>776</v>
      </c>
      <c r="E2317" s="6">
        <v>23</v>
      </c>
    </row>
    <row r="2318" ht="12.75" customHeight="1" spans="1:5">
      <c r="A2318" s="3" t="s">
        <v>6161</v>
      </c>
      <c r="B2318" s="4"/>
      <c r="C2318" s="6"/>
      <c r="D2318" s="6"/>
      <c r="E2318" s="6"/>
    </row>
    <row r="2319" ht="12.75" customHeight="1" spans="1:5">
      <c r="A2319" s="7" t="s">
        <v>6162</v>
      </c>
      <c r="B2319" s="4" t="s">
        <v>1327</v>
      </c>
      <c r="C2319" s="7" t="s">
        <v>6163</v>
      </c>
      <c r="D2319" s="6" t="s">
        <v>1210</v>
      </c>
      <c r="E2319" s="6">
        <v>9</v>
      </c>
    </row>
    <row r="2320" ht="12.75" customHeight="1" spans="1:5">
      <c r="A2320" s="7" t="s">
        <v>6164</v>
      </c>
      <c r="B2320" s="4" t="s">
        <v>1327</v>
      </c>
      <c r="C2320" s="7" t="s">
        <v>6165</v>
      </c>
      <c r="D2320" s="6" t="s">
        <v>1210</v>
      </c>
      <c r="E2320" s="6">
        <v>5</v>
      </c>
    </row>
    <row r="2321" ht="12.75" customHeight="1" spans="1:5">
      <c r="A2321" s="7" t="s">
        <v>6166</v>
      </c>
      <c r="B2321" s="4" t="s">
        <v>1327</v>
      </c>
      <c r="C2321" s="7" t="s">
        <v>6167</v>
      </c>
      <c r="D2321" s="6" t="s">
        <v>1210</v>
      </c>
      <c r="E2321" s="6">
        <v>4</v>
      </c>
    </row>
    <row r="2322" ht="12.75" customHeight="1" spans="1:5">
      <c r="A2322" s="3" t="s">
        <v>6168</v>
      </c>
      <c r="B2322" s="3"/>
      <c r="C2322" s="3"/>
      <c r="D2322" s="3"/>
      <c r="E2322" s="3"/>
    </row>
    <row r="2323" ht="12.75" customHeight="1" spans="1:5">
      <c r="A2323" s="7" t="s">
        <v>6169</v>
      </c>
      <c r="B2323" s="4" t="s">
        <v>1327</v>
      </c>
      <c r="C2323" s="7" t="s">
        <v>6169</v>
      </c>
      <c r="D2323" s="6" t="s">
        <v>6170</v>
      </c>
      <c r="E2323" s="6">
        <v>10923</v>
      </c>
    </row>
    <row r="2324" ht="12.75" customHeight="1" spans="1:5">
      <c r="A2324" s="7" t="s">
        <v>6171</v>
      </c>
      <c r="B2324" s="4" t="s">
        <v>1327</v>
      </c>
      <c r="C2324" s="7" t="s">
        <v>6172</v>
      </c>
      <c r="D2324" s="6" t="s">
        <v>6170</v>
      </c>
      <c r="E2324" s="6">
        <v>1066</v>
      </c>
    </row>
    <row r="2325" ht="12.75" customHeight="1" spans="1:5">
      <c r="A2325" s="7" t="s">
        <v>6173</v>
      </c>
      <c r="B2325" s="4" t="s">
        <v>1327</v>
      </c>
      <c r="C2325" s="7" t="s">
        <v>6174</v>
      </c>
      <c r="D2325" s="6" t="s">
        <v>6170</v>
      </c>
      <c r="E2325" s="6">
        <v>132</v>
      </c>
    </row>
    <row r="2326" ht="12.75" customHeight="1" spans="1:5">
      <c r="A2326" s="7" t="s">
        <v>6175</v>
      </c>
      <c r="B2326" s="4" t="s">
        <v>1327</v>
      </c>
      <c r="C2326" s="7" t="s">
        <v>6176</v>
      </c>
      <c r="D2326" s="6" t="s">
        <v>3555</v>
      </c>
      <c r="E2326" s="6">
        <v>1068</v>
      </c>
    </row>
    <row r="2327" ht="12.75" customHeight="1" spans="1:5">
      <c r="A2327" s="7" t="s">
        <v>6177</v>
      </c>
      <c r="B2327" s="4" t="s">
        <v>1327</v>
      </c>
      <c r="C2327" s="7" t="s">
        <v>6178</v>
      </c>
      <c r="D2327" s="6" t="s">
        <v>46</v>
      </c>
      <c r="E2327" s="9" t="s">
        <v>2391</v>
      </c>
    </row>
    <row r="2328" ht="12.75" customHeight="1" spans="1:5">
      <c r="A2328" s="7" t="s">
        <v>6179</v>
      </c>
      <c r="B2328" s="4" t="s">
        <v>1327</v>
      </c>
      <c r="C2328" s="7" t="s">
        <v>6180</v>
      </c>
      <c r="D2328" s="6" t="s">
        <v>365</v>
      </c>
      <c r="E2328" s="6">
        <v>328</v>
      </c>
    </row>
    <row r="2329" ht="12.75" customHeight="1" spans="1:5">
      <c r="A2329" s="3" t="s">
        <v>6181</v>
      </c>
      <c r="B2329" s="4"/>
      <c r="C2329" s="6"/>
      <c r="D2329" s="6"/>
      <c r="E2329" s="6"/>
    </row>
    <row r="2330" ht="12.75" customHeight="1" spans="1:5">
      <c r="A2330" s="7" t="s">
        <v>6182</v>
      </c>
      <c r="B2330" s="4" t="s">
        <v>1327</v>
      </c>
      <c r="C2330" s="7" t="s">
        <v>6183</v>
      </c>
      <c r="D2330" s="6" t="s">
        <v>6184</v>
      </c>
      <c r="E2330" s="6">
        <v>250633</v>
      </c>
    </row>
    <row r="2331" ht="12.75" customHeight="1" spans="1:5">
      <c r="A2331" s="3" t="s">
        <v>6185</v>
      </c>
      <c r="B2331" s="3"/>
      <c r="C2331" s="3"/>
      <c r="D2331" s="3"/>
      <c r="E2331" s="3"/>
    </row>
    <row r="2332" ht="12.75" customHeight="1" spans="1:5">
      <c r="A2332" s="7" t="s">
        <v>6186</v>
      </c>
      <c r="B2332" s="4" t="s">
        <v>1327</v>
      </c>
      <c r="C2332" s="7" t="s">
        <v>6187</v>
      </c>
      <c r="D2332" s="6" t="s">
        <v>426</v>
      </c>
      <c r="E2332" s="6">
        <v>3</v>
      </c>
    </row>
    <row r="2333" ht="12.75" customHeight="1" spans="1:5">
      <c r="A2333" s="7" t="s">
        <v>6188</v>
      </c>
      <c r="B2333" s="4" t="s">
        <v>1327</v>
      </c>
      <c r="C2333" s="7" t="s">
        <v>6189</v>
      </c>
      <c r="D2333" s="6" t="s">
        <v>426</v>
      </c>
      <c r="E2333" s="6">
        <v>16</v>
      </c>
    </row>
    <row r="2334" ht="71.25" spans="1:5">
      <c r="A2334" s="7" t="s">
        <v>6190</v>
      </c>
      <c r="B2334" s="4" t="s">
        <v>1327</v>
      </c>
      <c r="C2334" s="7" t="s">
        <v>6191</v>
      </c>
      <c r="D2334" s="6" t="s">
        <v>426</v>
      </c>
      <c r="E2334" s="6">
        <v>43</v>
      </c>
    </row>
    <row r="2335" ht="12.75" customHeight="1" spans="1:5">
      <c r="A2335" s="3" t="s">
        <v>6192</v>
      </c>
      <c r="B2335" s="3"/>
      <c r="C2335" s="3"/>
      <c r="D2335" s="3"/>
      <c r="E2335" s="3"/>
    </row>
    <row r="2336" ht="12.75" customHeight="1" spans="1:5">
      <c r="A2336" s="7" t="s">
        <v>1326</v>
      </c>
      <c r="B2336" s="4" t="s">
        <v>1327</v>
      </c>
      <c r="C2336" s="7" t="s">
        <v>6193</v>
      </c>
      <c r="D2336" s="6" t="s">
        <v>46</v>
      </c>
      <c r="E2336" s="9" t="s">
        <v>6194</v>
      </c>
    </row>
    <row r="2337" ht="12.75" customHeight="1" spans="1:5">
      <c r="A2337" s="7" t="s">
        <v>1329</v>
      </c>
      <c r="B2337" s="4" t="s">
        <v>1327</v>
      </c>
      <c r="C2337" s="7" t="s">
        <v>6195</v>
      </c>
      <c r="D2337" s="6" t="s">
        <v>1330</v>
      </c>
      <c r="E2337" s="6">
        <v>3824</v>
      </c>
    </row>
    <row r="2338" ht="12.75" customHeight="1" spans="1:5">
      <c r="A2338" s="7" t="s">
        <v>6196</v>
      </c>
      <c r="B2338" s="4" t="s">
        <v>1327</v>
      </c>
      <c r="C2338" s="7" t="s">
        <v>6197</v>
      </c>
      <c r="D2338" s="6" t="s">
        <v>1330</v>
      </c>
      <c r="E2338" s="6">
        <v>3951</v>
      </c>
    </row>
    <row r="2339" ht="12.75" customHeight="1" spans="1:5">
      <c r="A2339" s="7" t="s">
        <v>1334</v>
      </c>
      <c r="B2339" s="4" t="s">
        <v>1327</v>
      </c>
      <c r="C2339" s="7" t="s">
        <v>6198</v>
      </c>
      <c r="D2339" s="6" t="s">
        <v>46</v>
      </c>
      <c r="E2339" s="9" t="s">
        <v>6199</v>
      </c>
    </row>
    <row r="2340" ht="12.75" customHeight="1" spans="1:5">
      <c r="A2340" s="7" t="s">
        <v>1336</v>
      </c>
      <c r="B2340" s="4" t="s">
        <v>1327</v>
      </c>
      <c r="C2340" s="7" t="s">
        <v>6200</v>
      </c>
      <c r="D2340" s="6" t="s">
        <v>613</v>
      </c>
      <c r="E2340" s="6">
        <v>5297</v>
      </c>
    </row>
    <row r="2341" ht="12.75" customHeight="1" spans="1:5">
      <c r="A2341" s="7" t="s">
        <v>1338</v>
      </c>
      <c r="B2341" s="4" t="s">
        <v>1327</v>
      </c>
      <c r="C2341" s="7" t="s">
        <v>6201</v>
      </c>
      <c r="D2341" s="6" t="s">
        <v>613</v>
      </c>
      <c r="E2341" s="6">
        <v>5305</v>
      </c>
    </row>
    <row r="2342" ht="12.75" customHeight="1" spans="1:5">
      <c r="A2342" s="7" t="s">
        <v>1340</v>
      </c>
      <c r="B2342" s="4" t="s">
        <v>1327</v>
      </c>
      <c r="C2342" s="7" t="s">
        <v>6202</v>
      </c>
      <c r="D2342" s="6" t="s">
        <v>46</v>
      </c>
      <c r="E2342" s="9" t="s">
        <v>6203</v>
      </c>
    </row>
    <row r="2343" ht="12.75" customHeight="1" spans="1:5">
      <c r="A2343" s="7" t="s">
        <v>1342</v>
      </c>
      <c r="B2343" s="4" t="s">
        <v>1327</v>
      </c>
      <c r="C2343" s="7" t="s">
        <v>6204</v>
      </c>
      <c r="D2343" s="6" t="s">
        <v>1343</v>
      </c>
      <c r="E2343" s="6">
        <v>1799</v>
      </c>
    </row>
    <row r="2344" ht="12.75" customHeight="1" spans="1:5">
      <c r="A2344" s="7" t="s">
        <v>1345</v>
      </c>
      <c r="B2344" s="4" t="s">
        <v>1327</v>
      </c>
      <c r="C2344" s="7" t="s">
        <v>6205</v>
      </c>
      <c r="D2344" s="6" t="s">
        <v>1343</v>
      </c>
      <c r="E2344" s="6">
        <v>2290</v>
      </c>
    </row>
    <row r="2345" ht="12.75" customHeight="1" spans="1:5">
      <c r="A2345" s="7" t="s">
        <v>1347</v>
      </c>
      <c r="B2345" s="4" t="s">
        <v>1327</v>
      </c>
      <c r="C2345" s="7" t="s">
        <v>6206</v>
      </c>
      <c r="D2345" s="6" t="s">
        <v>46</v>
      </c>
      <c r="E2345" s="9" t="s">
        <v>6207</v>
      </c>
    </row>
    <row r="2346" ht="12.75" customHeight="1" spans="1:5">
      <c r="A2346" s="7" t="s">
        <v>1349</v>
      </c>
      <c r="B2346" s="4" t="s">
        <v>1327</v>
      </c>
      <c r="C2346" s="7" t="s">
        <v>6208</v>
      </c>
      <c r="D2346" s="6" t="s">
        <v>1350</v>
      </c>
      <c r="E2346" s="6">
        <v>201</v>
      </c>
    </row>
    <row r="2347" ht="12.75" customHeight="1" spans="1:5">
      <c r="A2347" s="7" t="s">
        <v>1352</v>
      </c>
      <c r="B2347" s="4" t="s">
        <v>1327</v>
      </c>
      <c r="C2347" s="7" t="s">
        <v>6209</v>
      </c>
      <c r="D2347" s="6" t="s">
        <v>1350</v>
      </c>
      <c r="E2347" s="6">
        <v>221</v>
      </c>
    </row>
    <row r="2348" ht="12.75" customHeight="1" spans="1:5">
      <c r="A2348" s="7" t="s">
        <v>1354</v>
      </c>
      <c r="B2348" s="4" t="s">
        <v>1327</v>
      </c>
      <c r="C2348" s="7" t="s">
        <v>6210</v>
      </c>
      <c r="D2348" s="6" t="s">
        <v>46</v>
      </c>
      <c r="E2348" s="9" t="s">
        <v>6211</v>
      </c>
    </row>
    <row r="2349" ht="12.75" customHeight="1" spans="1:5">
      <c r="A2349" s="7" t="s">
        <v>1356</v>
      </c>
      <c r="B2349" s="4" t="s">
        <v>1327</v>
      </c>
      <c r="C2349" s="7" t="s">
        <v>6212</v>
      </c>
      <c r="D2349" s="6" t="s">
        <v>644</v>
      </c>
      <c r="E2349" s="6">
        <v>194</v>
      </c>
    </row>
    <row r="2350" ht="12.75" customHeight="1" spans="1:5">
      <c r="A2350" s="7" t="s">
        <v>1358</v>
      </c>
      <c r="B2350" s="4" t="s">
        <v>1327</v>
      </c>
      <c r="C2350" s="7" t="s">
        <v>6213</v>
      </c>
      <c r="D2350" s="6" t="s">
        <v>644</v>
      </c>
      <c r="E2350" s="6">
        <v>200</v>
      </c>
    </row>
    <row r="2351" ht="12.75" customHeight="1" spans="1:5">
      <c r="A2351" s="7" t="s">
        <v>1360</v>
      </c>
      <c r="B2351" s="4" t="s">
        <v>1327</v>
      </c>
      <c r="C2351" s="7" t="s">
        <v>6214</v>
      </c>
      <c r="D2351" s="6" t="s">
        <v>46</v>
      </c>
      <c r="E2351" s="9" t="s">
        <v>6215</v>
      </c>
    </row>
    <row r="2352" ht="12.75" customHeight="1" spans="1:5">
      <c r="A2352" s="7" t="s">
        <v>1362</v>
      </c>
      <c r="B2352" s="4" t="s">
        <v>1327</v>
      </c>
      <c r="C2352" s="7" t="s">
        <v>6216</v>
      </c>
      <c r="D2352" s="6" t="s">
        <v>1363</v>
      </c>
      <c r="E2352" s="6">
        <v>358</v>
      </c>
    </row>
    <row r="2353" ht="12.75" customHeight="1" spans="1:5">
      <c r="A2353" s="7" t="s">
        <v>1365</v>
      </c>
      <c r="B2353" s="4" t="s">
        <v>1327</v>
      </c>
      <c r="C2353" s="7" t="s">
        <v>6217</v>
      </c>
      <c r="D2353" s="6" t="s">
        <v>1363</v>
      </c>
      <c r="E2353" s="6">
        <v>490</v>
      </c>
    </row>
    <row r="2354" ht="12.75" customHeight="1" spans="1:5">
      <c r="A2354" s="7" t="s">
        <v>6218</v>
      </c>
      <c r="B2354" s="4" t="s">
        <v>1327</v>
      </c>
      <c r="C2354" s="7" t="s">
        <v>6219</v>
      </c>
      <c r="D2354" s="6" t="s">
        <v>46</v>
      </c>
      <c r="E2354" s="9" t="s">
        <v>2885</v>
      </c>
    </row>
    <row r="2355" ht="12.75" customHeight="1" spans="1:5">
      <c r="A2355" s="7" t="s">
        <v>6220</v>
      </c>
      <c r="B2355" s="4" t="s">
        <v>1327</v>
      </c>
      <c r="C2355" s="7" t="s">
        <v>6221</v>
      </c>
      <c r="D2355" s="6" t="s">
        <v>141</v>
      </c>
      <c r="E2355" s="6">
        <v>7992</v>
      </c>
    </row>
    <row r="2356" ht="12.75" customHeight="1" spans="1:5">
      <c r="A2356" s="7" t="s">
        <v>6222</v>
      </c>
      <c r="B2356" s="4" t="s">
        <v>1327</v>
      </c>
      <c r="C2356" s="7" t="s">
        <v>6223</v>
      </c>
      <c r="D2356" s="6" t="s">
        <v>6224</v>
      </c>
      <c r="E2356" s="6">
        <v>2</v>
      </c>
    </row>
    <row r="2357" ht="12.75" customHeight="1" spans="1:5">
      <c r="A2357" s="7" t="s">
        <v>6225</v>
      </c>
      <c r="B2357" s="4" t="s">
        <v>1327</v>
      </c>
      <c r="C2357" s="7" t="s">
        <v>6226</v>
      </c>
      <c r="D2357" s="6" t="s">
        <v>46</v>
      </c>
      <c r="E2357" s="9" t="s">
        <v>2391</v>
      </c>
    </row>
    <row r="2358" ht="12.75" customHeight="1" spans="1:5">
      <c r="A2358" s="7" t="s">
        <v>1367</v>
      </c>
      <c r="B2358" s="4" t="s">
        <v>1327</v>
      </c>
      <c r="C2358" s="7" t="s">
        <v>6227</v>
      </c>
      <c r="D2358" s="6" t="s">
        <v>426</v>
      </c>
      <c r="E2358" s="6" t="s">
        <v>6228</v>
      </c>
    </row>
    <row r="2359" ht="12.75" customHeight="1" spans="1:5">
      <c r="A2359" s="7" t="s">
        <v>1369</v>
      </c>
      <c r="B2359" s="4" t="s">
        <v>1327</v>
      </c>
      <c r="C2359" s="7" t="s">
        <v>6229</v>
      </c>
      <c r="D2359" s="6" t="s">
        <v>46</v>
      </c>
      <c r="E2359" s="9" t="s">
        <v>6230</v>
      </c>
    </row>
    <row r="2360" ht="12.75" customHeight="1" spans="1:5">
      <c r="A2360" s="7" t="s">
        <v>1371</v>
      </c>
      <c r="B2360" s="4" t="s">
        <v>1327</v>
      </c>
      <c r="C2360" s="7" t="s">
        <v>6231</v>
      </c>
      <c r="D2360" s="6" t="s">
        <v>46</v>
      </c>
      <c r="E2360" s="9" t="s">
        <v>6232</v>
      </c>
    </row>
    <row r="2361" ht="12.75" customHeight="1" spans="1:5">
      <c r="A2361" s="7" t="s">
        <v>1373</v>
      </c>
      <c r="B2361" s="4" t="s">
        <v>1327</v>
      </c>
      <c r="C2361" s="7" t="s">
        <v>6233</v>
      </c>
      <c r="D2361" s="6" t="s">
        <v>574</v>
      </c>
      <c r="E2361" s="6">
        <v>592</v>
      </c>
    </row>
    <row r="2362" ht="12.75" customHeight="1" spans="1:5">
      <c r="A2362" s="7" t="s">
        <v>64</v>
      </c>
      <c r="B2362" s="4" t="s">
        <v>1327</v>
      </c>
      <c r="C2362" s="7" t="s">
        <v>3497</v>
      </c>
      <c r="D2362" s="6" t="s">
        <v>65</v>
      </c>
      <c r="E2362" s="6" t="s">
        <v>2685</v>
      </c>
    </row>
    <row r="2363" ht="12.75" customHeight="1" spans="1:5">
      <c r="A2363" s="7" t="s">
        <v>576</v>
      </c>
      <c r="B2363" s="4" t="s">
        <v>1327</v>
      </c>
      <c r="C2363" s="7" t="s">
        <v>3647</v>
      </c>
      <c r="D2363" s="6" t="s">
        <v>65</v>
      </c>
      <c r="E2363" s="6" t="s">
        <v>6234</v>
      </c>
    </row>
    <row r="2364" ht="12.75" customHeight="1" spans="1:5">
      <c r="A2364" s="7" t="s">
        <v>1377</v>
      </c>
      <c r="B2364" s="4" t="s">
        <v>1327</v>
      </c>
      <c r="C2364" s="7" t="s">
        <v>6235</v>
      </c>
      <c r="D2364" s="6" t="s">
        <v>65</v>
      </c>
      <c r="E2364" s="6" t="s">
        <v>2685</v>
      </c>
    </row>
    <row r="2365" ht="12.75" customHeight="1" spans="1:5">
      <c r="A2365" s="3" t="s">
        <v>1379</v>
      </c>
      <c r="B2365" s="3"/>
      <c r="C2365" s="3"/>
      <c r="D2365" s="3"/>
      <c r="E2365" s="3"/>
    </row>
    <row r="2366" ht="12.75" customHeight="1" spans="1:5">
      <c r="A2366" s="3" t="s">
        <v>6236</v>
      </c>
      <c r="B2366" s="34"/>
      <c r="C2366" s="5"/>
      <c r="D2366" s="5"/>
      <c r="E2366" s="5"/>
    </row>
    <row r="2367" ht="12.75" customHeight="1" spans="1:5">
      <c r="A2367" s="7" t="s">
        <v>6237</v>
      </c>
      <c r="B2367" s="4" t="s">
        <v>1382</v>
      </c>
      <c r="C2367" s="7" t="s">
        <v>6238</v>
      </c>
      <c r="D2367" s="6" t="s">
        <v>119</v>
      </c>
      <c r="E2367" s="6">
        <f>SUM(E2368:E2369)</f>
        <v>346</v>
      </c>
    </row>
    <row r="2368" ht="12.75" customHeight="1" spans="1:5">
      <c r="A2368" s="7" t="s">
        <v>6239</v>
      </c>
      <c r="B2368" s="4" t="s">
        <v>1382</v>
      </c>
      <c r="C2368" s="7" t="s">
        <v>6240</v>
      </c>
      <c r="D2368" s="6" t="s">
        <v>119</v>
      </c>
      <c r="E2368" s="6">
        <v>346</v>
      </c>
    </row>
    <row r="2369" ht="12.75" customHeight="1" spans="1:5">
      <c r="A2369" s="7" t="s">
        <v>6241</v>
      </c>
      <c r="B2369" s="4" t="s">
        <v>1382</v>
      </c>
      <c r="C2369" s="7" t="s">
        <v>6242</v>
      </c>
      <c r="D2369" s="6" t="s">
        <v>119</v>
      </c>
      <c r="E2369" s="6">
        <v>0</v>
      </c>
    </row>
    <row r="2370" ht="12.75" customHeight="1" spans="1:5">
      <c r="A2370" s="7" t="s">
        <v>6243</v>
      </c>
      <c r="B2370" s="4" t="s">
        <v>1382</v>
      </c>
      <c r="C2370" s="7" t="s">
        <v>6244</v>
      </c>
      <c r="D2370" s="6" t="s">
        <v>62</v>
      </c>
      <c r="E2370" s="6">
        <f>SUM(E2371:E2372)</f>
        <v>69875</v>
      </c>
    </row>
    <row r="2371" ht="12.75" customHeight="1" spans="1:5">
      <c r="A2371" s="7" t="s">
        <v>6245</v>
      </c>
      <c r="B2371" s="4" t="s">
        <v>1382</v>
      </c>
      <c r="C2371" s="7" t="s">
        <v>6246</v>
      </c>
      <c r="D2371" s="6" t="s">
        <v>62</v>
      </c>
      <c r="E2371" s="6">
        <v>34176</v>
      </c>
    </row>
    <row r="2372" ht="12.75" customHeight="1" spans="1:5">
      <c r="A2372" s="7" t="s">
        <v>6247</v>
      </c>
      <c r="B2372" s="4" t="s">
        <v>1382</v>
      </c>
      <c r="C2372" s="7" t="s">
        <v>6248</v>
      </c>
      <c r="D2372" s="6" t="s">
        <v>62</v>
      </c>
      <c r="E2372" s="6">
        <v>35699</v>
      </c>
    </row>
    <row r="2373" ht="12.75" customHeight="1" spans="1:5">
      <c r="A2373" s="7" t="s">
        <v>6249</v>
      </c>
      <c r="B2373" s="4" t="s">
        <v>1382</v>
      </c>
      <c r="C2373" s="7" t="s">
        <v>6250</v>
      </c>
      <c r="D2373" s="6" t="s">
        <v>119</v>
      </c>
      <c r="E2373" s="6">
        <v>152</v>
      </c>
    </row>
    <row r="2374" ht="12.75" customHeight="1" spans="1:5">
      <c r="A2374" s="7" t="s">
        <v>6251</v>
      </c>
      <c r="B2374" s="4" t="s">
        <v>1382</v>
      </c>
      <c r="C2374" s="7" t="s">
        <v>6252</v>
      </c>
      <c r="D2374" s="6" t="s">
        <v>62</v>
      </c>
      <c r="E2374" s="6">
        <f>SUM(E2375:E2376)</f>
        <v>1119</v>
      </c>
    </row>
    <row r="2375" ht="12.75" customHeight="1" spans="1:5">
      <c r="A2375" s="7" t="s">
        <v>6253</v>
      </c>
      <c r="B2375" s="4" t="s">
        <v>1382</v>
      </c>
      <c r="C2375" s="7" t="s">
        <v>6254</v>
      </c>
      <c r="D2375" s="6" t="s">
        <v>62</v>
      </c>
      <c r="E2375" s="6">
        <v>567</v>
      </c>
    </row>
    <row r="2376" ht="12.75" customHeight="1" spans="1:5">
      <c r="A2376" s="7" t="s">
        <v>6255</v>
      </c>
      <c r="B2376" s="4" t="s">
        <v>1382</v>
      </c>
      <c r="C2376" s="7" t="s">
        <v>6256</v>
      </c>
      <c r="D2376" s="6" t="s">
        <v>62</v>
      </c>
      <c r="E2376" s="6">
        <v>552</v>
      </c>
    </row>
    <row r="2377" ht="12.75" customHeight="1" spans="1:5">
      <c r="A2377" s="7" t="s">
        <v>6257</v>
      </c>
      <c r="B2377" s="4" t="s">
        <v>1382</v>
      </c>
      <c r="C2377" s="7" t="s">
        <v>6258</v>
      </c>
      <c r="D2377" s="6" t="s">
        <v>62</v>
      </c>
      <c r="E2377" s="6">
        <f>SUM(E2378:E2379)</f>
        <v>633</v>
      </c>
    </row>
    <row r="2378" ht="12.75" customHeight="1" spans="1:5">
      <c r="A2378" s="7" t="s">
        <v>6259</v>
      </c>
      <c r="B2378" s="4" t="s">
        <v>1382</v>
      </c>
      <c r="C2378" s="7" t="s">
        <v>6260</v>
      </c>
      <c r="D2378" s="6" t="s">
        <v>62</v>
      </c>
      <c r="E2378" s="6">
        <v>406</v>
      </c>
    </row>
    <row r="2379" ht="12.75" customHeight="1" spans="1:5">
      <c r="A2379" s="7" t="s">
        <v>6261</v>
      </c>
      <c r="B2379" s="4" t="s">
        <v>1382</v>
      </c>
      <c r="C2379" s="7" t="s">
        <v>6262</v>
      </c>
      <c r="D2379" s="6" t="s">
        <v>62</v>
      </c>
      <c r="E2379" s="6">
        <v>227</v>
      </c>
    </row>
    <row r="2380" ht="12.75" customHeight="1" spans="1:5">
      <c r="A2380" s="7" t="s">
        <v>6263</v>
      </c>
      <c r="B2380" s="4" t="s">
        <v>1382</v>
      </c>
      <c r="C2380" s="7" t="s">
        <v>6264</v>
      </c>
      <c r="D2380" s="6" t="s">
        <v>62</v>
      </c>
      <c r="E2380" s="6">
        <f>SUM(E2381:E2382)</f>
        <v>14</v>
      </c>
    </row>
    <row r="2381" ht="12.75" customHeight="1" spans="1:5">
      <c r="A2381" s="7" t="s">
        <v>6265</v>
      </c>
      <c r="B2381" s="4" t="s">
        <v>1382</v>
      </c>
      <c r="C2381" s="7" t="s">
        <v>6266</v>
      </c>
      <c r="D2381" s="6" t="s">
        <v>62</v>
      </c>
      <c r="E2381" s="6">
        <v>14</v>
      </c>
    </row>
    <row r="2382" ht="12.75" customHeight="1" spans="1:5">
      <c r="A2382" s="7" t="s">
        <v>6267</v>
      </c>
      <c r="B2382" s="4" t="s">
        <v>1382</v>
      </c>
      <c r="C2382" s="7" t="s">
        <v>6268</v>
      </c>
      <c r="D2382" s="6" t="s">
        <v>62</v>
      </c>
      <c r="E2382" s="6">
        <v>0</v>
      </c>
    </row>
    <row r="2383" ht="12.75" customHeight="1" spans="1:5">
      <c r="A2383" s="7" t="s">
        <v>6269</v>
      </c>
      <c r="B2383" s="4" t="s">
        <v>1382</v>
      </c>
      <c r="C2383" s="7" t="s">
        <v>6270</v>
      </c>
      <c r="D2383" s="6" t="s">
        <v>62</v>
      </c>
      <c r="E2383" s="6">
        <f>SUM(E2384:E2385)</f>
        <v>38</v>
      </c>
    </row>
    <row r="2384" ht="12.75" customHeight="1" spans="1:5">
      <c r="A2384" s="7" t="s">
        <v>6271</v>
      </c>
      <c r="B2384" s="4" t="s">
        <v>1382</v>
      </c>
      <c r="C2384" s="7" t="s">
        <v>6272</v>
      </c>
      <c r="D2384" s="6" t="s">
        <v>62</v>
      </c>
      <c r="E2384" s="6">
        <v>26</v>
      </c>
    </row>
    <row r="2385" ht="12.75" customHeight="1" spans="1:5">
      <c r="A2385" s="7" t="s">
        <v>6273</v>
      </c>
      <c r="B2385" s="4" t="s">
        <v>1382</v>
      </c>
      <c r="C2385" s="7" t="s">
        <v>6274</v>
      </c>
      <c r="D2385" s="6" t="s">
        <v>62</v>
      </c>
      <c r="E2385" s="6">
        <v>12</v>
      </c>
    </row>
    <row r="2386" ht="12.75" customHeight="1" spans="1:5">
      <c r="A2386" s="7" t="s">
        <v>6275</v>
      </c>
      <c r="B2386" s="4" t="s">
        <v>1382</v>
      </c>
      <c r="C2386" s="7" t="s">
        <v>6276</v>
      </c>
      <c r="D2386" s="6" t="s">
        <v>62</v>
      </c>
      <c r="E2386" s="6">
        <f>SUM(E2387:E2388)</f>
        <v>349</v>
      </c>
    </row>
    <row r="2387" ht="12.75" customHeight="1" spans="1:5">
      <c r="A2387" s="7" t="s">
        <v>6277</v>
      </c>
      <c r="B2387" s="4" t="s">
        <v>1382</v>
      </c>
      <c r="C2387" s="7" t="s">
        <v>6278</v>
      </c>
      <c r="D2387" s="6" t="s">
        <v>62</v>
      </c>
      <c r="E2387" s="6">
        <v>170</v>
      </c>
    </row>
    <row r="2388" ht="12.75" customHeight="1" spans="1:5">
      <c r="A2388" s="7" t="s">
        <v>6279</v>
      </c>
      <c r="B2388" s="4" t="s">
        <v>1382</v>
      </c>
      <c r="C2388" s="7" t="s">
        <v>6280</v>
      </c>
      <c r="D2388" s="6" t="s">
        <v>62</v>
      </c>
      <c r="E2388" s="6">
        <v>179</v>
      </c>
    </row>
    <row r="2389" ht="12.75" customHeight="1" spans="1:5">
      <c r="A2389" s="7" t="s">
        <v>6281</v>
      </c>
      <c r="B2389" s="4" t="s">
        <v>1382</v>
      </c>
      <c r="C2389" s="7" t="s">
        <v>6282</v>
      </c>
      <c r="D2389" s="6" t="s">
        <v>6283</v>
      </c>
      <c r="E2389" s="17">
        <v>279667145750</v>
      </c>
    </row>
    <row r="2390" ht="12.75" customHeight="1" spans="1:5">
      <c r="A2390" s="7" t="s">
        <v>6284</v>
      </c>
      <c r="B2390" s="4" t="s">
        <v>1382</v>
      </c>
      <c r="C2390" s="7" t="s">
        <v>6285</v>
      </c>
      <c r="D2390" s="6" t="s">
        <v>6283</v>
      </c>
      <c r="E2390" s="17">
        <v>41690596451</v>
      </c>
    </row>
    <row r="2391" ht="12.75" customHeight="1" spans="1:5">
      <c r="A2391" s="7" t="s">
        <v>6286</v>
      </c>
      <c r="B2391" s="4" t="s">
        <v>1382</v>
      </c>
      <c r="C2391" s="7" t="s">
        <v>6287</v>
      </c>
      <c r="D2391" s="6" t="s">
        <v>6283</v>
      </c>
      <c r="E2391" s="17">
        <v>397206633350</v>
      </c>
    </row>
    <row r="2392" ht="12.75" customHeight="1" spans="1:5">
      <c r="A2392" s="7" t="s">
        <v>6288</v>
      </c>
      <c r="B2392" s="4" t="s">
        <v>1382</v>
      </c>
      <c r="C2392" s="7" t="s">
        <v>6289</v>
      </c>
      <c r="D2392" s="6" t="s">
        <v>6283</v>
      </c>
      <c r="E2392" s="17">
        <v>19553868465</v>
      </c>
    </row>
    <row r="2393" ht="12.75" customHeight="1" spans="1:5">
      <c r="A2393" s="7" t="s">
        <v>6290</v>
      </c>
      <c r="B2393" s="4" t="s">
        <v>1382</v>
      </c>
      <c r="C2393" s="7" t="s">
        <v>6291</v>
      </c>
      <c r="D2393" s="6" t="s">
        <v>6283</v>
      </c>
      <c r="E2393" s="17">
        <v>498332393756</v>
      </c>
    </row>
    <row r="2394" ht="12.75" customHeight="1" spans="1:5">
      <c r="A2394" s="7" t="s">
        <v>6292</v>
      </c>
      <c r="B2394" s="4" t="s">
        <v>1382</v>
      </c>
      <c r="C2394" s="7" t="s">
        <v>6293</v>
      </c>
      <c r="D2394" s="6" t="s">
        <v>119</v>
      </c>
      <c r="E2394" s="6">
        <v>1</v>
      </c>
    </row>
    <row r="2395" ht="12.75" customHeight="1" spans="1:5">
      <c r="A2395" s="7" t="s">
        <v>6294</v>
      </c>
      <c r="B2395" s="4" t="s">
        <v>1382</v>
      </c>
      <c r="C2395" s="7" t="s">
        <v>6295</v>
      </c>
      <c r="D2395" s="6" t="s">
        <v>119</v>
      </c>
      <c r="E2395" s="6">
        <v>345</v>
      </c>
    </row>
    <row r="2396" ht="12.75" customHeight="1" spans="1:5">
      <c r="A2396" s="7" t="s">
        <v>1381</v>
      </c>
      <c r="B2396" s="4" t="s">
        <v>1382</v>
      </c>
      <c r="C2396" s="7" t="s">
        <v>6296</v>
      </c>
      <c r="D2396" s="6" t="s">
        <v>355</v>
      </c>
      <c r="E2396" s="17" t="s">
        <v>6297</v>
      </c>
    </row>
    <row r="2397" ht="12.75" customHeight="1" spans="1:5">
      <c r="A2397" s="7" t="s">
        <v>1384</v>
      </c>
      <c r="B2397" s="4" t="s">
        <v>1382</v>
      </c>
      <c r="C2397" s="7" t="s">
        <v>6298</v>
      </c>
      <c r="D2397" s="6" t="s">
        <v>355</v>
      </c>
      <c r="E2397" s="17">
        <v>397206633350</v>
      </c>
    </row>
    <row r="2398" ht="12.75" customHeight="1" spans="1:5">
      <c r="A2398" s="3" t="s">
        <v>6237</v>
      </c>
      <c r="B2398" s="4"/>
      <c r="C2398" s="6"/>
      <c r="D2398" s="6"/>
      <c r="E2398" s="6"/>
    </row>
    <row r="2399" ht="12.75" customHeight="1" spans="1:5">
      <c r="A2399" s="7" t="s">
        <v>6237</v>
      </c>
      <c r="B2399" s="4" t="s">
        <v>1382</v>
      </c>
      <c r="C2399" s="7" t="s">
        <v>6238</v>
      </c>
      <c r="D2399" s="6" t="s">
        <v>119</v>
      </c>
      <c r="E2399" s="6">
        <f>SUM(E2400:E2401)</f>
        <v>346</v>
      </c>
    </row>
    <row r="2400" ht="12.75" customHeight="1" spans="1:5">
      <c r="A2400" s="7" t="s">
        <v>6299</v>
      </c>
      <c r="B2400" s="4" t="s">
        <v>1382</v>
      </c>
      <c r="C2400" s="7" t="s">
        <v>6300</v>
      </c>
      <c r="D2400" s="6" t="s">
        <v>119</v>
      </c>
      <c r="E2400" s="6">
        <v>344</v>
      </c>
    </row>
    <row r="2401" ht="12.75" customHeight="1" spans="1:5">
      <c r="A2401" s="7" t="s">
        <v>6301</v>
      </c>
      <c r="B2401" s="4" t="s">
        <v>1382</v>
      </c>
      <c r="C2401" s="7" t="s">
        <v>6302</v>
      </c>
      <c r="D2401" s="6" t="s">
        <v>119</v>
      </c>
      <c r="E2401" s="6">
        <v>2</v>
      </c>
    </row>
    <row r="2402" ht="12.75" customHeight="1" spans="1:5">
      <c r="A2402" s="7" t="s">
        <v>6303</v>
      </c>
      <c r="B2402" s="4" t="s">
        <v>1382</v>
      </c>
      <c r="C2402" s="7" t="s">
        <v>6304</v>
      </c>
      <c r="D2402" s="6" t="s">
        <v>119</v>
      </c>
      <c r="E2402" s="6">
        <v>7</v>
      </c>
    </row>
    <row r="2403" ht="12.75" customHeight="1" spans="1:5">
      <c r="A2403" s="7" t="s">
        <v>6305</v>
      </c>
      <c r="B2403" s="4" t="s">
        <v>1382</v>
      </c>
      <c r="C2403" s="7" t="s">
        <v>6306</v>
      </c>
      <c r="D2403" s="6" t="s">
        <v>119</v>
      </c>
      <c r="E2403" s="6">
        <v>281</v>
      </c>
    </row>
    <row r="2404" ht="12.75" customHeight="1" spans="1:5">
      <c r="A2404" s="7" t="s">
        <v>6307</v>
      </c>
      <c r="B2404" s="4" t="s">
        <v>1382</v>
      </c>
      <c r="C2404" s="7" t="s">
        <v>6308</v>
      </c>
      <c r="D2404" s="6" t="s">
        <v>119</v>
      </c>
      <c r="E2404" s="6">
        <v>13</v>
      </c>
    </row>
    <row r="2405" ht="12.75" customHeight="1" spans="1:5">
      <c r="A2405" s="7" t="s">
        <v>6309</v>
      </c>
      <c r="B2405" s="4" t="s">
        <v>1382</v>
      </c>
      <c r="C2405" s="7" t="s">
        <v>6310</v>
      </c>
      <c r="D2405" s="6" t="s">
        <v>119</v>
      </c>
      <c r="E2405" s="6">
        <v>36</v>
      </c>
    </row>
    <row r="2406" ht="12.75" customHeight="1" spans="1:5">
      <c r="A2406" s="7" t="s">
        <v>6311</v>
      </c>
      <c r="B2406" s="4" t="s">
        <v>1382</v>
      </c>
      <c r="C2406" s="7" t="s">
        <v>6312</v>
      </c>
      <c r="D2406" s="6" t="s">
        <v>119</v>
      </c>
      <c r="E2406" s="6">
        <v>9</v>
      </c>
    </row>
    <row r="2407" ht="12.75" customHeight="1" spans="1:5">
      <c r="A2407" s="7" t="s">
        <v>6313</v>
      </c>
      <c r="B2407" s="4" t="s">
        <v>1382</v>
      </c>
      <c r="C2407" s="7" t="s">
        <v>6314</v>
      </c>
      <c r="D2407" s="6" t="s">
        <v>119</v>
      </c>
      <c r="E2407" s="6">
        <v>328</v>
      </c>
    </row>
    <row r="2408" ht="12.75" customHeight="1" spans="1:5">
      <c r="A2408" s="7" t="s">
        <v>6315</v>
      </c>
      <c r="B2408" s="4" t="s">
        <v>1382</v>
      </c>
      <c r="C2408" s="7" t="s">
        <v>6316</v>
      </c>
      <c r="D2408" s="6" t="s">
        <v>119</v>
      </c>
      <c r="E2408" s="6">
        <v>18</v>
      </c>
    </row>
    <row r="2409" ht="12.75" customHeight="1" spans="1:5">
      <c r="A2409" s="3" t="s">
        <v>6317</v>
      </c>
      <c r="B2409" s="4"/>
      <c r="C2409" s="6"/>
      <c r="D2409" s="6"/>
      <c r="E2409" s="6"/>
    </row>
    <row r="2410" ht="12.75" customHeight="1" spans="1:5">
      <c r="A2410" s="7" t="s">
        <v>6318</v>
      </c>
      <c r="B2410" s="4" t="s">
        <v>1382</v>
      </c>
      <c r="C2410" s="7" t="s">
        <v>6319</v>
      </c>
      <c r="D2410" s="6" t="s">
        <v>62</v>
      </c>
      <c r="E2410" s="6">
        <v>6835</v>
      </c>
    </row>
    <row r="2411" ht="12.75" customHeight="1" spans="1:5">
      <c r="A2411" s="7" t="s">
        <v>6320</v>
      </c>
      <c r="B2411" s="4" t="s">
        <v>1382</v>
      </c>
      <c r="C2411" s="7" t="s">
        <v>6321</v>
      </c>
      <c r="D2411" s="6" t="s">
        <v>62</v>
      </c>
      <c r="E2411" s="6" t="s">
        <v>2397</v>
      </c>
    </row>
    <row r="2412" ht="12.75" customHeight="1" spans="1:5">
      <c r="A2412" s="7" t="s">
        <v>6322</v>
      </c>
      <c r="B2412" s="4" t="s">
        <v>1382</v>
      </c>
      <c r="C2412" s="7" t="s">
        <v>6323</v>
      </c>
      <c r="D2412" s="6" t="s">
        <v>119</v>
      </c>
      <c r="E2412" s="6">
        <v>6835</v>
      </c>
    </row>
    <row r="2413" ht="12.75" customHeight="1" spans="1:5">
      <c r="A2413" s="7" t="s">
        <v>6324</v>
      </c>
      <c r="B2413" s="4" t="s">
        <v>1382</v>
      </c>
      <c r="C2413" s="7" t="s">
        <v>6325</v>
      </c>
      <c r="D2413" s="6" t="s">
        <v>119</v>
      </c>
      <c r="E2413" s="6">
        <v>477</v>
      </c>
    </row>
    <row r="2414" ht="12.75" customHeight="1" spans="1:5">
      <c r="A2414" s="7" t="s">
        <v>6326</v>
      </c>
      <c r="B2414" s="4" t="s">
        <v>1382</v>
      </c>
      <c r="C2414" s="7" t="s">
        <v>6327</v>
      </c>
      <c r="D2414" s="6" t="s">
        <v>119</v>
      </c>
      <c r="E2414" s="6">
        <v>1155</v>
      </c>
    </row>
    <row r="2415" ht="12.75" customHeight="1" spans="1:5">
      <c r="A2415" s="7" t="s">
        <v>6328</v>
      </c>
      <c r="B2415" s="4" t="s">
        <v>1382</v>
      </c>
      <c r="C2415" s="7" t="s">
        <v>6329</v>
      </c>
      <c r="D2415" s="6" t="s">
        <v>62</v>
      </c>
      <c r="E2415" s="6">
        <v>2967</v>
      </c>
    </row>
    <row r="2416" ht="12.75" customHeight="1" spans="1:5">
      <c r="A2416" s="7" t="s">
        <v>6330</v>
      </c>
      <c r="B2416" s="4" t="s">
        <v>1382</v>
      </c>
      <c r="C2416" s="7" t="s">
        <v>6331</v>
      </c>
      <c r="D2416" s="6" t="s">
        <v>62</v>
      </c>
      <c r="E2416" s="6">
        <v>3868</v>
      </c>
    </row>
    <row r="2417" ht="12.75" customHeight="1" spans="1:5">
      <c r="A2417" s="7" t="s">
        <v>6332</v>
      </c>
      <c r="B2417" s="4" t="s">
        <v>771</v>
      </c>
      <c r="C2417" s="7" t="s">
        <v>6333</v>
      </c>
      <c r="D2417" s="6" t="s">
        <v>46</v>
      </c>
      <c r="E2417" s="9" t="s">
        <v>2391</v>
      </c>
    </row>
    <row r="2418" ht="99.75" spans="1:5">
      <c r="A2418" s="7" t="s">
        <v>6334</v>
      </c>
      <c r="B2418" s="4" t="s">
        <v>771</v>
      </c>
      <c r="C2418" s="7" t="s">
        <v>6335</v>
      </c>
      <c r="D2418" s="6" t="s">
        <v>62</v>
      </c>
      <c r="E2418" s="6">
        <v>90503</v>
      </c>
    </row>
    <row r="2419" ht="12.75" customHeight="1" spans="1:5">
      <c r="A2419" s="7" t="s">
        <v>6336</v>
      </c>
      <c r="B2419" s="4" t="s">
        <v>1382</v>
      </c>
      <c r="C2419" s="7" t="s">
        <v>6337</v>
      </c>
      <c r="D2419" s="6" t="s">
        <v>62</v>
      </c>
      <c r="E2419" s="6">
        <v>90503</v>
      </c>
    </row>
    <row r="2420" ht="12.75" customHeight="1" spans="1:5">
      <c r="A2420" s="7" t="s">
        <v>6338</v>
      </c>
      <c r="B2420" s="4" t="s">
        <v>1382</v>
      </c>
      <c r="C2420" s="7" t="s">
        <v>6339</v>
      </c>
      <c r="D2420" s="6" t="s">
        <v>6340</v>
      </c>
      <c r="E2420" s="6" t="s">
        <v>2397</v>
      </c>
    </row>
    <row r="2421" ht="12.75" customHeight="1" spans="1:5">
      <c r="A2421" s="7" t="s">
        <v>6341</v>
      </c>
      <c r="B2421" s="4" t="s">
        <v>1382</v>
      </c>
      <c r="C2421" s="7" t="s">
        <v>6342</v>
      </c>
      <c r="D2421" s="6" t="s">
        <v>6283</v>
      </c>
      <c r="E2421" s="17">
        <v>5863115800</v>
      </c>
    </row>
    <row r="2422" ht="12.75" customHeight="1" spans="1:5">
      <c r="A2422" s="7" t="s">
        <v>1386</v>
      </c>
      <c r="B2422" s="4" t="s">
        <v>1382</v>
      </c>
      <c r="C2422" s="7" t="s">
        <v>6343</v>
      </c>
      <c r="D2422" s="6" t="s">
        <v>355</v>
      </c>
      <c r="E2422" s="17" t="s">
        <v>6344</v>
      </c>
    </row>
    <row r="2423" ht="12.75" customHeight="1" spans="1:5">
      <c r="A2423" s="7" t="s">
        <v>1388</v>
      </c>
      <c r="B2423" s="4" t="s">
        <v>1382</v>
      </c>
      <c r="C2423" s="7" t="s">
        <v>6345</v>
      </c>
      <c r="D2423" s="6" t="s">
        <v>355</v>
      </c>
      <c r="E2423" s="17" t="s">
        <v>6344</v>
      </c>
    </row>
    <row r="2424" ht="12.75" customHeight="1" spans="1:5">
      <c r="A2424" s="3" t="s">
        <v>1390</v>
      </c>
      <c r="B2424" s="4"/>
      <c r="C2424" s="30"/>
      <c r="D2424" s="6"/>
      <c r="E2424" s="30"/>
    </row>
    <row r="2425" ht="12.75" customHeight="1" spans="1:5">
      <c r="A2425" s="3" t="s">
        <v>6346</v>
      </c>
      <c r="B2425" s="4"/>
      <c r="C2425" s="6"/>
      <c r="D2425" s="6"/>
      <c r="E2425" s="6"/>
    </row>
    <row r="2426" ht="12.75" customHeight="1" spans="1:5">
      <c r="A2426" s="7" t="s">
        <v>6347</v>
      </c>
      <c r="B2426" s="4" t="s">
        <v>1393</v>
      </c>
      <c r="C2426" s="7" t="s">
        <v>6348</v>
      </c>
      <c r="D2426" s="6" t="s">
        <v>6349</v>
      </c>
      <c r="E2426" s="6">
        <v>299</v>
      </c>
    </row>
    <row r="2427" ht="12.75" customHeight="1" spans="1:5">
      <c r="A2427" s="7" t="s">
        <v>6350</v>
      </c>
      <c r="B2427" s="4" t="s">
        <v>1393</v>
      </c>
      <c r="C2427" s="7" t="s">
        <v>6351</v>
      </c>
      <c r="D2427" s="6" t="s">
        <v>46</v>
      </c>
      <c r="E2427" s="9" t="s">
        <v>2397</v>
      </c>
    </row>
    <row r="2428" ht="12.75" customHeight="1" spans="1:5">
      <c r="A2428" s="7" t="s">
        <v>6352</v>
      </c>
      <c r="B2428" s="4" t="s">
        <v>1393</v>
      </c>
      <c r="C2428" s="7" t="s">
        <v>6353</v>
      </c>
      <c r="D2428" s="6" t="s">
        <v>355</v>
      </c>
      <c r="E2428" s="17">
        <v>101439</v>
      </c>
    </row>
    <row r="2429" ht="12.75" customHeight="1" spans="1:5">
      <c r="A2429" s="7" t="s">
        <v>6354</v>
      </c>
      <c r="B2429" s="4" t="s">
        <v>1393</v>
      </c>
      <c r="C2429" s="7" t="s">
        <v>6355</v>
      </c>
      <c r="D2429" s="6" t="s">
        <v>78</v>
      </c>
      <c r="E2429" s="6">
        <v>399</v>
      </c>
    </row>
    <row r="2430" ht="12.75" customHeight="1" spans="1:5">
      <c r="A2430" s="7" t="s">
        <v>6356</v>
      </c>
      <c r="B2430" s="4" t="s">
        <v>1393</v>
      </c>
      <c r="C2430" s="7" t="s">
        <v>6357</v>
      </c>
      <c r="D2430" s="6" t="s">
        <v>119</v>
      </c>
      <c r="E2430" s="6">
        <v>49</v>
      </c>
    </row>
    <row r="2431" ht="12.75" customHeight="1" spans="1:5">
      <c r="A2431" s="7" t="s">
        <v>6358</v>
      </c>
      <c r="B2431" s="4" t="s">
        <v>1393</v>
      </c>
      <c r="C2431" s="7" t="s">
        <v>6359</v>
      </c>
      <c r="D2431" s="6" t="s">
        <v>426</v>
      </c>
      <c r="E2431" s="20">
        <f>E2429/E2430</f>
        <v>8.14285714285714</v>
      </c>
    </row>
    <row r="2432" ht="12.75" customHeight="1" spans="1:5">
      <c r="A2432" s="3" t="s">
        <v>6360</v>
      </c>
      <c r="B2432" s="4"/>
      <c r="C2432" s="6"/>
      <c r="D2432" s="6"/>
      <c r="E2432" s="6"/>
    </row>
    <row r="2433" ht="12.75" customHeight="1" spans="1:5">
      <c r="A2433" s="7" t="s">
        <v>6361</v>
      </c>
      <c r="B2433" s="4" t="s">
        <v>1393</v>
      </c>
      <c r="C2433" s="7" t="s">
        <v>6362</v>
      </c>
      <c r="D2433" s="6" t="s">
        <v>6349</v>
      </c>
      <c r="E2433" s="6">
        <v>2509</v>
      </c>
    </row>
    <row r="2434" ht="12.75" customHeight="1" spans="1:5">
      <c r="A2434" s="7" t="s">
        <v>6363</v>
      </c>
      <c r="B2434" s="4" t="s">
        <v>1393</v>
      </c>
      <c r="C2434" s="7" t="s">
        <v>6364</v>
      </c>
      <c r="D2434" s="6" t="s">
        <v>355</v>
      </c>
      <c r="E2434" s="17">
        <v>766258</v>
      </c>
    </row>
    <row r="2435" ht="12.75" customHeight="1" spans="1:5">
      <c r="A2435" s="7" t="s">
        <v>6365</v>
      </c>
      <c r="B2435" s="4" t="s">
        <v>1393</v>
      </c>
      <c r="C2435" s="7" t="s">
        <v>6366</v>
      </c>
      <c r="D2435" s="6" t="s">
        <v>78</v>
      </c>
      <c r="E2435" s="6">
        <v>1799</v>
      </c>
    </row>
    <row r="2436" ht="12.75" customHeight="1" spans="1:5">
      <c r="A2436" s="7" t="s">
        <v>6367</v>
      </c>
      <c r="B2436" s="4" t="s">
        <v>1393</v>
      </c>
      <c r="C2436" s="7" t="s">
        <v>6368</v>
      </c>
      <c r="D2436" s="6" t="s">
        <v>119</v>
      </c>
      <c r="E2436" s="6">
        <v>269</v>
      </c>
    </row>
    <row r="2437" ht="12.75" customHeight="1" spans="1:5">
      <c r="A2437" s="7" t="s">
        <v>6369</v>
      </c>
      <c r="B2437" s="4" t="s">
        <v>1393</v>
      </c>
      <c r="C2437" s="7" t="s">
        <v>6370</v>
      </c>
      <c r="D2437" s="6" t="s">
        <v>426</v>
      </c>
      <c r="E2437" s="20">
        <f>E2435/E2436</f>
        <v>6.68773234200744</v>
      </c>
    </row>
    <row r="2438" ht="12.75" customHeight="1" spans="1:5">
      <c r="A2438" s="3" t="s">
        <v>6371</v>
      </c>
      <c r="B2438" s="4"/>
      <c r="C2438" s="6"/>
      <c r="D2438" s="6"/>
      <c r="E2438" s="6"/>
    </row>
    <row r="2439" ht="12.75" customHeight="1" spans="1:5">
      <c r="A2439" s="7" t="s">
        <v>6372</v>
      </c>
      <c r="B2439" s="4" t="s">
        <v>1393</v>
      </c>
      <c r="C2439" s="7" t="s">
        <v>6373</v>
      </c>
      <c r="D2439" s="6" t="s">
        <v>1400</v>
      </c>
      <c r="E2439" s="6">
        <v>719</v>
      </c>
    </row>
    <row r="2440" ht="12.75" customHeight="1" spans="1:5">
      <c r="A2440" s="7" t="s">
        <v>6374</v>
      </c>
      <c r="B2440" s="4" t="s">
        <v>1393</v>
      </c>
      <c r="C2440" s="7" t="s">
        <v>6375</v>
      </c>
      <c r="D2440" s="6" t="s">
        <v>6376</v>
      </c>
      <c r="E2440" s="6">
        <v>11350</v>
      </c>
    </row>
    <row r="2441" ht="12.75" customHeight="1" spans="1:5">
      <c r="A2441" s="7" t="s">
        <v>6377</v>
      </c>
      <c r="B2441" s="4" t="s">
        <v>1393</v>
      </c>
      <c r="C2441" s="7" t="s">
        <v>6378</v>
      </c>
      <c r="D2441" s="6" t="s">
        <v>6376</v>
      </c>
      <c r="E2441" s="6">
        <v>11308</v>
      </c>
    </row>
    <row r="2442" ht="12.75" customHeight="1" spans="1:5">
      <c r="A2442" s="7" t="s">
        <v>6379</v>
      </c>
      <c r="B2442" s="4" t="s">
        <v>1393</v>
      </c>
      <c r="C2442" s="7" t="s">
        <v>6380</v>
      </c>
      <c r="D2442" s="6" t="s">
        <v>444</v>
      </c>
      <c r="E2442" s="6" t="s">
        <v>2397</v>
      </c>
    </row>
    <row r="2443" ht="12.75" customHeight="1" spans="1:5">
      <c r="A2443" s="7" t="s">
        <v>6381</v>
      </c>
      <c r="B2443" s="4" t="s">
        <v>1393</v>
      </c>
      <c r="C2443" s="7" t="s">
        <v>6382</v>
      </c>
      <c r="D2443" s="6" t="s">
        <v>444</v>
      </c>
      <c r="E2443" s="6" t="s">
        <v>2397</v>
      </c>
    </row>
    <row r="2444" ht="12.75" customHeight="1" spans="1:5">
      <c r="A2444" s="7" t="s">
        <v>6383</v>
      </c>
      <c r="B2444" s="4" t="s">
        <v>1393</v>
      </c>
      <c r="C2444" s="7" t="s">
        <v>6384</v>
      </c>
      <c r="D2444" s="6" t="s">
        <v>444</v>
      </c>
      <c r="E2444" s="6">
        <v>168</v>
      </c>
    </row>
    <row r="2445" ht="12.75" customHeight="1" spans="1:5">
      <c r="A2445" s="7" t="s">
        <v>6385</v>
      </c>
      <c r="B2445" s="4" t="s">
        <v>1393</v>
      </c>
      <c r="C2445" s="7" t="s">
        <v>6386</v>
      </c>
      <c r="D2445" s="6" t="s">
        <v>119</v>
      </c>
      <c r="E2445" s="22" t="s">
        <v>2397</v>
      </c>
    </row>
    <row r="2446" ht="12.75" customHeight="1" spans="1:5">
      <c r="A2446" s="7" t="s">
        <v>6387</v>
      </c>
      <c r="B2446" s="4" t="s">
        <v>1393</v>
      </c>
      <c r="C2446" s="7" t="s">
        <v>6388</v>
      </c>
      <c r="D2446" s="6" t="s">
        <v>426</v>
      </c>
      <c r="E2446" s="6" t="s">
        <v>2397</v>
      </c>
    </row>
    <row r="2447" ht="12.75" customHeight="1" spans="1:5">
      <c r="A2447" s="7" t="s">
        <v>6389</v>
      </c>
      <c r="B2447" s="4" t="s">
        <v>1393</v>
      </c>
      <c r="C2447" s="7" t="s">
        <v>6390</v>
      </c>
      <c r="D2447" s="6" t="s">
        <v>119</v>
      </c>
      <c r="E2447" s="6">
        <v>73295</v>
      </c>
    </row>
    <row r="2448" ht="12.75" customHeight="1" spans="1:5">
      <c r="A2448" s="7" t="s">
        <v>6391</v>
      </c>
      <c r="B2448" s="4" t="s">
        <v>1393</v>
      </c>
      <c r="C2448" s="7" t="s">
        <v>6392</v>
      </c>
      <c r="D2448" s="6" t="s">
        <v>119</v>
      </c>
      <c r="E2448" s="6" t="s">
        <v>2397</v>
      </c>
    </row>
    <row r="2449" ht="12.75" customHeight="1" spans="1:5">
      <c r="A2449" s="3" t="s">
        <v>6393</v>
      </c>
      <c r="B2449" s="3"/>
      <c r="C2449" s="3"/>
      <c r="D2449" s="3"/>
      <c r="E2449" s="3"/>
    </row>
    <row r="2450" ht="12.75" customHeight="1" spans="1:5">
      <c r="A2450" s="7" t="s">
        <v>1392</v>
      </c>
      <c r="B2450" s="4" t="s">
        <v>1393</v>
      </c>
      <c r="C2450" s="7" t="s">
        <v>6394</v>
      </c>
      <c r="D2450" s="6" t="s">
        <v>355</v>
      </c>
      <c r="E2450" s="17" t="s">
        <v>6395</v>
      </c>
    </row>
    <row r="2451" ht="12.75" customHeight="1" spans="1:5">
      <c r="A2451" s="7" t="s">
        <v>1159</v>
      </c>
      <c r="B2451" s="4" t="s">
        <v>1393</v>
      </c>
      <c r="C2451" s="7" t="s">
        <v>3497</v>
      </c>
      <c r="D2451" s="6" t="s">
        <v>574</v>
      </c>
      <c r="E2451" s="6" t="s">
        <v>2685</v>
      </c>
    </row>
    <row r="2452" ht="12.75" customHeight="1" spans="1:5">
      <c r="A2452" s="7" t="s">
        <v>576</v>
      </c>
      <c r="B2452" s="4" t="s">
        <v>1393</v>
      </c>
      <c r="C2452" s="7" t="s">
        <v>4984</v>
      </c>
      <c r="D2452" s="6" t="s">
        <v>574</v>
      </c>
      <c r="E2452" s="18">
        <v>91004</v>
      </c>
    </row>
    <row r="2453" ht="12.75" customHeight="1" spans="1:5">
      <c r="A2453" s="7" t="s">
        <v>1397</v>
      </c>
      <c r="B2453" s="4" t="s">
        <v>1393</v>
      </c>
      <c r="C2453" s="7" t="s">
        <v>6396</v>
      </c>
      <c r="D2453" s="6" t="s">
        <v>46</v>
      </c>
      <c r="E2453" s="9" t="s">
        <v>6397</v>
      </c>
    </row>
    <row r="2454" ht="12.75" customHeight="1" spans="1:5">
      <c r="A2454" s="7" t="s">
        <v>1399</v>
      </c>
      <c r="B2454" s="4" t="s">
        <v>1393</v>
      </c>
      <c r="C2454" s="7" t="s">
        <v>6398</v>
      </c>
      <c r="D2454" s="6" t="s">
        <v>1400</v>
      </c>
      <c r="E2454" s="26">
        <v>6521</v>
      </c>
    </row>
    <row r="2455" ht="12.75" customHeight="1" spans="1:5">
      <c r="A2455" s="7" t="s">
        <v>1402</v>
      </c>
      <c r="B2455" s="4" t="s">
        <v>1393</v>
      </c>
      <c r="C2455" s="7" t="s">
        <v>6399</v>
      </c>
      <c r="D2455" s="6" t="s">
        <v>1403</v>
      </c>
      <c r="E2455" s="6">
        <v>6586</v>
      </c>
    </row>
    <row r="2456" ht="12.75" customHeight="1" spans="1:5">
      <c r="A2456" s="7" t="s">
        <v>1405</v>
      </c>
      <c r="B2456" s="4" t="s">
        <v>1393</v>
      </c>
      <c r="C2456" s="7" t="s">
        <v>6400</v>
      </c>
      <c r="D2456" s="6" t="s">
        <v>46</v>
      </c>
      <c r="E2456" s="9" t="s">
        <v>2882</v>
      </c>
    </row>
    <row r="2457" ht="12.75" customHeight="1" spans="1:5">
      <c r="A2457" s="7" t="s">
        <v>1407</v>
      </c>
      <c r="B2457" s="4" t="s">
        <v>1393</v>
      </c>
      <c r="C2457" s="7" t="s">
        <v>6401</v>
      </c>
      <c r="D2457" s="6" t="s">
        <v>1408</v>
      </c>
      <c r="E2457" s="6">
        <v>6421</v>
      </c>
    </row>
    <row r="2458" ht="12.75" customHeight="1" spans="1:5">
      <c r="A2458" s="7" t="s">
        <v>1410</v>
      </c>
      <c r="B2458" s="4" t="s">
        <v>1393</v>
      </c>
      <c r="C2458" s="7" t="s">
        <v>6402</v>
      </c>
      <c r="D2458" s="6" t="s">
        <v>1408</v>
      </c>
      <c r="E2458" s="6">
        <v>6421</v>
      </c>
    </row>
    <row r="2459" ht="12.75" customHeight="1" spans="1:5">
      <c r="A2459" s="7" t="s">
        <v>1412</v>
      </c>
      <c r="B2459" s="4" t="s">
        <v>1393</v>
      </c>
      <c r="C2459" s="7" t="s">
        <v>6403</v>
      </c>
      <c r="D2459" s="6" t="s">
        <v>46</v>
      </c>
      <c r="E2459" s="9" t="s">
        <v>5137</v>
      </c>
    </row>
    <row r="2460" ht="12.75" customHeight="1" spans="1:5">
      <c r="A2460" s="7" t="s">
        <v>1414</v>
      </c>
      <c r="B2460" s="4" t="s">
        <v>1393</v>
      </c>
      <c r="C2460" s="7" t="s">
        <v>6404</v>
      </c>
      <c r="D2460" s="6" t="s">
        <v>1415</v>
      </c>
      <c r="E2460" s="6">
        <v>207</v>
      </c>
    </row>
    <row r="2461" ht="12.75" customHeight="1" spans="1:5">
      <c r="A2461" s="7" t="s">
        <v>1417</v>
      </c>
      <c r="B2461" s="4" t="s">
        <v>1393</v>
      </c>
      <c r="C2461" s="7" t="s">
        <v>6405</v>
      </c>
      <c r="D2461" s="6" t="s">
        <v>1415</v>
      </c>
      <c r="E2461" s="6">
        <v>318</v>
      </c>
    </row>
    <row r="2462" ht="12.75" customHeight="1" spans="1:5">
      <c r="A2462" s="7" t="s">
        <v>1419</v>
      </c>
      <c r="B2462" s="4" t="s">
        <v>1393</v>
      </c>
      <c r="C2462" s="7" t="s">
        <v>6406</v>
      </c>
      <c r="D2462" s="6" t="s">
        <v>46</v>
      </c>
      <c r="E2462" s="9" t="s">
        <v>2584</v>
      </c>
    </row>
    <row r="2463" ht="12.75" customHeight="1" spans="1:5">
      <c r="A2463" s="7" t="s">
        <v>1421</v>
      </c>
      <c r="B2463" s="4" t="s">
        <v>1393</v>
      </c>
      <c r="C2463" s="7" t="s">
        <v>6407</v>
      </c>
      <c r="D2463" s="6" t="s">
        <v>46</v>
      </c>
      <c r="E2463" s="6" t="s">
        <v>2397</v>
      </c>
    </row>
    <row r="2464" ht="12.75" customHeight="1" spans="1:5">
      <c r="A2464" s="7" t="s">
        <v>1423</v>
      </c>
      <c r="B2464" s="4" t="s">
        <v>1393</v>
      </c>
      <c r="C2464" s="7" t="s">
        <v>6408</v>
      </c>
      <c r="D2464" s="6" t="s">
        <v>65</v>
      </c>
      <c r="E2464" s="6" t="s">
        <v>2685</v>
      </c>
    </row>
    <row r="2465" ht="12.75" customHeight="1" spans="1:5">
      <c r="A2465" s="3" t="s">
        <v>1425</v>
      </c>
      <c r="B2465" s="4"/>
      <c r="C2465" s="30"/>
      <c r="D2465" s="6"/>
      <c r="E2465" s="30"/>
    </row>
    <row r="2466" ht="12.75" customHeight="1" spans="1:5">
      <c r="A2466" s="3" t="s">
        <v>6409</v>
      </c>
      <c r="B2466" s="4"/>
      <c r="C2466" s="6"/>
      <c r="D2466" s="22"/>
      <c r="E2466" s="6"/>
    </row>
    <row r="2467" ht="12.75" customHeight="1" spans="1:5">
      <c r="A2467" s="7" t="s">
        <v>6410</v>
      </c>
      <c r="B2467" s="4" t="s">
        <v>44</v>
      </c>
      <c r="C2467" s="7" t="s">
        <v>6411</v>
      </c>
      <c r="D2467" s="6" t="s">
        <v>46</v>
      </c>
      <c r="E2467" s="9" t="s">
        <v>6412</v>
      </c>
    </row>
    <row r="2468" ht="12.75" customHeight="1" spans="1:5">
      <c r="A2468" s="7" t="s">
        <v>6413</v>
      </c>
      <c r="B2468" s="4" t="s">
        <v>44</v>
      </c>
      <c r="C2468" s="7" t="s">
        <v>6414</v>
      </c>
      <c r="D2468" s="22" t="s">
        <v>119</v>
      </c>
      <c r="E2468" s="6">
        <v>35</v>
      </c>
    </row>
    <row r="2469" ht="12.75" customHeight="1" spans="1:5">
      <c r="A2469" s="7" t="s">
        <v>6415</v>
      </c>
      <c r="B2469" s="4" t="s">
        <v>44</v>
      </c>
      <c r="C2469" s="7" t="s">
        <v>6416</v>
      </c>
      <c r="D2469" s="22" t="s">
        <v>2333</v>
      </c>
      <c r="E2469" s="6">
        <v>35</v>
      </c>
    </row>
    <row r="2470" ht="12.75" customHeight="1" spans="1:5">
      <c r="A2470" s="7" t="s">
        <v>6417</v>
      </c>
      <c r="B2470" s="4" t="s">
        <v>44</v>
      </c>
      <c r="C2470" s="7" t="s">
        <v>6418</v>
      </c>
      <c r="D2470" s="6" t="s">
        <v>46</v>
      </c>
      <c r="E2470" s="9" t="s">
        <v>2397</v>
      </c>
    </row>
    <row r="2471" ht="12.75" customHeight="1" spans="1:5">
      <c r="A2471" s="7" t="s">
        <v>6419</v>
      </c>
      <c r="B2471" s="4" t="s">
        <v>44</v>
      </c>
      <c r="C2471" s="7" t="s">
        <v>6420</v>
      </c>
      <c r="D2471" s="22" t="s">
        <v>62</v>
      </c>
      <c r="E2471" s="6" t="s">
        <v>2397</v>
      </c>
    </row>
    <row r="2472" ht="12.75" customHeight="1" spans="1:5">
      <c r="A2472" s="7" t="s">
        <v>6421</v>
      </c>
      <c r="B2472" s="4" t="s">
        <v>44</v>
      </c>
      <c r="C2472" s="7" t="s">
        <v>6422</v>
      </c>
      <c r="D2472" s="22" t="s">
        <v>62</v>
      </c>
      <c r="E2472" s="6" t="s">
        <v>2397</v>
      </c>
    </row>
    <row r="2473" ht="12.75" customHeight="1" spans="1:5">
      <c r="A2473" s="7" t="s">
        <v>6423</v>
      </c>
      <c r="B2473" s="4" t="s">
        <v>44</v>
      </c>
      <c r="C2473" s="7" t="s">
        <v>6424</v>
      </c>
      <c r="D2473" s="6" t="s">
        <v>46</v>
      </c>
      <c r="E2473" s="9" t="s">
        <v>6425</v>
      </c>
    </row>
    <row r="2474" ht="12.75" customHeight="1" spans="1:5">
      <c r="A2474" s="7" t="s">
        <v>6426</v>
      </c>
      <c r="B2474" s="4" t="s">
        <v>44</v>
      </c>
      <c r="C2474" s="7" t="s">
        <v>6427</v>
      </c>
      <c r="D2474" s="22" t="s">
        <v>62</v>
      </c>
      <c r="E2474" s="6">
        <v>2080</v>
      </c>
    </row>
    <row r="2475" ht="12.75" customHeight="1" spans="1:5">
      <c r="A2475" s="7" t="s">
        <v>6428</v>
      </c>
      <c r="B2475" s="4" t="s">
        <v>44</v>
      </c>
      <c r="C2475" s="7" t="s">
        <v>6429</v>
      </c>
      <c r="D2475" s="22" t="s">
        <v>62</v>
      </c>
      <c r="E2475" s="6">
        <v>1120</v>
      </c>
    </row>
    <row r="2476" ht="12.75" customHeight="1" spans="1:5">
      <c r="A2476" s="7" t="s">
        <v>6430</v>
      </c>
      <c r="B2476" s="4" t="s">
        <v>44</v>
      </c>
      <c r="C2476" s="7" t="s">
        <v>6431</v>
      </c>
      <c r="D2476" s="22" t="s">
        <v>827</v>
      </c>
      <c r="E2476" s="6" t="s">
        <v>2397</v>
      </c>
    </row>
    <row r="2477" ht="12.75" customHeight="1" spans="1:5">
      <c r="A2477" s="7" t="s">
        <v>1427</v>
      </c>
      <c r="B2477" s="4" t="s">
        <v>44</v>
      </c>
      <c r="C2477" s="7" t="s">
        <v>6432</v>
      </c>
      <c r="D2477" s="6" t="s">
        <v>62</v>
      </c>
      <c r="E2477" s="6">
        <v>304</v>
      </c>
    </row>
    <row r="2478" ht="12.75" customHeight="1" spans="1:5">
      <c r="A2478" s="7" t="s">
        <v>1429</v>
      </c>
      <c r="B2478" s="4" t="s">
        <v>44</v>
      </c>
      <c r="C2478" s="7" t="s">
        <v>6433</v>
      </c>
      <c r="D2478" s="6" t="s">
        <v>62</v>
      </c>
      <c r="E2478" s="6">
        <v>1195</v>
      </c>
    </row>
    <row r="2479" ht="12.75" customHeight="1" spans="1:5">
      <c r="A2479" s="7" t="s">
        <v>1431</v>
      </c>
      <c r="B2479" s="4" t="s">
        <v>44</v>
      </c>
      <c r="C2479" s="7" t="s">
        <v>6434</v>
      </c>
      <c r="D2479" s="6" t="s">
        <v>46</v>
      </c>
      <c r="E2479" s="6" t="s">
        <v>2397</v>
      </c>
    </row>
    <row r="2480" ht="12.75" customHeight="1" spans="1:5">
      <c r="A2480" s="7" t="s">
        <v>1433</v>
      </c>
      <c r="B2480" s="4" t="s">
        <v>44</v>
      </c>
      <c r="C2480" s="7" t="s">
        <v>6435</v>
      </c>
      <c r="D2480" s="6" t="s">
        <v>46</v>
      </c>
      <c r="E2480" s="9" t="s">
        <v>2882</v>
      </c>
    </row>
    <row r="2481" ht="12.75" customHeight="1" spans="1:5">
      <c r="A2481" s="7" t="s">
        <v>1435</v>
      </c>
      <c r="B2481" s="4" t="s">
        <v>44</v>
      </c>
      <c r="C2481" s="7" t="s">
        <v>6436</v>
      </c>
      <c r="D2481" s="6" t="s">
        <v>776</v>
      </c>
      <c r="E2481" s="6">
        <v>131</v>
      </c>
    </row>
    <row r="2482" ht="12.75" customHeight="1" spans="1:5">
      <c r="A2482" s="7" t="s">
        <v>1437</v>
      </c>
      <c r="B2482" s="4" t="s">
        <v>44</v>
      </c>
      <c r="C2482" s="7" t="s">
        <v>6437</v>
      </c>
      <c r="D2482" s="6" t="s">
        <v>776</v>
      </c>
      <c r="E2482" s="6">
        <v>131</v>
      </c>
    </row>
    <row r="2483" ht="12.75" customHeight="1" spans="1:5">
      <c r="A2483" s="7" t="s">
        <v>1439</v>
      </c>
      <c r="B2483" s="4" t="s">
        <v>44</v>
      </c>
      <c r="C2483" s="7" t="s">
        <v>6438</v>
      </c>
      <c r="D2483" s="6" t="s">
        <v>426</v>
      </c>
      <c r="E2483" s="6" t="s">
        <v>6439</v>
      </c>
    </row>
    <row r="2484" ht="12.75" customHeight="1" spans="1:5">
      <c r="A2484" s="7" t="s">
        <v>1441</v>
      </c>
      <c r="B2484" s="4" t="s">
        <v>44</v>
      </c>
      <c r="C2484" s="7" t="s">
        <v>6438</v>
      </c>
      <c r="D2484" s="6" t="s">
        <v>46</v>
      </c>
      <c r="E2484" s="6" t="s">
        <v>6439</v>
      </c>
    </row>
    <row r="2485" ht="12.75" customHeight="1" spans="1:5">
      <c r="A2485" s="7" t="s">
        <v>1443</v>
      </c>
      <c r="B2485" s="4" t="s">
        <v>44</v>
      </c>
      <c r="C2485" s="7" t="s">
        <v>6440</v>
      </c>
      <c r="D2485" s="6" t="s">
        <v>62</v>
      </c>
      <c r="E2485" s="6">
        <v>4391</v>
      </c>
    </row>
    <row r="2486" ht="12.75" customHeight="1" spans="1:5">
      <c r="A2486" s="7" t="s">
        <v>1445</v>
      </c>
      <c r="B2486" s="4" t="s">
        <v>44</v>
      </c>
      <c r="C2486" s="7" t="s">
        <v>6441</v>
      </c>
      <c r="D2486" s="6" t="s">
        <v>62</v>
      </c>
      <c r="E2486" s="6">
        <v>10537</v>
      </c>
    </row>
    <row r="2487" ht="12.75" customHeight="1" spans="1:5">
      <c r="A2487" s="7" t="s">
        <v>1447</v>
      </c>
      <c r="B2487" s="4" t="s">
        <v>44</v>
      </c>
      <c r="C2487" s="7" t="s">
        <v>6442</v>
      </c>
      <c r="D2487" s="6" t="s">
        <v>46</v>
      </c>
      <c r="E2487" s="9" t="s">
        <v>6443</v>
      </c>
    </row>
    <row r="2488" ht="12.75" customHeight="1" spans="1:5">
      <c r="A2488" s="7" t="s">
        <v>1449</v>
      </c>
      <c r="B2488" s="4" t="s">
        <v>44</v>
      </c>
      <c r="C2488" s="7" t="s">
        <v>6444</v>
      </c>
      <c r="D2488" s="6" t="s">
        <v>46</v>
      </c>
      <c r="E2488" s="9" t="s">
        <v>6443</v>
      </c>
    </row>
    <row r="2489" ht="12.75" customHeight="1" spans="1:5">
      <c r="A2489" s="7" t="s">
        <v>1451</v>
      </c>
      <c r="B2489" s="4" t="s">
        <v>44</v>
      </c>
      <c r="C2489" s="7" t="s">
        <v>6445</v>
      </c>
      <c r="D2489" s="6" t="s">
        <v>46</v>
      </c>
      <c r="E2489" s="9" t="s">
        <v>2391</v>
      </c>
    </row>
    <row r="2490" ht="12.75" customHeight="1" spans="1:5">
      <c r="A2490" s="7" t="s">
        <v>1453</v>
      </c>
      <c r="B2490" s="4" t="s">
        <v>44</v>
      </c>
      <c r="C2490" s="7" t="s">
        <v>6446</v>
      </c>
      <c r="D2490" s="6" t="s">
        <v>46</v>
      </c>
      <c r="E2490" s="9" t="s">
        <v>6447</v>
      </c>
    </row>
    <row r="2491" ht="12.75" customHeight="1" spans="1:5">
      <c r="A2491" s="7" t="s">
        <v>1455</v>
      </c>
      <c r="B2491" s="4" t="s">
        <v>44</v>
      </c>
      <c r="C2491" s="7" t="s">
        <v>6448</v>
      </c>
      <c r="D2491" s="6" t="s">
        <v>46</v>
      </c>
      <c r="E2491" s="9" t="s">
        <v>2391</v>
      </c>
    </row>
    <row r="2492" ht="12.75" customHeight="1" spans="1:5">
      <c r="A2492" s="3" t="s">
        <v>6449</v>
      </c>
      <c r="B2492" s="4"/>
      <c r="C2492" s="6"/>
      <c r="D2492" s="22"/>
      <c r="E2492" s="6"/>
    </row>
    <row r="2493" ht="12.75" customHeight="1" spans="1:5">
      <c r="A2493" s="7" t="s">
        <v>6450</v>
      </c>
      <c r="B2493" s="4" t="s">
        <v>44</v>
      </c>
      <c r="C2493" s="7" t="s">
        <v>6451</v>
      </c>
      <c r="D2493" s="6" t="s">
        <v>827</v>
      </c>
      <c r="E2493" s="6">
        <v>253</v>
      </c>
    </row>
    <row r="2494" ht="12.75" customHeight="1" spans="1:5">
      <c r="A2494" s="7" t="s">
        <v>6452</v>
      </c>
      <c r="B2494" s="4" t="s">
        <v>44</v>
      </c>
      <c r="C2494" s="7" t="s">
        <v>6453</v>
      </c>
      <c r="D2494" s="22" t="s">
        <v>119</v>
      </c>
      <c r="E2494" s="6">
        <v>242</v>
      </c>
    </row>
    <row r="2495" ht="12.75" customHeight="1" spans="1:5">
      <c r="A2495" s="7" t="s">
        <v>6454</v>
      </c>
      <c r="B2495" s="4" t="s">
        <v>44</v>
      </c>
      <c r="C2495" s="7" t="s">
        <v>6455</v>
      </c>
      <c r="D2495" s="6" t="s">
        <v>46</v>
      </c>
      <c r="E2495" s="9" t="s">
        <v>2391</v>
      </c>
    </row>
    <row r="2496" ht="12.75" customHeight="1" spans="1:5">
      <c r="A2496" s="7" t="s">
        <v>6456</v>
      </c>
      <c r="B2496" s="4" t="s">
        <v>44</v>
      </c>
      <c r="C2496" s="7" t="s">
        <v>6457</v>
      </c>
      <c r="D2496" s="22" t="s">
        <v>6458</v>
      </c>
      <c r="E2496" s="6">
        <v>73</v>
      </c>
    </row>
    <row r="2497" ht="12.75" customHeight="1" spans="1:5">
      <c r="A2497" s="7" t="s">
        <v>6459</v>
      </c>
      <c r="B2497" s="4" t="s">
        <v>44</v>
      </c>
      <c r="C2497" s="7" t="s">
        <v>6460</v>
      </c>
      <c r="D2497" s="22" t="s">
        <v>6458</v>
      </c>
      <c r="E2497" s="6">
        <v>73</v>
      </c>
    </row>
    <row r="2498" ht="12.75" customHeight="1" spans="1:5">
      <c r="A2498" s="7" t="s">
        <v>6461</v>
      </c>
      <c r="B2498" s="4" t="s">
        <v>44</v>
      </c>
      <c r="C2498" s="7" t="s">
        <v>6462</v>
      </c>
      <c r="D2498" s="22" t="s">
        <v>6463</v>
      </c>
      <c r="E2498" s="6" t="s">
        <v>2397</v>
      </c>
    </row>
    <row r="2499" ht="12.75" customHeight="1" spans="1:5">
      <c r="A2499" s="7" t="s">
        <v>6464</v>
      </c>
      <c r="B2499" s="4" t="s">
        <v>44</v>
      </c>
      <c r="C2499" s="7" t="s">
        <v>6465</v>
      </c>
      <c r="D2499" s="6" t="s">
        <v>46</v>
      </c>
      <c r="E2499" s="9" t="s">
        <v>6466</v>
      </c>
    </row>
    <row r="2500" ht="12.75" customHeight="1" spans="1:5">
      <c r="A2500" s="7" t="s">
        <v>6467</v>
      </c>
      <c r="B2500" s="4" t="s">
        <v>44</v>
      </c>
      <c r="C2500" s="7" t="s">
        <v>6468</v>
      </c>
      <c r="D2500" s="22" t="s">
        <v>62</v>
      </c>
      <c r="E2500" s="6">
        <v>257</v>
      </c>
    </row>
    <row r="2501" ht="12.75" customHeight="1" spans="1:5">
      <c r="A2501" s="7" t="s">
        <v>6469</v>
      </c>
      <c r="B2501" s="4" t="s">
        <v>44</v>
      </c>
      <c r="C2501" s="7" t="s">
        <v>6470</v>
      </c>
      <c r="D2501" s="22" t="s">
        <v>62</v>
      </c>
      <c r="E2501" s="6">
        <v>154</v>
      </c>
    </row>
    <row r="2502" ht="12.75" customHeight="1" spans="1:5">
      <c r="A2502" s="7" t="s">
        <v>6471</v>
      </c>
      <c r="B2502" s="4" t="s">
        <v>44</v>
      </c>
      <c r="C2502" s="7" t="s">
        <v>6455</v>
      </c>
      <c r="D2502" s="6" t="s">
        <v>46</v>
      </c>
      <c r="E2502" s="9" t="s">
        <v>2391</v>
      </c>
    </row>
    <row r="2503" ht="12.75" customHeight="1" spans="1:5">
      <c r="A2503" s="7" t="s">
        <v>6472</v>
      </c>
      <c r="B2503" s="4" t="s">
        <v>44</v>
      </c>
      <c r="C2503" s="7" t="s">
        <v>6473</v>
      </c>
      <c r="D2503" s="22" t="s">
        <v>62</v>
      </c>
      <c r="E2503" s="6">
        <v>263</v>
      </c>
    </row>
    <row r="2504" ht="12.75" customHeight="1" spans="1:5">
      <c r="A2504" s="7" t="s">
        <v>6474</v>
      </c>
      <c r="B2504" s="4" t="s">
        <v>44</v>
      </c>
      <c r="C2504" s="7" t="s">
        <v>6475</v>
      </c>
      <c r="D2504" s="22" t="s">
        <v>62</v>
      </c>
      <c r="E2504" s="6">
        <v>263</v>
      </c>
    </row>
    <row r="2505" ht="12.75" customHeight="1" spans="1:5">
      <c r="A2505" s="7" t="s">
        <v>6476</v>
      </c>
      <c r="B2505" s="4" t="s">
        <v>44</v>
      </c>
      <c r="C2505" s="7" t="s">
        <v>6477</v>
      </c>
      <c r="D2505" s="22" t="s">
        <v>62</v>
      </c>
      <c r="E2505" s="6">
        <v>54</v>
      </c>
    </row>
    <row r="2506" ht="12.75" customHeight="1" spans="1:5">
      <c r="A2506" s="3" t="s">
        <v>1457</v>
      </c>
      <c r="B2506" s="4"/>
      <c r="C2506" s="30"/>
      <c r="D2506" s="6"/>
      <c r="E2506" s="30"/>
    </row>
    <row r="2507" ht="12.75" customHeight="1" spans="1:5">
      <c r="A2507" s="7" t="s">
        <v>1459</v>
      </c>
      <c r="B2507" s="4" t="s">
        <v>1327</v>
      </c>
      <c r="C2507" s="7" t="s">
        <v>6478</v>
      </c>
      <c r="D2507" s="6" t="s">
        <v>46</v>
      </c>
      <c r="E2507" s="9" t="s">
        <v>2882</v>
      </c>
    </row>
    <row r="2508" ht="12.75" customHeight="1" spans="1:5">
      <c r="A2508" s="7" t="s">
        <v>1461</v>
      </c>
      <c r="B2508" s="4" t="s">
        <v>1327</v>
      </c>
      <c r="C2508" s="7" t="s">
        <v>6479</v>
      </c>
      <c r="D2508" s="6" t="s">
        <v>1462</v>
      </c>
      <c r="E2508" s="6">
        <v>525</v>
      </c>
    </row>
    <row r="2509" ht="12.75" customHeight="1" spans="1:5">
      <c r="A2509" s="7" t="s">
        <v>1463</v>
      </c>
      <c r="B2509" s="4" t="s">
        <v>1327</v>
      </c>
      <c r="C2509" s="7" t="s">
        <v>6480</v>
      </c>
      <c r="D2509" s="6" t="s">
        <v>1462</v>
      </c>
      <c r="E2509" s="6">
        <v>525</v>
      </c>
    </row>
    <row r="2510" ht="12.75" customHeight="1" spans="1:5">
      <c r="A2510" s="7" t="s">
        <v>1465</v>
      </c>
      <c r="B2510" s="4" t="s">
        <v>1327</v>
      </c>
      <c r="C2510" s="7" t="s">
        <v>6481</v>
      </c>
      <c r="D2510" s="6" t="s">
        <v>46</v>
      </c>
      <c r="E2510" s="9" t="s">
        <v>6228</v>
      </c>
    </row>
    <row r="2511" ht="12.75" customHeight="1" spans="1:5">
      <c r="A2511" s="3" t="s">
        <v>1467</v>
      </c>
      <c r="B2511" s="4"/>
      <c r="C2511" s="30"/>
      <c r="D2511" s="6"/>
      <c r="E2511" s="30"/>
    </row>
    <row r="2512" ht="12.75" customHeight="1" spans="1:5">
      <c r="A2512" s="7" t="s">
        <v>6482</v>
      </c>
      <c r="B2512" s="4" t="s">
        <v>1327</v>
      </c>
      <c r="C2512" s="7" t="s">
        <v>6483</v>
      </c>
      <c r="D2512" s="6" t="s">
        <v>46</v>
      </c>
      <c r="E2512" s="9" t="s">
        <v>2391</v>
      </c>
    </row>
    <row r="2513" ht="12.75" customHeight="1" spans="1:5">
      <c r="A2513" s="7" t="s">
        <v>6484</v>
      </c>
      <c r="B2513" s="4" t="s">
        <v>1327</v>
      </c>
      <c r="C2513" s="7" t="s">
        <v>6485</v>
      </c>
      <c r="D2513" s="6" t="s">
        <v>1583</v>
      </c>
      <c r="E2513" s="6">
        <v>49</v>
      </c>
    </row>
    <row r="2514" ht="12.75" customHeight="1" spans="1:5">
      <c r="A2514" s="7" t="s">
        <v>6486</v>
      </c>
      <c r="B2514" s="4" t="s">
        <v>1327</v>
      </c>
      <c r="C2514" s="7" t="s">
        <v>6487</v>
      </c>
      <c r="D2514" s="6" t="s">
        <v>1583</v>
      </c>
      <c r="E2514" s="6">
        <v>49</v>
      </c>
    </row>
    <row r="2515" ht="12.75" customHeight="1" spans="1:5">
      <c r="A2515" s="7" t="s">
        <v>1469</v>
      </c>
      <c r="B2515" s="4" t="s">
        <v>1327</v>
      </c>
      <c r="C2515" s="7" t="s">
        <v>6488</v>
      </c>
      <c r="D2515" s="6" t="s">
        <v>46</v>
      </c>
      <c r="E2515" s="6" t="s">
        <v>2397</v>
      </c>
    </row>
    <row r="2516" ht="12.75" customHeight="1" spans="1:5">
      <c r="A2516" s="7" t="s">
        <v>1471</v>
      </c>
      <c r="B2516" s="4" t="s">
        <v>1327</v>
      </c>
      <c r="C2516" s="7" t="s">
        <v>6489</v>
      </c>
      <c r="D2516" s="6" t="s">
        <v>426</v>
      </c>
      <c r="E2516" s="6">
        <v>592</v>
      </c>
    </row>
    <row r="2517" ht="12.75" customHeight="1" spans="1:5">
      <c r="A2517" s="7" t="s">
        <v>1473</v>
      </c>
      <c r="B2517" s="4" t="s">
        <v>1327</v>
      </c>
      <c r="C2517" s="7" t="s">
        <v>6490</v>
      </c>
      <c r="D2517" s="6" t="s">
        <v>477</v>
      </c>
      <c r="E2517" s="6">
        <v>111</v>
      </c>
    </row>
    <row r="2518" ht="12.75" customHeight="1" spans="1:5">
      <c r="A2518" s="7" t="s">
        <v>1475</v>
      </c>
      <c r="B2518" s="4" t="s">
        <v>1327</v>
      </c>
      <c r="C2518" s="7" t="s">
        <v>6491</v>
      </c>
      <c r="D2518" s="6" t="s">
        <v>477</v>
      </c>
      <c r="E2518" s="6">
        <v>105</v>
      </c>
    </row>
    <row r="2519" ht="12.75" customHeight="1" spans="1:5">
      <c r="A2519" s="7" t="s">
        <v>1477</v>
      </c>
      <c r="B2519" s="4" t="s">
        <v>1327</v>
      </c>
      <c r="C2519" s="7" t="s">
        <v>6492</v>
      </c>
      <c r="D2519" s="6" t="s">
        <v>46</v>
      </c>
      <c r="E2519" s="6" t="s">
        <v>2397</v>
      </c>
    </row>
    <row r="2520" ht="12.75" customHeight="1" spans="1:5">
      <c r="A2520" s="7" t="s">
        <v>1479</v>
      </c>
      <c r="B2520" s="4" t="s">
        <v>1327</v>
      </c>
      <c r="C2520" s="7" t="s">
        <v>6493</v>
      </c>
      <c r="D2520" s="6" t="s">
        <v>46</v>
      </c>
      <c r="E2520" s="6" t="s">
        <v>2397</v>
      </c>
    </row>
    <row r="2521" ht="12.75" customHeight="1" spans="1:5">
      <c r="A2521" s="7" t="s">
        <v>1481</v>
      </c>
      <c r="B2521" s="4" t="s">
        <v>1327</v>
      </c>
      <c r="C2521" s="7" t="s">
        <v>6494</v>
      </c>
      <c r="D2521" s="6" t="s">
        <v>426</v>
      </c>
      <c r="E2521" s="35">
        <v>592</v>
      </c>
    </row>
    <row r="2522" ht="12.75" customHeight="1" spans="1:5">
      <c r="A2522" s="3" t="s">
        <v>1483</v>
      </c>
      <c r="B2522" s="4"/>
      <c r="C2522" s="30"/>
      <c r="D2522" s="6"/>
      <c r="E2522" s="30"/>
    </row>
    <row r="2523" ht="12.75" customHeight="1" spans="1:5">
      <c r="A2523" s="3" t="s">
        <v>6495</v>
      </c>
      <c r="B2523" s="4"/>
      <c r="C2523" s="6"/>
      <c r="D2523" s="6"/>
      <c r="E2523" s="6"/>
    </row>
    <row r="2524" ht="12.75" customHeight="1" spans="1:5">
      <c r="A2524" s="7" t="s">
        <v>6496</v>
      </c>
      <c r="B2524" s="4" t="s">
        <v>1486</v>
      </c>
      <c r="C2524" s="7" t="s">
        <v>6497</v>
      </c>
      <c r="D2524" s="6" t="s">
        <v>6498</v>
      </c>
      <c r="E2524" s="6">
        <v>80</v>
      </c>
    </row>
    <row r="2525" ht="12.75" customHeight="1" spans="1:5">
      <c r="A2525" s="7" t="s">
        <v>6499</v>
      </c>
      <c r="B2525" s="4" t="s">
        <v>1486</v>
      </c>
      <c r="C2525" s="7" t="s">
        <v>6500</v>
      </c>
      <c r="D2525" s="6" t="s">
        <v>119</v>
      </c>
      <c r="E2525" s="6">
        <v>2</v>
      </c>
    </row>
    <row r="2526" ht="12.75" customHeight="1" spans="1:5">
      <c r="A2526" s="7" t="s">
        <v>6501</v>
      </c>
      <c r="B2526" s="4" t="s">
        <v>1486</v>
      </c>
      <c r="C2526" s="7" t="s">
        <v>6502</v>
      </c>
      <c r="D2526" s="6" t="s">
        <v>119</v>
      </c>
      <c r="E2526" s="6">
        <v>19</v>
      </c>
    </row>
    <row r="2527" ht="12.75" customHeight="1" spans="1:5">
      <c r="A2527" s="7" t="s">
        <v>6503</v>
      </c>
      <c r="B2527" s="4" t="s">
        <v>1486</v>
      </c>
      <c r="C2527" s="7" t="s">
        <v>6504</v>
      </c>
      <c r="D2527" s="6" t="s">
        <v>732</v>
      </c>
      <c r="E2527" s="6">
        <v>231</v>
      </c>
    </row>
    <row r="2528" ht="12.75" customHeight="1" spans="1:5">
      <c r="A2528" s="7" t="s">
        <v>6505</v>
      </c>
      <c r="B2528" s="4" t="s">
        <v>1486</v>
      </c>
      <c r="C2528" s="7" t="s">
        <v>6506</v>
      </c>
      <c r="D2528" s="6" t="s">
        <v>1605</v>
      </c>
      <c r="E2528" s="6">
        <v>231</v>
      </c>
    </row>
    <row r="2529" ht="12.75" customHeight="1" spans="1:5">
      <c r="A2529" s="7" t="s">
        <v>6507</v>
      </c>
      <c r="B2529" s="4" t="s">
        <v>1486</v>
      </c>
      <c r="C2529" s="7" t="s">
        <v>6508</v>
      </c>
      <c r="D2529" s="6" t="s">
        <v>1210</v>
      </c>
      <c r="E2529" s="6">
        <v>32</v>
      </c>
    </row>
    <row r="2530" ht="12.75" customHeight="1" spans="1:5">
      <c r="A2530" s="7" t="s">
        <v>6509</v>
      </c>
      <c r="B2530" s="4" t="s">
        <v>1486</v>
      </c>
      <c r="C2530" s="7" t="s">
        <v>6510</v>
      </c>
      <c r="D2530" s="6" t="s">
        <v>1210</v>
      </c>
      <c r="E2530" s="6">
        <v>14</v>
      </c>
    </row>
    <row r="2531" ht="12.75" customHeight="1" spans="1:5">
      <c r="A2531" s="7" t="s">
        <v>6511</v>
      </c>
      <c r="B2531" s="4" t="s">
        <v>1486</v>
      </c>
      <c r="C2531" s="7" t="s">
        <v>6512</v>
      </c>
      <c r="D2531" s="6" t="s">
        <v>1210</v>
      </c>
      <c r="E2531" s="6">
        <v>14</v>
      </c>
    </row>
    <row r="2532" ht="12.75" customHeight="1" spans="1:5">
      <c r="A2532" s="7" t="s">
        <v>6513</v>
      </c>
      <c r="B2532" s="4" t="s">
        <v>1486</v>
      </c>
      <c r="C2532" s="7" t="s">
        <v>6514</v>
      </c>
      <c r="D2532" s="6" t="s">
        <v>6515</v>
      </c>
      <c r="E2532" s="6">
        <v>4</v>
      </c>
    </row>
    <row r="2533" ht="12.75" customHeight="1" spans="1:5">
      <c r="A2533" s="7" t="s">
        <v>6516</v>
      </c>
      <c r="B2533" s="4" t="s">
        <v>1486</v>
      </c>
      <c r="C2533" s="7" t="s">
        <v>6517</v>
      </c>
      <c r="D2533" s="6" t="s">
        <v>46</v>
      </c>
      <c r="E2533" s="9" t="s">
        <v>6518</v>
      </c>
    </row>
    <row r="2534" ht="12.75" customHeight="1" spans="1:5">
      <c r="A2534" s="7" t="s">
        <v>6519</v>
      </c>
      <c r="B2534" s="4" t="s">
        <v>1486</v>
      </c>
      <c r="C2534" s="7" t="s">
        <v>6520</v>
      </c>
      <c r="D2534" s="6" t="s">
        <v>46</v>
      </c>
      <c r="E2534" s="9" t="s">
        <v>6521</v>
      </c>
    </row>
    <row r="2535" ht="12.75" customHeight="1" spans="1:5">
      <c r="A2535" s="7" t="s">
        <v>6522</v>
      </c>
      <c r="B2535" s="4" t="s">
        <v>1486</v>
      </c>
      <c r="C2535" s="7" t="s">
        <v>6523</v>
      </c>
      <c r="D2535" s="6" t="s">
        <v>46</v>
      </c>
      <c r="E2535" s="9" t="s">
        <v>6524</v>
      </c>
    </row>
    <row r="2536" ht="12.75" customHeight="1" spans="1:5">
      <c r="A2536" s="7" t="s">
        <v>6525</v>
      </c>
      <c r="B2536" s="4" t="s">
        <v>1486</v>
      </c>
      <c r="C2536" s="7" t="s">
        <v>6526</v>
      </c>
      <c r="D2536" s="6" t="s">
        <v>2784</v>
      </c>
      <c r="E2536" s="6">
        <v>7</v>
      </c>
    </row>
    <row r="2537" ht="12.75" customHeight="1" spans="1:5">
      <c r="A2537" s="7" t="s">
        <v>6527</v>
      </c>
      <c r="B2537" s="4" t="s">
        <v>1486</v>
      </c>
      <c r="C2537" s="7" t="s">
        <v>6528</v>
      </c>
      <c r="D2537" s="6" t="s">
        <v>1576</v>
      </c>
      <c r="E2537" s="6">
        <v>18</v>
      </c>
    </row>
    <row r="2538" ht="12.75" customHeight="1" spans="1:5">
      <c r="A2538" s="7" t="s">
        <v>6529</v>
      </c>
      <c r="B2538" s="4" t="s">
        <v>1486</v>
      </c>
      <c r="C2538" s="7" t="s">
        <v>6530</v>
      </c>
      <c r="D2538" s="6" t="s">
        <v>1210</v>
      </c>
      <c r="E2538" s="6">
        <v>41</v>
      </c>
    </row>
    <row r="2539" ht="12.75" customHeight="1" spans="1:5">
      <c r="A2539" s="7" t="s">
        <v>6531</v>
      </c>
      <c r="B2539" s="4" t="s">
        <v>1486</v>
      </c>
      <c r="C2539" s="7" t="s">
        <v>6532</v>
      </c>
      <c r="D2539" s="6" t="s">
        <v>119</v>
      </c>
      <c r="E2539" s="6">
        <v>233</v>
      </c>
    </row>
    <row r="2540" ht="12.75" customHeight="1" spans="1:5">
      <c r="A2540" s="7" t="s">
        <v>6533</v>
      </c>
      <c r="B2540" s="4" t="s">
        <v>1486</v>
      </c>
      <c r="C2540" s="7" t="s">
        <v>6534</v>
      </c>
      <c r="D2540" s="6" t="s">
        <v>1210</v>
      </c>
      <c r="E2540" s="6">
        <v>20</v>
      </c>
    </row>
    <row r="2541" ht="12.75" customHeight="1" spans="1:5">
      <c r="A2541" s="7" t="s">
        <v>6535</v>
      </c>
      <c r="B2541" s="4" t="s">
        <v>1486</v>
      </c>
      <c r="C2541" s="7" t="s">
        <v>6536</v>
      </c>
      <c r="D2541" s="6" t="s">
        <v>1210</v>
      </c>
      <c r="E2541" s="6">
        <v>16</v>
      </c>
    </row>
    <row r="2542" ht="12.75" customHeight="1" spans="1:5">
      <c r="A2542" s="7" t="s">
        <v>6537</v>
      </c>
      <c r="B2542" s="4" t="s">
        <v>1486</v>
      </c>
      <c r="C2542" s="7" t="s">
        <v>6538</v>
      </c>
      <c r="D2542" s="6" t="s">
        <v>1210</v>
      </c>
      <c r="E2542" s="6">
        <v>16</v>
      </c>
    </row>
    <row r="2543" ht="12.75" customHeight="1" spans="1:5">
      <c r="A2543" s="7" t="s">
        <v>6539</v>
      </c>
      <c r="B2543" s="4" t="s">
        <v>1486</v>
      </c>
      <c r="C2543" s="7" t="s">
        <v>6540</v>
      </c>
      <c r="D2543" s="6" t="s">
        <v>1210</v>
      </c>
      <c r="E2543" s="6">
        <v>1</v>
      </c>
    </row>
    <row r="2544" ht="12.75" customHeight="1" spans="1:5">
      <c r="A2544" s="7" t="s">
        <v>6541</v>
      </c>
      <c r="B2544" s="4" t="s">
        <v>1486</v>
      </c>
      <c r="C2544" s="7" t="s">
        <v>6542</v>
      </c>
      <c r="D2544" s="6" t="s">
        <v>1210</v>
      </c>
      <c r="E2544" s="6">
        <v>73</v>
      </c>
    </row>
    <row r="2545" ht="12.75" customHeight="1" spans="1:5">
      <c r="A2545" s="7" t="s">
        <v>6543</v>
      </c>
      <c r="B2545" s="4" t="s">
        <v>1486</v>
      </c>
      <c r="C2545" s="7" t="s">
        <v>6544</v>
      </c>
      <c r="D2545" s="6" t="s">
        <v>1210</v>
      </c>
      <c r="E2545" s="6">
        <v>2</v>
      </c>
    </row>
    <row r="2546" ht="12.75" customHeight="1" spans="1:5">
      <c r="A2546" s="7" t="s">
        <v>6545</v>
      </c>
      <c r="B2546" s="4" t="s">
        <v>1486</v>
      </c>
      <c r="C2546" s="7" t="s">
        <v>6546</v>
      </c>
      <c r="D2546" s="6" t="s">
        <v>1210</v>
      </c>
      <c r="E2546" s="6">
        <v>7</v>
      </c>
    </row>
    <row r="2547" ht="12.75" customHeight="1" spans="1:5">
      <c r="A2547" s="7" t="s">
        <v>6547</v>
      </c>
      <c r="B2547" s="4" t="s">
        <v>1486</v>
      </c>
      <c r="C2547" s="7" t="s">
        <v>6548</v>
      </c>
      <c r="D2547" s="6" t="s">
        <v>1210</v>
      </c>
      <c r="E2547" s="6">
        <v>9</v>
      </c>
    </row>
    <row r="2548" ht="12.75" customHeight="1" spans="1:5">
      <c r="A2548" s="7" t="s">
        <v>6549</v>
      </c>
      <c r="B2548" s="4" t="s">
        <v>1486</v>
      </c>
      <c r="C2548" s="7" t="s">
        <v>6550</v>
      </c>
      <c r="D2548" s="6" t="s">
        <v>62</v>
      </c>
      <c r="E2548" s="6">
        <v>27</v>
      </c>
    </row>
    <row r="2549" ht="12.75" customHeight="1" spans="1:5">
      <c r="A2549" s="7" t="s">
        <v>6551</v>
      </c>
      <c r="B2549" s="4" t="s">
        <v>1486</v>
      </c>
      <c r="C2549" s="7" t="s">
        <v>6552</v>
      </c>
      <c r="D2549" s="6" t="s">
        <v>1210</v>
      </c>
      <c r="E2549" s="6">
        <v>1</v>
      </c>
    </row>
    <row r="2550" ht="12.75" customHeight="1" spans="1:5">
      <c r="A2550" s="7" t="s">
        <v>6553</v>
      </c>
      <c r="B2550" s="4" t="s">
        <v>1486</v>
      </c>
      <c r="C2550" s="7" t="s">
        <v>6554</v>
      </c>
      <c r="D2550" s="6" t="s">
        <v>1210</v>
      </c>
      <c r="E2550" s="6">
        <v>57</v>
      </c>
    </row>
    <row r="2551" ht="12.75" customHeight="1" spans="1:5">
      <c r="A2551" s="7" t="s">
        <v>6555</v>
      </c>
      <c r="B2551" s="4" t="s">
        <v>1486</v>
      </c>
      <c r="C2551" s="7" t="s">
        <v>6556</v>
      </c>
      <c r="D2551" s="6" t="s">
        <v>119</v>
      </c>
      <c r="E2551" s="6">
        <v>24</v>
      </c>
    </row>
    <row r="2552" ht="12.75" customHeight="1" spans="1:5">
      <c r="A2552" s="7" t="s">
        <v>6557</v>
      </c>
      <c r="B2552" s="4" t="s">
        <v>1486</v>
      </c>
      <c r="C2552" s="7" t="s">
        <v>6558</v>
      </c>
      <c r="D2552" s="6" t="s">
        <v>1210</v>
      </c>
      <c r="E2552" s="6">
        <v>80</v>
      </c>
    </row>
    <row r="2553" ht="12.75" customHeight="1" spans="1:5">
      <c r="A2553" s="7" t="s">
        <v>6559</v>
      </c>
      <c r="B2553" s="4" t="s">
        <v>1486</v>
      </c>
      <c r="C2553" s="7" t="s">
        <v>6560</v>
      </c>
      <c r="D2553" s="6" t="s">
        <v>1210</v>
      </c>
      <c r="E2553" s="6">
        <v>7</v>
      </c>
    </row>
    <row r="2554" ht="12.75" customHeight="1" spans="1:5">
      <c r="A2554" s="7" t="s">
        <v>6561</v>
      </c>
      <c r="B2554" s="4" t="s">
        <v>1486</v>
      </c>
      <c r="C2554" s="7" t="s">
        <v>6562</v>
      </c>
      <c r="D2554" s="6" t="s">
        <v>62</v>
      </c>
      <c r="E2554" s="6">
        <v>40</v>
      </c>
    </row>
    <row r="2555" ht="12.75" customHeight="1" spans="1:5">
      <c r="A2555" s="7" t="s">
        <v>6563</v>
      </c>
      <c r="B2555" s="4" t="s">
        <v>1486</v>
      </c>
      <c r="C2555" s="7" t="s">
        <v>6564</v>
      </c>
      <c r="D2555" s="6" t="s">
        <v>1210</v>
      </c>
      <c r="E2555" s="6">
        <v>14</v>
      </c>
    </row>
    <row r="2556" ht="12.75" customHeight="1" spans="1:5">
      <c r="A2556" s="7" t="s">
        <v>6565</v>
      </c>
      <c r="B2556" s="4" t="s">
        <v>1486</v>
      </c>
      <c r="C2556" s="7" t="s">
        <v>6566</v>
      </c>
      <c r="D2556" s="6" t="s">
        <v>1210</v>
      </c>
      <c r="E2556" s="6">
        <v>19</v>
      </c>
    </row>
    <row r="2557" ht="12.75" customHeight="1" spans="1:5">
      <c r="A2557" s="7" t="s">
        <v>6567</v>
      </c>
      <c r="B2557" s="4" t="s">
        <v>1486</v>
      </c>
      <c r="C2557" s="7" t="s">
        <v>6568</v>
      </c>
      <c r="D2557" s="6" t="s">
        <v>1210</v>
      </c>
      <c r="E2557" s="6">
        <v>14</v>
      </c>
    </row>
    <row r="2558" ht="12.75" customHeight="1" spans="1:5">
      <c r="A2558" s="7" t="s">
        <v>6569</v>
      </c>
      <c r="B2558" s="4" t="s">
        <v>1486</v>
      </c>
      <c r="C2558" s="7" t="s">
        <v>6570</v>
      </c>
      <c r="D2558" s="6" t="s">
        <v>6515</v>
      </c>
      <c r="E2558" s="6">
        <v>4</v>
      </c>
    </row>
    <row r="2559" ht="12.75" customHeight="1" spans="1:5">
      <c r="A2559" s="7" t="s">
        <v>6571</v>
      </c>
      <c r="B2559" s="4" t="s">
        <v>1486</v>
      </c>
      <c r="C2559" s="7" t="s">
        <v>6572</v>
      </c>
      <c r="D2559" s="6" t="s">
        <v>1573</v>
      </c>
      <c r="E2559" s="6">
        <v>2886</v>
      </c>
    </row>
    <row r="2560" ht="12.75" customHeight="1" spans="1:5">
      <c r="A2560" s="7" t="s">
        <v>6573</v>
      </c>
      <c r="B2560" s="4" t="s">
        <v>1486</v>
      </c>
      <c r="C2560" s="7" t="s">
        <v>6574</v>
      </c>
      <c r="D2560" s="6" t="s">
        <v>4277</v>
      </c>
      <c r="E2560" s="6">
        <v>16</v>
      </c>
    </row>
    <row r="2561" ht="12.75" customHeight="1" spans="1:5">
      <c r="A2561" s="7" t="s">
        <v>6575</v>
      </c>
      <c r="B2561" s="4" t="s">
        <v>1486</v>
      </c>
      <c r="C2561" s="7" t="s">
        <v>6576</v>
      </c>
      <c r="D2561" s="6" t="s">
        <v>4277</v>
      </c>
      <c r="E2561" s="6">
        <v>3</v>
      </c>
    </row>
    <row r="2562" ht="12.75" customHeight="1" spans="1:5">
      <c r="A2562" s="3" t="s">
        <v>6577</v>
      </c>
      <c r="B2562" s="36"/>
      <c r="C2562" s="37"/>
      <c r="D2562" s="38"/>
      <c r="E2562" s="37"/>
    </row>
    <row r="2563" ht="12.75" customHeight="1" spans="1:5">
      <c r="A2563" s="7" t="s">
        <v>6578</v>
      </c>
      <c r="B2563" s="4" t="s">
        <v>1486</v>
      </c>
      <c r="C2563" s="7" t="s">
        <v>6579</v>
      </c>
      <c r="D2563" s="6" t="s">
        <v>1210</v>
      </c>
      <c r="E2563" s="6">
        <v>281</v>
      </c>
    </row>
    <row r="2564" ht="12.75" customHeight="1" spans="1:5">
      <c r="A2564" s="7" t="s">
        <v>6580</v>
      </c>
      <c r="B2564" s="4" t="s">
        <v>1486</v>
      </c>
      <c r="C2564" s="7" t="s">
        <v>6581</v>
      </c>
      <c r="D2564" s="6" t="s">
        <v>46</v>
      </c>
      <c r="E2564" s="9" t="s">
        <v>6582</v>
      </c>
    </row>
    <row r="2565" ht="12.75" customHeight="1" spans="1:5">
      <c r="A2565" s="7" t="s">
        <v>6583</v>
      </c>
      <c r="B2565" s="4" t="s">
        <v>1486</v>
      </c>
      <c r="C2565" s="7" t="s">
        <v>6584</v>
      </c>
      <c r="D2565" s="6" t="s">
        <v>46</v>
      </c>
      <c r="E2565" s="9" t="s">
        <v>6585</v>
      </c>
    </row>
    <row r="2566" ht="12.75" customHeight="1" spans="1:5">
      <c r="A2566" s="7" t="s">
        <v>1485</v>
      </c>
      <c r="B2566" s="4" t="s">
        <v>1486</v>
      </c>
      <c r="C2566" s="7" t="s">
        <v>6586</v>
      </c>
      <c r="D2566" s="6" t="s">
        <v>46</v>
      </c>
      <c r="E2566" s="9" t="s">
        <v>6587</v>
      </c>
    </row>
    <row r="2567" ht="12.75" customHeight="1" spans="1:5">
      <c r="A2567" s="7" t="s">
        <v>1488</v>
      </c>
      <c r="B2567" s="4" t="s">
        <v>1486</v>
      </c>
      <c r="C2567" s="7" t="s">
        <v>6588</v>
      </c>
      <c r="D2567" s="6" t="s">
        <v>46</v>
      </c>
      <c r="E2567" s="9" t="s">
        <v>6589</v>
      </c>
    </row>
    <row r="2568" ht="12.75" customHeight="1" spans="1:5">
      <c r="A2568" s="7" t="s">
        <v>1490</v>
      </c>
      <c r="B2568" s="4" t="s">
        <v>1486</v>
      </c>
      <c r="C2568" s="7" t="s">
        <v>6590</v>
      </c>
      <c r="D2568" s="6" t="s">
        <v>46</v>
      </c>
      <c r="E2568" s="9" t="s">
        <v>6591</v>
      </c>
    </row>
    <row r="2569" ht="12.75" customHeight="1" spans="1:5">
      <c r="A2569" s="7" t="s">
        <v>64</v>
      </c>
      <c r="B2569" s="4" t="s">
        <v>1486</v>
      </c>
      <c r="C2569" s="7" t="s">
        <v>3497</v>
      </c>
      <c r="D2569" s="6" t="s">
        <v>65</v>
      </c>
      <c r="E2569" s="6" t="s">
        <v>2685</v>
      </c>
    </row>
    <row r="2570" ht="12.75" customHeight="1" spans="1:5">
      <c r="A2570" s="7" t="s">
        <v>576</v>
      </c>
      <c r="B2570" s="4" t="s">
        <v>1486</v>
      </c>
      <c r="C2570" s="7" t="s">
        <v>3647</v>
      </c>
      <c r="D2570" s="6" t="s">
        <v>65</v>
      </c>
      <c r="E2570" s="39">
        <v>88286</v>
      </c>
    </row>
    <row r="2571" ht="12.75" customHeight="1" spans="1:5">
      <c r="A2571" s="7" t="s">
        <v>1495</v>
      </c>
      <c r="B2571" s="4" t="s">
        <v>1486</v>
      </c>
      <c r="C2571" s="7" t="s">
        <v>6592</v>
      </c>
      <c r="D2571" s="6" t="s">
        <v>574</v>
      </c>
      <c r="E2571" s="6" t="s">
        <v>6593</v>
      </c>
    </row>
    <row r="2572" ht="12.75" customHeight="1" spans="1:5">
      <c r="A2572" s="7" t="s">
        <v>1498</v>
      </c>
      <c r="B2572" s="4" t="s">
        <v>1486</v>
      </c>
      <c r="C2572" s="7" t="s">
        <v>6594</v>
      </c>
      <c r="D2572" s="6" t="s">
        <v>574</v>
      </c>
      <c r="E2572" s="6" t="s">
        <v>6593</v>
      </c>
    </row>
    <row r="2573" ht="12.75" customHeight="1" spans="1:5">
      <c r="A2573" s="7" t="s">
        <v>1500</v>
      </c>
      <c r="B2573" s="4" t="s">
        <v>1486</v>
      </c>
      <c r="C2573" s="7" t="s">
        <v>6595</v>
      </c>
      <c r="D2573" s="6" t="s">
        <v>46</v>
      </c>
      <c r="E2573" s="9" t="s">
        <v>2584</v>
      </c>
    </row>
    <row r="2574" ht="12.75" customHeight="1" spans="1:5">
      <c r="A2574" s="7" t="s">
        <v>1502</v>
      </c>
      <c r="B2574" s="4" t="s">
        <v>1486</v>
      </c>
      <c r="C2574" s="7" t="s">
        <v>6596</v>
      </c>
      <c r="D2574" s="6" t="s">
        <v>46</v>
      </c>
      <c r="E2574" s="9" t="s">
        <v>6597</v>
      </c>
    </row>
    <row r="2575" ht="12.75" customHeight="1" spans="1:5">
      <c r="A2575" s="7" t="s">
        <v>1504</v>
      </c>
      <c r="B2575" s="4" t="s">
        <v>1486</v>
      </c>
      <c r="C2575" s="7" t="s">
        <v>6598</v>
      </c>
      <c r="D2575" s="6" t="s">
        <v>46</v>
      </c>
      <c r="E2575" s="9" t="s">
        <v>6599</v>
      </c>
    </row>
    <row r="2576" ht="12.75" customHeight="1" spans="1:5">
      <c r="A2576" s="7" t="s">
        <v>1506</v>
      </c>
      <c r="B2576" s="4" t="s">
        <v>1486</v>
      </c>
      <c r="C2576" s="7" t="s">
        <v>6590</v>
      </c>
      <c r="D2576" s="6" t="s">
        <v>46</v>
      </c>
      <c r="E2576" s="9" t="s">
        <v>6600</v>
      </c>
    </row>
    <row r="2577" ht="12.75" customHeight="1" spans="1:5">
      <c r="A2577" s="7" t="s">
        <v>1508</v>
      </c>
      <c r="B2577" s="4" t="s">
        <v>1486</v>
      </c>
      <c r="C2577" s="7" t="s">
        <v>6601</v>
      </c>
      <c r="D2577" s="6" t="s">
        <v>1509</v>
      </c>
      <c r="E2577" s="6" t="s">
        <v>2397</v>
      </c>
    </row>
    <row r="2578" ht="12.75" customHeight="1" spans="1:5">
      <c r="A2578" s="7" t="s">
        <v>1511</v>
      </c>
      <c r="B2578" s="4" t="s">
        <v>1486</v>
      </c>
      <c r="C2578" s="7" t="s">
        <v>6602</v>
      </c>
      <c r="D2578" s="6" t="s">
        <v>65</v>
      </c>
      <c r="E2578" s="6" t="s">
        <v>2397</v>
      </c>
    </row>
    <row r="2579" ht="12.75" customHeight="1" spans="1:5">
      <c r="A2579" s="7" t="s">
        <v>1513</v>
      </c>
      <c r="B2579" s="4" t="s">
        <v>1486</v>
      </c>
      <c r="C2579" s="7" t="s">
        <v>6603</v>
      </c>
      <c r="D2579" s="6" t="s">
        <v>574</v>
      </c>
      <c r="E2579" s="6" t="s">
        <v>2397</v>
      </c>
    </row>
    <row r="2580" ht="12.75" customHeight="1" spans="1:5">
      <c r="A2580" s="7" t="s">
        <v>1515</v>
      </c>
      <c r="B2580" s="4" t="s">
        <v>1486</v>
      </c>
      <c r="C2580" s="7" t="s">
        <v>6604</v>
      </c>
      <c r="D2580" s="6" t="s">
        <v>65</v>
      </c>
      <c r="E2580" s="6" t="s">
        <v>2397</v>
      </c>
    </row>
    <row r="2581" ht="12.75" customHeight="1" spans="1:5">
      <c r="A2581" s="7" t="s">
        <v>1517</v>
      </c>
      <c r="B2581" s="4" t="s">
        <v>1486</v>
      </c>
      <c r="C2581" s="7" t="s">
        <v>6605</v>
      </c>
      <c r="D2581" s="6" t="s">
        <v>65</v>
      </c>
      <c r="E2581" s="6" t="s">
        <v>2685</v>
      </c>
    </row>
    <row r="2582" ht="12.75" customHeight="1" spans="1:5">
      <c r="A2582" s="3" t="s">
        <v>1519</v>
      </c>
      <c r="B2582" s="4"/>
      <c r="C2582" s="30"/>
      <c r="D2582" s="6"/>
      <c r="E2582" s="30"/>
    </row>
    <row r="2583" ht="12.75" customHeight="1" spans="1:5">
      <c r="A2583" s="3" t="s">
        <v>6606</v>
      </c>
      <c r="B2583" s="36"/>
      <c r="C2583" s="37"/>
      <c r="D2583" s="38"/>
      <c r="E2583" s="37"/>
    </row>
    <row r="2584" ht="12.75" customHeight="1" spans="1:5">
      <c r="A2584" s="7" t="s">
        <v>6607</v>
      </c>
      <c r="B2584" s="4" t="s">
        <v>1522</v>
      </c>
      <c r="C2584" s="7" t="s">
        <v>6608</v>
      </c>
      <c r="D2584" s="6" t="s">
        <v>119</v>
      </c>
      <c r="E2584" s="6">
        <v>45</v>
      </c>
    </row>
    <row r="2585" ht="12.75" customHeight="1" spans="1:5">
      <c r="A2585" s="7" t="s">
        <v>6609</v>
      </c>
      <c r="B2585" s="4" t="s">
        <v>1522</v>
      </c>
      <c r="C2585" s="7" t="s">
        <v>6610</v>
      </c>
      <c r="D2585" s="6" t="s">
        <v>119</v>
      </c>
      <c r="E2585" s="6">
        <v>211</v>
      </c>
    </row>
    <row r="2586" ht="12.75" customHeight="1" spans="1:5">
      <c r="A2586" s="7" t="s">
        <v>6611</v>
      </c>
      <c r="B2586" s="4" t="s">
        <v>1522</v>
      </c>
      <c r="C2586" s="7" t="s">
        <v>6612</v>
      </c>
      <c r="D2586" s="6" t="s">
        <v>119</v>
      </c>
      <c r="E2586" s="6">
        <v>154</v>
      </c>
    </row>
    <row r="2587" ht="12.75" customHeight="1" spans="1:5">
      <c r="A2587" s="7" t="s">
        <v>6613</v>
      </c>
      <c r="B2587" s="4" t="s">
        <v>1522</v>
      </c>
      <c r="C2587" s="7" t="s">
        <v>6614</v>
      </c>
      <c r="D2587" s="6" t="s">
        <v>119</v>
      </c>
      <c r="E2587" s="6">
        <v>57</v>
      </c>
    </row>
    <row r="2588" ht="12.75" customHeight="1" spans="1:5">
      <c r="A2588" s="7" t="s">
        <v>6615</v>
      </c>
      <c r="B2588" s="4" t="s">
        <v>1522</v>
      </c>
      <c r="C2588" s="7" t="s">
        <v>6616</v>
      </c>
      <c r="D2588" s="6" t="s">
        <v>119</v>
      </c>
      <c r="E2588" s="6">
        <v>71</v>
      </c>
    </row>
    <row r="2589" ht="12.75" customHeight="1" spans="1:5">
      <c r="A2589" s="7" t="s">
        <v>6617</v>
      </c>
      <c r="B2589" s="4" t="s">
        <v>1522</v>
      </c>
      <c r="C2589" s="7" t="s">
        <v>6618</v>
      </c>
      <c r="D2589" s="6" t="s">
        <v>119</v>
      </c>
      <c r="E2589" s="6">
        <v>1</v>
      </c>
    </row>
    <row r="2590" ht="12.75" customHeight="1" spans="1:5">
      <c r="A2590" s="7" t="s">
        <v>6619</v>
      </c>
      <c r="B2590" s="4" t="s">
        <v>1522</v>
      </c>
      <c r="C2590" s="7" t="s">
        <v>6620</v>
      </c>
      <c r="D2590" s="6" t="s">
        <v>119</v>
      </c>
      <c r="E2590" s="6">
        <v>14</v>
      </c>
    </row>
    <row r="2591" ht="12.75" customHeight="1" spans="1:5">
      <c r="A2591" s="3" t="s">
        <v>6621</v>
      </c>
      <c r="B2591" s="36"/>
      <c r="C2591" s="37"/>
      <c r="D2591" s="38"/>
      <c r="E2591" s="37"/>
    </row>
    <row r="2592" ht="12.75" customHeight="1" spans="1:5">
      <c r="A2592" s="7" t="s">
        <v>6622</v>
      </c>
      <c r="B2592" s="4" t="s">
        <v>1522</v>
      </c>
      <c r="C2592" s="7" t="s">
        <v>6623</v>
      </c>
      <c r="D2592" s="6" t="s">
        <v>2701</v>
      </c>
      <c r="E2592" s="6">
        <v>121531</v>
      </c>
    </row>
    <row r="2593" ht="12.75" customHeight="1" spans="1:5">
      <c r="A2593" s="7" t="s">
        <v>6624</v>
      </c>
      <c r="B2593" s="4" t="s">
        <v>1522</v>
      </c>
      <c r="C2593" s="7" t="s">
        <v>6625</v>
      </c>
      <c r="D2593" s="6" t="s">
        <v>62</v>
      </c>
      <c r="E2593" s="6">
        <v>121531</v>
      </c>
    </row>
    <row r="2594" ht="12.75" customHeight="1" spans="1:5">
      <c r="A2594" s="7" t="s">
        <v>6626</v>
      </c>
      <c r="B2594" s="4" t="s">
        <v>1522</v>
      </c>
      <c r="C2594" s="7" t="s">
        <v>6627</v>
      </c>
      <c r="D2594" s="6" t="s">
        <v>62</v>
      </c>
      <c r="E2594" s="6">
        <v>29</v>
      </c>
    </row>
    <row r="2595" ht="12.75" customHeight="1" spans="1:5">
      <c r="A2595" s="3" t="s">
        <v>6628</v>
      </c>
      <c r="B2595" s="36"/>
      <c r="C2595" s="37"/>
      <c r="D2595" s="38"/>
      <c r="E2595" s="37"/>
    </row>
    <row r="2596" ht="12.75" customHeight="1" spans="1:5">
      <c r="A2596" s="7" t="s">
        <v>6629</v>
      </c>
      <c r="B2596" s="4" t="s">
        <v>1522</v>
      </c>
      <c r="C2596" s="7" t="s">
        <v>6630</v>
      </c>
      <c r="D2596" s="6" t="s">
        <v>6631</v>
      </c>
      <c r="E2596" s="6">
        <v>50034</v>
      </c>
    </row>
    <row r="2597" ht="12.75" customHeight="1" spans="1:5">
      <c r="A2597" s="7" t="s">
        <v>6632</v>
      </c>
      <c r="B2597" s="4" t="s">
        <v>1522</v>
      </c>
      <c r="C2597" s="7" t="s">
        <v>6633</v>
      </c>
      <c r="D2597" s="6" t="s">
        <v>119</v>
      </c>
      <c r="E2597" s="6">
        <v>33436</v>
      </c>
    </row>
    <row r="2598" ht="12.75" customHeight="1" spans="1:5">
      <c r="A2598" s="7" t="s">
        <v>6634</v>
      </c>
      <c r="B2598" s="4" t="s">
        <v>1522</v>
      </c>
      <c r="C2598" s="7" t="s">
        <v>6635</v>
      </c>
      <c r="D2598" s="6" t="s">
        <v>119</v>
      </c>
      <c r="E2598" s="6">
        <v>50034</v>
      </c>
    </row>
    <row r="2599" ht="12.75" customHeight="1" spans="1:5">
      <c r="A2599" s="3" t="s">
        <v>6636</v>
      </c>
      <c r="B2599" s="36"/>
      <c r="C2599" s="37"/>
      <c r="D2599" s="38"/>
      <c r="E2599" s="37"/>
    </row>
    <row r="2600" ht="12.75" customHeight="1" spans="1:5">
      <c r="A2600" s="7" t="s">
        <v>6637</v>
      </c>
      <c r="B2600" s="4" t="s">
        <v>1522</v>
      </c>
      <c r="C2600" s="7" t="s">
        <v>6638</v>
      </c>
      <c r="D2600" s="6" t="s">
        <v>65</v>
      </c>
      <c r="E2600" s="6">
        <v>1</v>
      </c>
    </row>
    <row r="2601" ht="12.75" customHeight="1" spans="1:5">
      <c r="A2601" s="7" t="s">
        <v>6639</v>
      </c>
      <c r="B2601" s="4" t="s">
        <v>1522</v>
      </c>
      <c r="C2601" s="7" t="s">
        <v>6640</v>
      </c>
      <c r="D2601" s="6" t="s">
        <v>65</v>
      </c>
      <c r="E2601" s="6">
        <v>822</v>
      </c>
    </row>
    <row r="2602" ht="12.75" customHeight="1" spans="1:5">
      <c r="A2602" s="3" t="s">
        <v>6641</v>
      </c>
      <c r="B2602" s="36"/>
      <c r="C2602" s="37"/>
      <c r="D2602" s="38"/>
      <c r="E2602" s="37"/>
    </row>
    <row r="2603" ht="12.75" customHeight="1" spans="1:5">
      <c r="A2603" s="7" t="s">
        <v>6642</v>
      </c>
      <c r="B2603" s="4" t="s">
        <v>1522</v>
      </c>
      <c r="C2603" s="7" t="s">
        <v>6643</v>
      </c>
      <c r="D2603" s="6" t="s">
        <v>62</v>
      </c>
      <c r="E2603" s="6">
        <v>26</v>
      </c>
    </row>
    <row r="2604" ht="12.75" customHeight="1" spans="1:5">
      <c r="A2604" s="7" t="s">
        <v>6644</v>
      </c>
      <c r="B2604" s="4" t="s">
        <v>1522</v>
      </c>
      <c r="C2604" s="7" t="s">
        <v>6645</v>
      </c>
      <c r="D2604" s="6" t="s">
        <v>62</v>
      </c>
      <c r="E2604" s="6">
        <v>26</v>
      </c>
    </row>
    <row r="2605" ht="12.75" customHeight="1" spans="1:5">
      <c r="A2605" s="7" t="s">
        <v>6646</v>
      </c>
      <c r="B2605" s="4" t="s">
        <v>1522</v>
      </c>
      <c r="C2605" s="7" t="s">
        <v>6647</v>
      </c>
      <c r="D2605" s="6" t="s">
        <v>62</v>
      </c>
      <c r="E2605" s="6">
        <v>121531</v>
      </c>
    </row>
    <row r="2606" ht="12.75" customHeight="1" spans="1:5">
      <c r="A2606" s="7" t="s">
        <v>6648</v>
      </c>
      <c r="B2606" s="4" t="s">
        <v>1522</v>
      </c>
      <c r="C2606" s="7" t="s">
        <v>6649</v>
      </c>
      <c r="D2606" s="6" t="s">
        <v>62</v>
      </c>
      <c r="E2606" s="6">
        <v>12</v>
      </c>
    </row>
    <row r="2607" ht="12.75" customHeight="1" spans="1:5">
      <c r="A2607" s="7" t="s">
        <v>6650</v>
      </c>
      <c r="B2607" s="4" t="s">
        <v>1522</v>
      </c>
      <c r="C2607" s="7" t="s">
        <v>6651</v>
      </c>
      <c r="D2607" s="6" t="s">
        <v>62</v>
      </c>
      <c r="E2607" s="6">
        <v>52</v>
      </c>
    </row>
    <row r="2608" ht="12.75" customHeight="1" spans="1:5">
      <c r="A2608" s="3" t="s">
        <v>6652</v>
      </c>
      <c r="B2608" s="3"/>
      <c r="C2608" s="3"/>
      <c r="D2608" s="3"/>
      <c r="E2608" s="3"/>
    </row>
    <row r="2609" ht="12.75" customHeight="1" spans="1:5">
      <c r="A2609" s="7" t="s">
        <v>1521</v>
      </c>
      <c r="B2609" s="4" t="s">
        <v>1522</v>
      </c>
      <c r="C2609" s="7" t="s">
        <v>6653</v>
      </c>
      <c r="D2609" s="6" t="s">
        <v>574</v>
      </c>
      <c r="E2609" s="6" t="s">
        <v>6654</v>
      </c>
    </row>
    <row r="2610" ht="12.75" customHeight="1" spans="1:5">
      <c r="A2610" s="7" t="s">
        <v>1524</v>
      </c>
      <c r="B2610" s="4" t="s">
        <v>1522</v>
      </c>
      <c r="C2610" s="7" t="s">
        <v>6655</v>
      </c>
      <c r="D2610" s="6" t="s">
        <v>1525</v>
      </c>
      <c r="E2610" s="6">
        <v>0.0017321</v>
      </c>
    </row>
    <row r="2611" ht="12.75" customHeight="1" spans="1:5">
      <c r="A2611" s="7" t="s">
        <v>1527</v>
      </c>
      <c r="B2611" s="4" t="s">
        <v>1522</v>
      </c>
      <c r="C2611" s="7" t="s">
        <v>6656</v>
      </c>
      <c r="D2611" s="6" t="s">
        <v>65</v>
      </c>
      <c r="E2611" s="6">
        <v>4.12349263</v>
      </c>
    </row>
    <row r="2612" ht="12.75" customHeight="1" spans="1:5">
      <c r="A2612" s="7" t="s">
        <v>1529</v>
      </c>
      <c r="B2612" s="4" t="s">
        <v>1522</v>
      </c>
      <c r="C2612" s="7" t="s">
        <v>6657</v>
      </c>
      <c r="D2612" s="6" t="s">
        <v>65</v>
      </c>
      <c r="E2612" s="6">
        <v>0.00312369</v>
      </c>
    </row>
    <row r="2613" ht="12.75" customHeight="1" spans="1:5">
      <c r="A2613" s="7" t="s">
        <v>1531</v>
      </c>
      <c r="B2613" s="4" t="s">
        <v>1522</v>
      </c>
      <c r="C2613" s="7" t="s">
        <v>6658</v>
      </c>
      <c r="D2613" s="6" t="s">
        <v>574</v>
      </c>
      <c r="E2613" s="6">
        <v>0.009954</v>
      </c>
    </row>
    <row r="2614" ht="12.75" customHeight="1" spans="1:5">
      <c r="A2614" s="7" t="s">
        <v>1533</v>
      </c>
      <c r="B2614" s="4" t="s">
        <v>1522</v>
      </c>
      <c r="C2614" s="7" t="s">
        <v>6659</v>
      </c>
      <c r="D2614" s="6" t="s">
        <v>119</v>
      </c>
      <c r="E2614" s="6">
        <v>0.44702063</v>
      </c>
    </row>
    <row r="2615" ht="12.75" customHeight="1" spans="1:5">
      <c r="A2615" s="7" t="s">
        <v>1535</v>
      </c>
      <c r="B2615" s="4" t="s">
        <v>1522</v>
      </c>
      <c r="C2615" s="7" t="s">
        <v>6660</v>
      </c>
      <c r="D2615" s="6" t="s">
        <v>65</v>
      </c>
      <c r="E2615" s="6">
        <v>0.09868405</v>
      </c>
    </row>
    <row r="2616" ht="12.75" customHeight="1" spans="1:5">
      <c r="A2616" s="7" t="s">
        <v>1537</v>
      </c>
      <c r="B2616" s="4" t="s">
        <v>1522</v>
      </c>
      <c r="C2616" s="7" t="s">
        <v>6661</v>
      </c>
      <c r="D2616" s="6" t="s">
        <v>62</v>
      </c>
      <c r="E2616" s="6">
        <v>0.915483</v>
      </c>
    </row>
    <row r="2617" ht="12.75" customHeight="1" spans="1:5">
      <c r="A2617" s="7" t="s">
        <v>6662</v>
      </c>
      <c r="B2617" s="4" t="s">
        <v>1522</v>
      </c>
      <c r="C2617" s="7" t="s">
        <v>6663</v>
      </c>
      <c r="D2617" s="6" t="s">
        <v>574</v>
      </c>
      <c r="E2617" s="6" t="s">
        <v>2685</v>
      </c>
    </row>
    <row r="2618" ht="12.75" customHeight="1" spans="1:5">
      <c r="A2618" s="7" t="s">
        <v>576</v>
      </c>
      <c r="B2618" s="4" t="s">
        <v>1522</v>
      </c>
      <c r="C2618" s="7" t="s">
        <v>6664</v>
      </c>
      <c r="D2618" s="6" t="s">
        <v>46</v>
      </c>
      <c r="E2618" s="9" t="s">
        <v>6665</v>
      </c>
    </row>
    <row r="2619" ht="12.75" customHeight="1" spans="1:5">
      <c r="A2619" s="7" t="s">
        <v>1541</v>
      </c>
      <c r="B2619" s="4" t="s">
        <v>1522</v>
      </c>
      <c r="C2619" s="7" t="s">
        <v>6666</v>
      </c>
      <c r="D2619" s="6" t="s">
        <v>574</v>
      </c>
      <c r="E2619" s="6" t="s">
        <v>6667</v>
      </c>
    </row>
    <row r="2620" ht="12.75" customHeight="1" spans="1:5">
      <c r="A2620" s="7" t="s">
        <v>1543</v>
      </c>
      <c r="B2620" s="4" t="s">
        <v>1522</v>
      </c>
      <c r="C2620" s="7" t="s">
        <v>6668</v>
      </c>
      <c r="D2620" s="6" t="s">
        <v>574</v>
      </c>
      <c r="E2620" s="6" t="s">
        <v>6667</v>
      </c>
    </row>
    <row r="2621" ht="12.75" customHeight="1" spans="1:5">
      <c r="A2621" s="7" t="s">
        <v>1545</v>
      </c>
      <c r="B2621" s="4" t="s">
        <v>1522</v>
      </c>
      <c r="C2621" s="7" t="s">
        <v>6669</v>
      </c>
      <c r="D2621" s="6" t="s">
        <v>1546</v>
      </c>
      <c r="E2621" s="6">
        <v>37877</v>
      </c>
    </row>
    <row r="2622" ht="12.75" customHeight="1" spans="1:5">
      <c r="A2622" s="7" t="s">
        <v>1548</v>
      </c>
      <c r="B2622" s="4" t="s">
        <v>1522</v>
      </c>
      <c r="C2622" s="7" t="s">
        <v>6670</v>
      </c>
      <c r="D2622" s="6" t="s">
        <v>46</v>
      </c>
      <c r="E2622" s="9" t="s">
        <v>6671</v>
      </c>
    </row>
    <row r="2623" ht="12.75" customHeight="1" spans="1:5">
      <c r="A2623" s="7" t="s">
        <v>1550</v>
      </c>
      <c r="B2623" s="4" t="s">
        <v>1522</v>
      </c>
      <c r="C2623" s="7" t="s">
        <v>6672</v>
      </c>
      <c r="D2623" s="6" t="s">
        <v>119</v>
      </c>
      <c r="E2623" s="6">
        <v>87</v>
      </c>
    </row>
    <row r="2624" ht="12.75" customHeight="1" spans="1:5">
      <c r="A2624" s="7" t="s">
        <v>1552</v>
      </c>
      <c r="B2624" s="4" t="s">
        <v>1522</v>
      </c>
      <c r="C2624" s="7" t="s">
        <v>6673</v>
      </c>
      <c r="D2624" s="6" t="s">
        <v>119</v>
      </c>
      <c r="E2624" s="6">
        <v>216</v>
      </c>
    </row>
    <row r="2625" ht="12.75" customHeight="1" spans="1:5">
      <c r="A2625" s="7" t="s">
        <v>1554</v>
      </c>
      <c r="B2625" s="4" t="s">
        <v>1522</v>
      </c>
      <c r="C2625" s="7" t="s">
        <v>6674</v>
      </c>
      <c r="D2625" s="6" t="s">
        <v>65</v>
      </c>
      <c r="E2625" s="6" t="s">
        <v>2685</v>
      </c>
    </row>
    <row r="2626" ht="12.75" customHeight="1" spans="1:5">
      <c r="A2626" s="7" t="s">
        <v>1556</v>
      </c>
      <c r="B2626" s="4" t="s">
        <v>1522</v>
      </c>
      <c r="C2626" s="7" t="s">
        <v>6674</v>
      </c>
      <c r="D2626" s="6" t="s">
        <v>46</v>
      </c>
      <c r="E2626" s="9" t="s">
        <v>6675</v>
      </c>
    </row>
    <row r="2627" ht="12.75" customHeight="1" spans="1:5">
      <c r="A2627" s="7" t="s">
        <v>1558</v>
      </c>
      <c r="B2627" s="4" t="s">
        <v>1522</v>
      </c>
      <c r="C2627" s="7" t="s">
        <v>6676</v>
      </c>
      <c r="D2627" s="6" t="s">
        <v>574</v>
      </c>
      <c r="E2627" s="6" t="s">
        <v>6677</v>
      </c>
    </row>
    <row r="2628" ht="12.75" customHeight="1" spans="1:5">
      <c r="A2628" s="7" t="s">
        <v>1560</v>
      </c>
      <c r="B2628" s="4" t="s">
        <v>1522</v>
      </c>
      <c r="C2628" s="7" t="s">
        <v>6678</v>
      </c>
      <c r="D2628" s="6" t="s">
        <v>65</v>
      </c>
      <c r="E2628" s="6" t="s">
        <v>6679</v>
      </c>
    </row>
    <row r="2629" ht="12.75" customHeight="1" spans="1:5">
      <c r="A2629" s="7" t="s">
        <v>1562</v>
      </c>
      <c r="B2629" s="4" t="s">
        <v>1522</v>
      </c>
      <c r="C2629" s="7" t="s">
        <v>6680</v>
      </c>
      <c r="D2629" s="6" t="s">
        <v>65</v>
      </c>
      <c r="E2629" s="6" t="s">
        <v>6681</v>
      </c>
    </row>
    <row r="2630" ht="12.75" customHeight="1" spans="1:5">
      <c r="A2630" s="7" t="s">
        <v>6682</v>
      </c>
      <c r="B2630" s="4" t="s">
        <v>1522</v>
      </c>
      <c r="C2630" s="7" t="s">
        <v>6683</v>
      </c>
      <c r="D2630" s="6" t="s">
        <v>65</v>
      </c>
      <c r="E2630" s="6" t="s">
        <v>6684</v>
      </c>
    </row>
    <row r="2631" ht="12.75" customHeight="1" spans="1:5">
      <c r="A2631" s="7" t="s">
        <v>1566</v>
      </c>
      <c r="B2631" s="4" t="s">
        <v>1522</v>
      </c>
      <c r="C2631" s="7" t="s">
        <v>6683</v>
      </c>
      <c r="D2631" s="6" t="s">
        <v>65</v>
      </c>
      <c r="E2631" s="6" t="s">
        <v>6685</v>
      </c>
    </row>
    <row r="2632" ht="12.75" customHeight="1" spans="1:5">
      <c r="A2632" s="7" t="s">
        <v>1568</v>
      </c>
      <c r="B2632" s="4" t="s">
        <v>1522</v>
      </c>
      <c r="C2632" s="7" t="s">
        <v>6686</v>
      </c>
      <c r="D2632" s="6" t="s">
        <v>65</v>
      </c>
      <c r="E2632" s="6" t="s">
        <v>6687</v>
      </c>
    </row>
    <row r="2633" ht="12.75" customHeight="1" spans="1:5">
      <c r="A2633" s="7" t="s">
        <v>1570</v>
      </c>
      <c r="B2633" s="4" t="s">
        <v>1522</v>
      </c>
      <c r="C2633" s="7" t="s">
        <v>6688</v>
      </c>
      <c r="D2633" s="6" t="s">
        <v>65</v>
      </c>
      <c r="E2633" s="6" t="s">
        <v>6685</v>
      </c>
    </row>
    <row r="2634" ht="12.75" customHeight="1" spans="1:5">
      <c r="A2634" s="7" t="s">
        <v>1572</v>
      </c>
      <c r="B2634" s="4" t="s">
        <v>1522</v>
      </c>
      <c r="C2634" s="7" t="s">
        <v>6689</v>
      </c>
      <c r="D2634" s="6" t="s">
        <v>1573</v>
      </c>
      <c r="E2634" s="6">
        <v>1</v>
      </c>
    </row>
    <row r="2635" ht="12.75" customHeight="1" spans="1:5">
      <c r="A2635" s="7" t="s">
        <v>1575</v>
      </c>
      <c r="B2635" s="4" t="s">
        <v>1522</v>
      </c>
      <c r="C2635" s="7" t="s">
        <v>6690</v>
      </c>
      <c r="D2635" s="6" t="s">
        <v>1576</v>
      </c>
      <c r="E2635" s="6">
        <v>1200</v>
      </c>
    </row>
    <row r="2636" ht="12.75" customHeight="1" spans="1:5">
      <c r="A2636" s="7" t="s">
        <v>1578</v>
      </c>
      <c r="B2636" s="4" t="s">
        <v>1522</v>
      </c>
      <c r="C2636" s="7" t="s">
        <v>6691</v>
      </c>
      <c r="D2636" s="6" t="s">
        <v>46</v>
      </c>
      <c r="E2636" s="9" t="s">
        <v>6692</v>
      </c>
    </row>
    <row r="2637" ht="12.75" customHeight="1" spans="1:5">
      <c r="A2637" s="7" t="s">
        <v>1580</v>
      </c>
      <c r="B2637" s="4" t="s">
        <v>1522</v>
      </c>
      <c r="C2637" s="7" t="s">
        <v>6691</v>
      </c>
      <c r="D2637" s="6" t="s">
        <v>46</v>
      </c>
      <c r="E2637" s="9" t="s">
        <v>6693</v>
      </c>
    </row>
    <row r="2638" ht="12.75" customHeight="1" spans="1:5">
      <c r="A2638" s="7" t="s">
        <v>1582</v>
      </c>
      <c r="B2638" s="4" t="s">
        <v>1522</v>
      </c>
      <c r="C2638" s="7" t="s">
        <v>6694</v>
      </c>
      <c r="D2638" s="6" t="s">
        <v>1583</v>
      </c>
      <c r="E2638" s="6">
        <v>50</v>
      </c>
    </row>
    <row r="2639" ht="12.75" customHeight="1" spans="1:5">
      <c r="A2639" s="7" t="s">
        <v>1585</v>
      </c>
      <c r="B2639" s="4" t="s">
        <v>1522</v>
      </c>
      <c r="C2639" s="7" t="s">
        <v>6695</v>
      </c>
      <c r="D2639" s="6" t="s">
        <v>46</v>
      </c>
      <c r="E2639" s="9" t="s">
        <v>2584</v>
      </c>
    </row>
    <row r="2640" ht="12.75" customHeight="1" spans="1:5">
      <c r="A2640" s="7" t="s">
        <v>1587</v>
      </c>
      <c r="B2640" s="4" t="s">
        <v>1522</v>
      </c>
      <c r="C2640" s="7" t="s">
        <v>6695</v>
      </c>
      <c r="D2640" s="6" t="s">
        <v>1576</v>
      </c>
      <c r="E2640" s="6">
        <v>80</v>
      </c>
    </row>
    <row r="2641" ht="12.75" customHeight="1" spans="1:5">
      <c r="A2641" s="7" t="s">
        <v>1589</v>
      </c>
      <c r="B2641" s="4" t="s">
        <v>1522</v>
      </c>
      <c r="C2641" s="7" t="s">
        <v>6695</v>
      </c>
      <c r="D2641" s="6" t="s">
        <v>1576</v>
      </c>
      <c r="E2641" s="6">
        <v>80</v>
      </c>
    </row>
    <row r="2642" ht="12.75" customHeight="1" spans="1:5">
      <c r="A2642" s="7" t="s">
        <v>1591</v>
      </c>
      <c r="B2642" s="4" t="s">
        <v>1522</v>
      </c>
      <c r="C2642" s="7" t="s">
        <v>6695</v>
      </c>
      <c r="D2642" s="6" t="s">
        <v>1576</v>
      </c>
      <c r="E2642" s="6">
        <v>1400</v>
      </c>
    </row>
    <row r="2643" ht="12.75" customHeight="1" spans="1:5">
      <c r="A2643" s="3" t="s">
        <v>6696</v>
      </c>
      <c r="B2643" s="4"/>
      <c r="C2643" s="30"/>
      <c r="D2643" s="6"/>
      <c r="E2643" s="30"/>
    </row>
    <row r="2644" ht="12.75" customHeight="1" spans="1:5">
      <c r="A2644" s="3" t="s">
        <v>6697</v>
      </c>
      <c r="B2644" s="36"/>
      <c r="C2644" s="37"/>
      <c r="D2644" s="38"/>
      <c r="E2644" s="37"/>
    </row>
    <row r="2645" ht="12.75" customHeight="1" spans="1:5">
      <c r="A2645" s="7" t="s">
        <v>6698</v>
      </c>
      <c r="B2645" s="4" t="s">
        <v>1522</v>
      </c>
      <c r="C2645" s="7" t="s">
        <v>6699</v>
      </c>
      <c r="D2645" s="6" t="s">
        <v>119</v>
      </c>
      <c r="E2645" s="6">
        <v>151</v>
      </c>
    </row>
    <row r="2646" ht="12.75" customHeight="1" spans="1:5">
      <c r="A2646" s="7" t="s">
        <v>6700</v>
      </c>
      <c r="B2646" s="4" t="s">
        <v>1522</v>
      </c>
      <c r="C2646" s="7" t="s">
        <v>6701</v>
      </c>
      <c r="D2646" s="6" t="s">
        <v>462</v>
      </c>
      <c r="E2646" s="6">
        <v>16</v>
      </c>
    </row>
    <row r="2647" ht="12.75" customHeight="1" spans="1:5">
      <c r="A2647" s="7" t="s">
        <v>6702</v>
      </c>
      <c r="B2647" s="4" t="s">
        <v>1522</v>
      </c>
      <c r="C2647" s="7" t="s">
        <v>6703</v>
      </c>
      <c r="D2647" s="6" t="s">
        <v>46</v>
      </c>
      <c r="E2647" s="9" t="s">
        <v>2391</v>
      </c>
    </row>
    <row r="2648" ht="12.75" customHeight="1" spans="1:5">
      <c r="A2648" s="7" t="s">
        <v>6704</v>
      </c>
      <c r="B2648" s="4" t="s">
        <v>1522</v>
      </c>
      <c r="C2648" s="7" t="s">
        <v>6705</v>
      </c>
      <c r="D2648" s="6" t="s">
        <v>62</v>
      </c>
      <c r="E2648" s="6">
        <v>39</v>
      </c>
    </row>
    <row r="2649" ht="12.75" customHeight="1" spans="1:5">
      <c r="A2649" s="7" t="s">
        <v>6706</v>
      </c>
      <c r="B2649" s="4" t="s">
        <v>1522</v>
      </c>
      <c r="C2649" s="7" t="s">
        <v>6707</v>
      </c>
      <c r="D2649" s="6" t="s">
        <v>497</v>
      </c>
      <c r="E2649" s="6">
        <v>15492</v>
      </c>
    </row>
    <row r="2650" ht="12.75" customHeight="1" spans="1:5">
      <c r="A2650" s="7" t="s">
        <v>6708</v>
      </c>
      <c r="B2650" s="4" t="s">
        <v>1522</v>
      </c>
      <c r="C2650" s="7" t="s">
        <v>6709</v>
      </c>
      <c r="D2650" s="6" t="s">
        <v>62</v>
      </c>
      <c r="E2650" s="6">
        <v>180</v>
      </c>
    </row>
    <row r="2651" ht="12.75" customHeight="1" spans="1:5">
      <c r="A2651" s="3" t="s">
        <v>6710</v>
      </c>
      <c r="B2651" s="36"/>
      <c r="C2651" s="37"/>
      <c r="D2651" s="38"/>
      <c r="E2651" s="37"/>
    </row>
    <row r="2652" ht="12.75" customHeight="1" spans="1:5">
      <c r="A2652" s="7" t="s">
        <v>6711</v>
      </c>
      <c r="B2652" s="4" t="s">
        <v>1522</v>
      </c>
      <c r="C2652" s="7" t="s">
        <v>6701</v>
      </c>
      <c r="D2652" s="6" t="s">
        <v>462</v>
      </c>
      <c r="E2652" s="6">
        <v>16</v>
      </c>
    </row>
    <row r="2653" ht="12.75" customHeight="1" spans="1:5">
      <c r="A2653" s="7" t="s">
        <v>6700</v>
      </c>
      <c r="B2653" s="4" t="s">
        <v>1522</v>
      </c>
      <c r="C2653" s="7" t="s">
        <v>6701</v>
      </c>
      <c r="D2653" s="6" t="s">
        <v>462</v>
      </c>
      <c r="E2653" s="6">
        <v>16</v>
      </c>
    </row>
    <row r="2654" ht="12.75" customHeight="1" spans="1:5">
      <c r="A2654" s="3" t="s">
        <v>1593</v>
      </c>
      <c r="B2654" s="4"/>
      <c r="C2654" s="30"/>
      <c r="D2654" s="6"/>
      <c r="E2654" s="30"/>
    </row>
    <row r="2655" ht="12.75" customHeight="1" spans="1:5">
      <c r="A2655" s="3" t="s">
        <v>6712</v>
      </c>
      <c r="B2655" s="36"/>
      <c r="C2655" s="37"/>
      <c r="D2655" s="38"/>
      <c r="E2655" s="37"/>
    </row>
    <row r="2656" ht="12.75" customHeight="1" spans="1:5">
      <c r="A2656" s="7" t="s">
        <v>6713</v>
      </c>
      <c r="B2656" s="4" t="s">
        <v>1596</v>
      </c>
      <c r="C2656" s="7" t="s">
        <v>6714</v>
      </c>
      <c r="D2656" s="6" t="s">
        <v>119</v>
      </c>
      <c r="E2656" s="6">
        <v>4</v>
      </c>
    </row>
    <row r="2657" ht="12.75" customHeight="1" spans="1:5">
      <c r="A2657" s="7" t="s">
        <v>6715</v>
      </c>
      <c r="B2657" s="4" t="s">
        <v>1596</v>
      </c>
      <c r="C2657" s="7" t="s">
        <v>6716</v>
      </c>
      <c r="D2657" s="6" t="s">
        <v>119</v>
      </c>
      <c r="E2657" s="6">
        <v>20</v>
      </c>
    </row>
    <row r="2658" ht="12.75" customHeight="1" spans="1:5">
      <c r="A2658" s="7" t="s">
        <v>6717</v>
      </c>
      <c r="B2658" s="4" t="s">
        <v>1596</v>
      </c>
      <c r="C2658" s="7" t="s">
        <v>6718</v>
      </c>
      <c r="D2658" s="6" t="s">
        <v>119</v>
      </c>
      <c r="E2658" s="6">
        <v>109</v>
      </c>
    </row>
    <row r="2659" ht="12.75" customHeight="1" spans="1:5">
      <c r="A2659" s="7" t="s">
        <v>6719</v>
      </c>
      <c r="B2659" s="4" t="s">
        <v>1596</v>
      </c>
      <c r="C2659" s="7" t="s">
        <v>6720</v>
      </c>
      <c r="D2659" s="6" t="s">
        <v>119</v>
      </c>
      <c r="E2659" s="6">
        <v>77</v>
      </c>
    </row>
    <row r="2660" ht="12.75" customHeight="1" spans="1:5">
      <c r="A2660" s="7" t="s">
        <v>6721</v>
      </c>
      <c r="B2660" s="4" t="s">
        <v>1596</v>
      </c>
      <c r="C2660" s="7" t="s">
        <v>6722</v>
      </c>
      <c r="D2660" s="6" t="s">
        <v>119</v>
      </c>
      <c r="E2660" s="6">
        <v>51</v>
      </c>
    </row>
    <row r="2661" ht="12.75" customHeight="1" spans="1:5">
      <c r="A2661" s="7" t="s">
        <v>6723</v>
      </c>
      <c r="B2661" s="4" t="s">
        <v>1596</v>
      </c>
      <c r="C2661" s="7" t="s">
        <v>6724</v>
      </c>
      <c r="D2661" s="6" t="s">
        <v>119</v>
      </c>
      <c r="E2661" s="6">
        <v>417</v>
      </c>
    </row>
    <row r="2662" ht="12.75" customHeight="1" spans="1:5">
      <c r="A2662" s="3" t="s">
        <v>6725</v>
      </c>
      <c r="B2662" s="36"/>
      <c r="C2662" s="37"/>
      <c r="D2662" s="38"/>
      <c r="E2662" s="37"/>
    </row>
    <row r="2663" ht="12.75" customHeight="1" spans="1:5">
      <c r="A2663" s="7" t="s">
        <v>6726</v>
      </c>
      <c r="B2663" s="4" t="s">
        <v>1596</v>
      </c>
      <c r="C2663" s="7" t="s">
        <v>6727</v>
      </c>
      <c r="D2663" s="6" t="s">
        <v>119</v>
      </c>
      <c r="E2663" s="6" t="s">
        <v>2397</v>
      </c>
    </row>
    <row r="2664" ht="12.75" customHeight="1" spans="1:5">
      <c r="A2664" s="7" t="s">
        <v>6728</v>
      </c>
      <c r="B2664" s="4" t="s">
        <v>1596</v>
      </c>
      <c r="C2664" s="7" t="s">
        <v>6729</v>
      </c>
      <c r="D2664" s="6" t="s">
        <v>119</v>
      </c>
      <c r="E2664" s="6" t="s">
        <v>2397</v>
      </c>
    </row>
    <row r="2665" ht="12.75" customHeight="1" spans="1:5">
      <c r="A2665" s="7" t="s">
        <v>6730</v>
      </c>
      <c r="B2665" s="4" t="s">
        <v>1596</v>
      </c>
      <c r="C2665" s="7" t="s">
        <v>6731</v>
      </c>
      <c r="D2665" s="6" t="s">
        <v>62</v>
      </c>
      <c r="E2665" s="6" t="s">
        <v>2397</v>
      </c>
    </row>
    <row r="2666" ht="12.75" customHeight="1" spans="1:5">
      <c r="A2666" s="7" t="s">
        <v>6732</v>
      </c>
      <c r="B2666" s="4" t="s">
        <v>1596</v>
      </c>
      <c r="C2666" s="7" t="s">
        <v>6733</v>
      </c>
      <c r="D2666" s="6" t="s">
        <v>62</v>
      </c>
      <c r="E2666" s="6" t="s">
        <v>2397</v>
      </c>
    </row>
    <row r="2667" ht="12.75" customHeight="1" spans="1:5">
      <c r="A2667" s="7" t="s">
        <v>6734</v>
      </c>
      <c r="B2667" s="4" t="s">
        <v>1596</v>
      </c>
      <c r="C2667" s="7" t="s">
        <v>6735</v>
      </c>
      <c r="D2667" s="6" t="s">
        <v>119</v>
      </c>
      <c r="E2667" s="6" t="s">
        <v>2397</v>
      </c>
    </row>
    <row r="2668" ht="12.75" customHeight="1" spans="1:5">
      <c r="A2668" s="7" t="s">
        <v>6736</v>
      </c>
      <c r="B2668" s="4" t="s">
        <v>1596</v>
      </c>
      <c r="C2668" s="7" t="s">
        <v>6737</v>
      </c>
      <c r="D2668" s="6" t="s">
        <v>119</v>
      </c>
      <c r="E2668" s="6">
        <v>8</v>
      </c>
    </row>
    <row r="2669" ht="12.75" customHeight="1" spans="1:5">
      <c r="A2669" s="7" t="s">
        <v>6738</v>
      </c>
      <c r="B2669" s="4" t="s">
        <v>1596</v>
      </c>
      <c r="C2669" s="7" t="s">
        <v>6739</v>
      </c>
      <c r="D2669" s="6" t="s">
        <v>62</v>
      </c>
      <c r="E2669" s="6" t="s">
        <v>2397</v>
      </c>
    </row>
    <row r="2670" ht="12.75" customHeight="1" spans="1:5">
      <c r="A2670" s="7" t="s">
        <v>6740</v>
      </c>
      <c r="B2670" s="4" t="s">
        <v>1596</v>
      </c>
      <c r="C2670" s="7" t="s">
        <v>6741</v>
      </c>
      <c r="D2670" s="6" t="s">
        <v>62</v>
      </c>
      <c r="E2670" s="6" t="s">
        <v>2397</v>
      </c>
    </row>
    <row r="2671" ht="12.75" customHeight="1" spans="1:5">
      <c r="A2671" s="7" t="s">
        <v>6742</v>
      </c>
      <c r="B2671" s="4" t="s">
        <v>1596</v>
      </c>
      <c r="C2671" s="7" t="s">
        <v>6743</v>
      </c>
      <c r="D2671" s="6" t="s">
        <v>119</v>
      </c>
      <c r="E2671" s="6">
        <v>13</v>
      </c>
    </row>
    <row r="2672" ht="12.75" customHeight="1" spans="1:5">
      <c r="A2672" s="7" t="s">
        <v>6744</v>
      </c>
      <c r="B2672" s="4" t="s">
        <v>1596</v>
      </c>
      <c r="C2672" s="7" t="s">
        <v>6745</v>
      </c>
      <c r="D2672" s="6" t="s">
        <v>119</v>
      </c>
      <c r="E2672" s="6" t="s">
        <v>2397</v>
      </c>
    </row>
    <row r="2673" ht="12.75" customHeight="1" spans="1:5">
      <c r="A2673" s="7" t="s">
        <v>6746</v>
      </c>
      <c r="B2673" s="4" t="s">
        <v>1596</v>
      </c>
      <c r="C2673" s="7" t="s">
        <v>6747</v>
      </c>
      <c r="D2673" s="6" t="s">
        <v>62</v>
      </c>
      <c r="E2673" s="6" t="s">
        <v>2397</v>
      </c>
    </row>
    <row r="2674" ht="12.75" customHeight="1" spans="1:5">
      <c r="A2674" s="7" t="s">
        <v>6748</v>
      </c>
      <c r="B2674" s="4" t="s">
        <v>1596</v>
      </c>
      <c r="C2674" s="7" t="s">
        <v>6749</v>
      </c>
      <c r="D2674" s="6" t="s">
        <v>62</v>
      </c>
      <c r="E2674" s="6" t="s">
        <v>2397</v>
      </c>
    </row>
    <row r="2675" ht="12.75" customHeight="1" spans="1:5">
      <c r="A2675" s="7" t="s">
        <v>6750</v>
      </c>
      <c r="B2675" s="4" t="s">
        <v>1596</v>
      </c>
      <c r="C2675" s="7" t="s">
        <v>6751</v>
      </c>
      <c r="D2675" s="6" t="s">
        <v>119</v>
      </c>
      <c r="E2675" s="6">
        <v>24</v>
      </c>
    </row>
    <row r="2676" ht="12.75" customHeight="1" spans="1:5">
      <c r="A2676" s="7" t="s">
        <v>6752</v>
      </c>
      <c r="B2676" s="4" t="s">
        <v>1596</v>
      </c>
      <c r="C2676" s="7" t="s">
        <v>6753</v>
      </c>
      <c r="D2676" s="6" t="s">
        <v>119</v>
      </c>
      <c r="E2676" s="6" t="s">
        <v>2397</v>
      </c>
    </row>
    <row r="2677" ht="12.75" customHeight="1" spans="1:5">
      <c r="A2677" s="7" t="s">
        <v>6754</v>
      </c>
      <c r="B2677" s="4" t="s">
        <v>1596</v>
      </c>
      <c r="C2677" s="7" t="s">
        <v>6755</v>
      </c>
      <c r="D2677" s="6" t="s">
        <v>62</v>
      </c>
      <c r="E2677" s="6" t="s">
        <v>2397</v>
      </c>
    </row>
    <row r="2678" ht="12.75" customHeight="1" spans="1:5">
      <c r="A2678" s="7" t="s">
        <v>6756</v>
      </c>
      <c r="B2678" s="4" t="s">
        <v>1596</v>
      </c>
      <c r="C2678" s="7" t="s">
        <v>6757</v>
      </c>
      <c r="D2678" s="6" t="s">
        <v>62</v>
      </c>
      <c r="E2678" s="6" t="s">
        <v>2397</v>
      </c>
    </row>
    <row r="2679" ht="12.75" customHeight="1" spans="1:5">
      <c r="A2679" s="7" t="s">
        <v>6758</v>
      </c>
      <c r="B2679" s="4" t="s">
        <v>1596</v>
      </c>
      <c r="C2679" s="7" t="s">
        <v>6759</v>
      </c>
      <c r="D2679" s="6" t="s">
        <v>119</v>
      </c>
      <c r="E2679" s="6" t="s">
        <v>2397</v>
      </c>
    </row>
    <row r="2680" ht="12.75" customHeight="1" spans="1:5">
      <c r="A2680" s="7" t="s">
        <v>6760</v>
      </c>
      <c r="B2680" s="4" t="s">
        <v>1596</v>
      </c>
      <c r="C2680" s="7" t="s">
        <v>6761</v>
      </c>
      <c r="D2680" s="6" t="s">
        <v>1210</v>
      </c>
      <c r="E2680" s="6">
        <v>63</v>
      </c>
    </row>
    <row r="2681" ht="12.75" customHeight="1" spans="1:5">
      <c r="A2681" s="7" t="s">
        <v>6762</v>
      </c>
      <c r="B2681" s="4" t="s">
        <v>1596</v>
      </c>
      <c r="C2681" s="7" t="s">
        <v>6763</v>
      </c>
      <c r="D2681" s="6" t="s">
        <v>62</v>
      </c>
      <c r="E2681" s="6">
        <v>10583877</v>
      </c>
    </row>
    <row r="2682" ht="12.75" customHeight="1" spans="1:5">
      <c r="A2682" s="7" t="s">
        <v>6764</v>
      </c>
      <c r="B2682" s="4" t="s">
        <v>1596</v>
      </c>
      <c r="C2682" s="7" t="s">
        <v>6765</v>
      </c>
      <c r="D2682" s="6" t="s">
        <v>62</v>
      </c>
      <c r="E2682" s="6">
        <v>355333</v>
      </c>
    </row>
    <row r="2683" ht="12.75" customHeight="1" spans="1:5">
      <c r="A2683" s="3" t="s">
        <v>6766</v>
      </c>
      <c r="B2683" s="3"/>
      <c r="C2683" s="3"/>
      <c r="D2683" s="3"/>
      <c r="E2683" s="3"/>
    </row>
    <row r="2684" ht="12.75" customHeight="1" spans="1:5">
      <c r="A2684" s="7" t="s">
        <v>6767</v>
      </c>
      <c r="B2684" s="4" t="s">
        <v>1596</v>
      </c>
      <c r="C2684" s="7" t="s">
        <v>6768</v>
      </c>
      <c r="D2684" s="6" t="s">
        <v>119</v>
      </c>
      <c r="E2684" s="6">
        <f>SUM(E2685:E2686)</f>
        <v>18387</v>
      </c>
    </row>
    <row r="2685" ht="12.75" customHeight="1" spans="1:5">
      <c r="A2685" s="7" t="s">
        <v>6769</v>
      </c>
      <c r="B2685" s="4" t="s">
        <v>1596</v>
      </c>
      <c r="C2685" s="7" t="s">
        <v>6770</v>
      </c>
      <c r="D2685" s="6" t="s">
        <v>119</v>
      </c>
      <c r="E2685" s="6">
        <v>13872</v>
      </c>
    </row>
    <row r="2686" ht="12.75" customHeight="1" spans="1:5">
      <c r="A2686" s="7" t="s">
        <v>6771</v>
      </c>
      <c r="B2686" s="4" t="s">
        <v>1596</v>
      </c>
      <c r="C2686" s="7" t="s">
        <v>6772</v>
      </c>
      <c r="D2686" s="6" t="s">
        <v>119</v>
      </c>
      <c r="E2686" s="6">
        <v>4515</v>
      </c>
    </row>
    <row r="2687" ht="12.75" customHeight="1" spans="1:5">
      <c r="A2687" s="7" t="s">
        <v>6773</v>
      </c>
      <c r="B2687" s="4" t="s">
        <v>1596</v>
      </c>
      <c r="C2687" s="7" t="s">
        <v>6774</v>
      </c>
      <c r="D2687" s="6" t="s">
        <v>46</v>
      </c>
      <c r="E2687" s="9" t="s">
        <v>6775</v>
      </c>
    </row>
    <row r="2688" ht="12.75" customHeight="1" spans="1:5">
      <c r="A2688" s="7" t="s">
        <v>6776</v>
      </c>
      <c r="B2688" s="4" t="s">
        <v>1596</v>
      </c>
      <c r="C2688" s="7" t="s">
        <v>6777</v>
      </c>
      <c r="D2688" s="6" t="s">
        <v>46</v>
      </c>
      <c r="E2688" s="9" t="s">
        <v>6775</v>
      </c>
    </row>
    <row r="2689" ht="12.75" customHeight="1" spans="1:5">
      <c r="A2689" s="7" t="s">
        <v>6778</v>
      </c>
      <c r="B2689" s="4" t="s">
        <v>1596</v>
      </c>
      <c r="C2689" s="7" t="s">
        <v>6779</v>
      </c>
      <c r="D2689" s="6" t="s">
        <v>46</v>
      </c>
      <c r="E2689" s="9" t="s">
        <v>6775</v>
      </c>
    </row>
    <row r="2690" ht="12.75" customHeight="1" spans="1:5">
      <c r="A2690" s="7" t="s">
        <v>6780</v>
      </c>
      <c r="B2690" s="4" t="s">
        <v>1596</v>
      </c>
      <c r="C2690" s="7" t="s">
        <v>6781</v>
      </c>
      <c r="D2690" s="6" t="s">
        <v>1605</v>
      </c>
      <c r="E2690" s="6">
        <v>188</v>
      </c>
    </row>
    <row r="2691" ht="12.75" customHeight="1" spans="1:5">
      <c r="A2691" s="7" t="s">
        <v>6782</v>
      </c>
      <c r="B2691" s="4" t="s">
        <v>1596</v>
      </c>
      <c r="C2691" s="7" t="s">
        <v>6783</v>
      </c>
      <c r="D2691" s="6" t="s">
        <v>1605</v>
      </c>
      <c r="E2691" s="6">
        <v>188</v>
      </c>
    </row>
    <row r="2692" ht="12.75" customHeight="1" spans="1:5">
      <c r="A2692" s="3" t="s">
        <v>6784</v>
      </c>
      <c r="B2692" s="36"/>
      <c r="C2692" s="37"/>
      <c r="D2692" s="38"/>
      <c r="E2692" s="37"/>
    </row>
    <row r="2693" ht="12.75" customHeight="1" spans="1:5">
      <c r="A2693" s="7" t="s">
        <v>6785</v>
      </c>
      <c r="B2693" s="4" t="s">
        <v>1596</v>
      </c>
      <c r="C2693" s="7" t="s">
        <v>6786</v>
      </c>
      <c r="D2693" s="6" t="s">
        <v>119</v>
      </c>
      <c r="E2693" s="6">
        <v>105</v>
      </c>
    </row>
    <row r="2694" ht="12.75" customHeight="1" spans="1:5">
      <c r="A2694" s="7" t="s">
        <v>6787</v>
      </c>
      <c r="B2694" s="4" t="s">
        <v>1596</v>
      </c>
      <c r="C2694" s="7" t="s">
        <v>6788</v>
      </c>
      <c r="D2694" s="6" t="s">
        <v>119</v>
      </c>
      <c r="E2694" s="6">
        <v>104</v>
      </c>
    </row>
    <row r="2695" ht="12.75" customHeight="1" spans="1:5">
      <c r="A2695" s="7" t="s">
        <v>6789</v>
      </c>
      <c r="B2695" s="4" t="s">
        <v>1596</v>
      </c>
      <c r="C2695" s="7" t="s">
        <v>6790</v>
      </c>
      <c r="D2695" s="6" t="s">
        <v>62</v>
      </c>
      <c r="E2695" s="6">
        <v>110</v>
      </c>
    </row>
    <row r="2696" ht="12.75" customHeight="1" spans="1:5">
      <c r="A2696" s="3" t="s">
        <v>6791</v>
      </c>
      <c r="B2696" s="36"/>
      <c r="C2696" s="37"/>
      <c r="D2696" s="38"/>
      <c r="E2696" s="37"/>
    </row>
    <row r="2697" ht="12.75" customHeight="1" spans="1:5">
      <c r="A2697" s="7" t="s">
        <v>6792</v>
      </c>
      <c r="B2697" s="4" t="s">
        <v>1596</v>
      </c>
      <c r="C2697" s="7" t="s">
        <v>6793</v>
      </c>
      <c r="D2697" s="6" t="s">
        <v>119</v>
      </c>
      <c r="E2697" s="6">
        <v>9</v>
      </c>
    </row>
    <row r="2698" ht="12.75" customHeight="1" spans="1:5">
      <c r="A2698" s="7" t="s">
        <v>6794</v>
      </c>
      <c r="B2698" s="4" t="s">
        <v>1596</v>
      </c>
      <c r="C2698" s="7" t="s">
        <v>6795</v>
      </c>
      <c r="D2698" s="6" t="s">
        <v>119</v>
      </c>
      <c r="E2698" s="6">
        <v>0</v>
      </c>
    </row>
    <row r="2699" ht="12.75" customHeight="1" spans="1:5">
      <c r="A2699" s="7" t="s">
        <v>6796</v>
      </c>
      <c r="B2699" s="4" t="s">
        <v>1596</v>
      </c>
      <c r="C2699" s="7" t="s">
        <v>6797</v>
      </c>
      <c r="D2699" s="6" t="s">
        <v>119</v>
      </c>
      <c r="E2699" s="6">
        <v>1</v>
      </c>
    </row>
    <row r="2700" ht="12.75" customHeight="1" spans="1:5">
      <c r="A2700" s="7" t="s">
        <v>6736</v>
      </c>
      <c r="B2700" s="4" t="s">
        <v>1596</v>
      </c>
      <c r="C2700" s="7" t="s">
        <v>6737</v>
      </c>
      <c r="D2700" s="6" t="s">
        <v>119</v>
      </c>
      <c r="E2700" s="6">
        <v>8</v>
      </c>
    </row>
    <row r="2701" ht="12.75" customHeight="1" spans="1:5">
      <c r="A2701" s="7" t="s">
        <v>6798</v>
      </c>
      <c r="B2701" s="4" t="s">
        <v>1596</v>
      </c>
      <c r="C2701" s="7" t="s">
        <v>6799</v>
      </c>
      <c r="D2701" s="6" t="s">
        <v>662</v>
      </c>
      <c r="E2701" s="6" t="s">
        <v>2397</v>
      </c>
    </row>
    <row r="2702" ht="12.75" customHeight="1" spans="1:5">
      <c r="A2702" s="7" t="s">
        <v>6800</v>
      </c>
      <c r="B2702" s="4" t="s">
        <v>1596</v>
      </c>
      <c r="C2702" s="7" t="s">
        <v>6801</v>
      </c>
      <c r="D2702" s="6" t="s">
        <v>827</v>
      </c>
      <c r="E2702" s="6">
        <v>45</v>
      </c>
    </row>
    <row r="2703" ht="12.75" customHeight="1" spans="1:5">
      <c r="A2703" s="7" t="s">
        <v>6802</v>
      </c>
      <c r="B2703" s="4" t="s">
        <v>1596</v>
      </c>
      <c r="C2703" s="7" t="s">
        <v>6803</v>
      </c>
      <c r="D2703" s="6" t="s">
        <v>662</v>
      </c>
      <c r="E2703" s="6">
        <v>25</v>
      </c>
    </row>
    <row r="2704" ht="12.75" customHeight="1" spans="1:5">
      <c r="A2704" s="7" t="s">
        <v>6804</v>
      </c>
      <c r="B2704" s="4" t="s">
        <v>1596</v>
      </c>
      <c r="C2704" s="7" t="s">
        <v>6805</v>
      </c>
      <c r="D2704" s="6" t="s">
        <v>827</v>
      </c>
      <c r="E2704" s="6">
        <v>45</v>
      </c>
    </row>
    <row r="2705" ht="12.75" customHeight="1" spans="1:5">
      <c r="A2705" s="7" t="s">
        <v>1595</v>
      </c>
      <c r="B2705" s="4" t="s">
        <v>1596</v>
      </c>
      <c r="C2705" s="7" t="s">
        <v>6806</v>
      </c>
      <c r="D2705" s="6" t="s">
        <v>355</v>
      </c>
      <c r="E2705" s="17" t="s">
        <v>6807</v>
      </c>
    </row>
    <row r="2706" ht="12.75" customHeight="1" spans="1:5">
      <c r="A2706" s="7" t="s">
        <v>1599</v>
      </c>
      <c r="B2706" s="4" t="s">
        <v>1596</v>
      </c>
      <c r="C2706" s="7" t="s">
        <v>6808</v>
      </c>
      <c r="D2706" s="6" t="s">
        <v>355</v>
      </c>
      <c r="E2706" s="6" t="s">
        <v>2397</v>
      </c>
    </row>
    <row r="2707" ht="12.75" customHeight="1" spans="1:5">
      <c r="A2707" s="7" t="s">
        <v>1601</v>
      </c>
      <c r="B2707" s="4" t="s">
        <v>1596</v>
      </c>
      <c r="C2707" s="7" t="s">
        <v>6809</v>
      </c>
      <c r="D2707" s="6" t="s">
        <v>1602</v>
      </c>
      <c r="E2707" s="6" t="s">
        <v>2397</v>
      </c>
    </row>
    <row r="2708" ht="12.75" customHeight="1" spans="1:5">
      <c r="A2708" s="7" t="s">
        <v>1604</v>
      </c>
      <c r="B2708" s="4" t="s">
        <v>1596</v>
      </c>
      <c r="C2708" s="7" t="s">
        <v>6810</v>
      </c>
      <c r="D2708" s="6" t="s">
        <v>1605</v>
      </c>
      <c r="E2708" s="6" t="s">
        <v>2397</v>
      </c>
    </row>
    <row r="2709" ht="12.75" customHeight="1" spans="1:5">
      <c r="A2709" s="7" t="s">
        <v>1607</v>
      </c>
      <c r="B2709" s="4" t="s">
        <v>1596</v>
      </c>
      <c r="C2709" s="7" t="s">
        <v>6811</v>
      </c>
      <c r="D2709" s="6" t="s">
        <v>1605</v>
      </c>
      <c r="E2709" s="6" t="s">
        <v>6812</v>
      </c>
    </row>
    <row r="2710" ht="12.75" customHeight="1" spans="1:5">
      <c r="A2710" s="7" t="s">
        <v>1609</v>
      </c>
      <c r="B2710" s="4" t="s">
        <v>1596</v>
      </c>
      <c r="C2710" s="7" t="s">
        <v>6813</v>
      </c>
      <c r="D2710" s="6" t="s">
        <v>1605</v>
      </c>
      <c r="E2710" s="6" t="s">
        <v>6814</v>
      </c>
    </row>
    <row r="2711" ht="12.75" customHeight="1" spans="1:5">
      <c r="A2711" s="7" t="s">
        <v>1611</v>
      </c>
      <c r="B2711" s="4" t="s">
        <v>1596</v>
      </c>
      <c r="C2711" s="7" t="s">
        <v>6815</v>
      </c>
      <c r="D2711" s="6" t="s">
        <v>1612</v>
      </c>
      <c r="E2711" s="6" t="s">
        <v>2397</v>
      </c>
    </row>
    <row r="2712" ht="12.75" customHeight="1" spans="1:5">
      <c r="A2712" s="7" t="s">
        <v>1614</v>
      </c>
      <c r="B2712" s="4" t="s">
        <v>1596</v>
      </c>
      <c r="C2712" s="7" t="s">
        <v>6816</v>
      </c>
      <c r="D2712" s="6" t="s">
        <v>1612</v>
      </c>
      <c r="E2712" s="6" t="s">
        <v>2397</v>
      </c>
    </row>
    <row r="2713" ht="12.75" customHeight="1" spans="1:5">
      <c r="A2713" s="3" t="s">
        <v>6817</v>
      </c>
      <c r="B2713" s="36"/>
      <c r="C2713" s="37"/>
      <c r="D2713" s="38"/>
      <c r="E2713" s="37"/>
    </row>
    <row r="2714" ht="12.75" customHeight="1" spans="1:5">
      <c r="A2714" s="7" t="s">
        <v>64</v>
      </c>
      <c r="B2714" s="4" t="s">
        <v>1596</v>
      </c>
      <c r="C2714" s="7" t="s">
        <v>3497</v>
      </c>
      <c r="D2714" s="6" t="s">
        <v>65</v>
      </c>
      <c r="E2714" s="6" t="s">
        <v>2685</v>
      </c>
    </row>
    <row r="2715" ht="12.75" customHeight="1" spans="1:5">
      <c r="A2715" s="7" t="s">
        <v>576</v>
      </c>
      <c r="B2715" s="4" t="s">
        <v>1596</v>
      </c>
      <c r="C2715" s="7" t="s">
        <v>4984</v>
      </c>
      <c r="D2715" s="6" t="s">
        <v>46</v>
      </c>
      <c r="E2715" s="9" t="s">
        <v>6818</v>
      </c>
    </row>
    <row r="2716" ht="12.75" customHeight="1" spans="1:5">
      <c r="A2716" s="7" t="s">
        <v>1618</v>
      </c>
      <c r="B2716" s="4" t="s">
        <v>1596</v>
      </c>
      <c r="C2716" s="7" t="s">
        <v>6819</v>
      </c>
      <c r="D2716" s="6" t="s">
        <v>574</v>
      </c>
      <c r="E2716" s="6" t="s">
        <v>6820</v>
      </c>
    </row>
    <row r="2717" ht="12.75" customHeight="1" spans="1:5">
      <c r="A2717" s="7" t="s">
        <v>1620</v>
      </c>
      <c r="B2717" s="4" t="s">
        <v>1596</v>
      </c>
      <c r="C2717" s="7" t="s">
        <v>6821</v>
      </c>
      <c r="D2717" s="6" t="s">
        <v>574</v>
      </c>
      <c r="E2717" s="6" t="s">
        <v>6820</v>
      </c>
    </row>
    <row r="2718" ht="12.75" customHeight="1" spans="1:5">
      <c r="A2718" s="7" t="s">
        <v>1622</v>
      </c>
      <c r="B2718" s="4" t="s">
        <v>1596</v>
      </c>
      <c r="C2718" s="7" t="s">
        <v>6822</v>
      </c>
      <c r="D2718" s="6" t="s">
        <v>46</v>
      </c>
      <c r="E2718" s="9" t="s">
        <v>4309</v>
      </c>
    </row>
    <row r="2719" ht="12.75" customHeight="1" spans="1:5">
      <c r="A2719" s="7" t="s">
        <v>1624</v>
      </c>
      <c r="B2719" s="4" t="s">
        <v>1596</v>
      </c>
      <c r="C2719" s="7" t="s">
        <v>6823</v>
      </c>
      <c r="D2719" s="6" t="s">
        <v>1625</v>
      </c>
      <c r="E2719" s="6" t="s">
        <v>4309</v>
      </c>
    </row>
    <row r="2720" ht="12.75" customHeight="1" spans="1:5">
      <c r="A2720" s="7" t="s">
        <v>1627</v>
      </c>
      <c r="B2720" s="4" t="s">
        <v>1596</v>
      </c>
      <c r="C2720" s="7" t="s">
        <v>6824</v>
      </c>
      <c r="D2720" s="6" t="s">
        <v>1625</v>
      </c>
      <c r="E2720" s="6" t="s">
        <v>2397</v>
      </c>
    </row>
    <row r="2721" ht="12.75" customHeight="1" spans="1:5">
      <c r="A2721" s="7" t="s">
        <v>1629</v>
      </c>
      <c r="B2721" s="4" t="s">
        <v>1596</v>
      </c>
      <c r="C2721" s="7" t="s">
        <v>6825</v>
      </c>
      <c r="D2721" s="6" t="s">
        <v>1602</v>
      </c>
      <c r="E2721" s="6">
        <v>355333</v>
      </c>
    </row>
    <row r="2722" ht="12.75" customHeight="1" spans="1:5">
      <c r="A2722" s="7" t="s">
        <v>1631</v>
      </c>
      <c r="B2722" s="4" t="s">
        <v>1596</v>
      </c>
      <c r="C2722" s="7" t="s">
        <v>6826</v>
      </c>
      <c r="D2722" s="6" t="s">
        <v>1602</v>
      </c>
      <c r="E2722" s="6">
        <v>355333</v>
      </c>
    </row>
    <row r="2723" ht="12.75" customHeight="1" spans="1:5">
      <c r="A2723" s="7" t="s">
        <v>1633</v>
      </c>
      <c r="B2723" s="4" t="s">
        <v>1596</v>
      </c>
      <c r="C2723" s="7" t="s">
        <v>6827</v>
      </c>
      <c r="D2723" s="6" t="s">
        <v>1602</v>
      </c>
      <c r="E2723" s="6">
        <v>10583877</v>
      </c>
    </row>
    <row r="2724" ht="12.75" customHeight="1" spans="1:5">
      <c r="A2724" s="7" t="s">
        <v>1631</v>
      </c>
      <c r="B2724" s="4" t="s">
        <v>1596</v>
      </c>
      <c r="C2724" s="7" t="s">
        <v>6826</v>
      </c>
      <c r="D2724" s="6" t="s">
        <v>1602</v>
      </c>
      <c r="E2724" s="6">
        <v>10583877</v>
      </c>
    </row>
    <row r="2725" ht="12.75" customHeight="1" spans="1:5">
      <c r="A2725" s="7" t="s">
        <v>1636</v>
      </c>
      <c r="B2725" s="4" t="s">
        <v>1596</v>
      </c>
      <c r="C2725" s="7" t="s">
        <v>6828</v>
      </c>
      <c r="D2725" s="6" t="s">
        <v>46</v>
      </c>
      <c r="E2725" s="9" t="s">
        <v>6829</v>
      </c>
    </row>
    <row r="2726" ht="12.75" customHeight="1" spans="1:5">
      <c r="A2726" s="7" t="s">
        <v>6830</v>
      </c>
      <c r="B2726" s="4" t="s">
        <v>1596</v>
      </c>
      <c r="C2726" s="7" t="s">
        <v>6831</v>
      </c>
      <c r="D2726" s="6" t="s">
        <v>1639</v>
      </c>
      <c r="E2726" s="6">
        <v>300</v>
      </c>
    </row>
    <row r="2727" ht="12.75" customHeight="1" spans="1:5">
      <c r="A2727" s="7" t="s">
        <v>6832</v>
      </c>
      <c r="B2727" s="4" t="s">
        <v>1596</v>
      </c>
      <c r="C2727" s="7" t="s">
        <v>6833</v>
      </c>
      <c r="D2727" s="6" t="s">
        <v>1639</v>
      </c>
      <c r="E2727" s="6">
        <v>600</v>
      </c>
    </row>
    <row r="2728" ht="12.75" customHeight="1" spans="1:5">
      <c r="A2728" s="7" t="s">
        <v>1643</v>
      </c>
      <c r="B2728" s="4" t="s">
        <v>1596</v>
      </c>
      <c r="C2728" s="7" t="s">
        <v>6834</v>
      </c>
      <c r="D2728" s="6" t="s">
        <v>46</v>
      </c>
      <c r="E2728" s="9" t="s">
        <v>6835</v>
      </c>
    </row>
    <row r="2729" ht="12.75" customHeight="1" spans="1:5">
      <c r="A2729" s="7" t="s">
        <v>1645</v>
      </c>
      <c r="B2729" s="4" t="s">
        <v>1596</v>
      </c>
      <c r="C2729" s="7" t="s">
        <v>6836</v>
      </c>
      <c r="D2729" s="6" t="s">
        <v>1081</v>
      </c>
      <c r="E2729" s="6" t="s">
        <v>6835</v>
      </c>
    </row>
    <row r="2730" ht="12.75" customHeight="1" spans="1:5">
      <c r="A2730" s="7" t="s">
        <v>1647</v>
      </c>
      <c r="B2730" s="4" t="s">
        <v>1596</v>
      </c>
      <c r="C2730" s="7" t="s">
        <v>6837</v>
      </c>
      <c r="D2730" s="6" t="s">
        <v>1081</v>
      </c>
      <c r="E2730" s="6" t="s">
        <v>2397</v>
      </c>
    </row>
    <row r="2731" ht="12.75" customHeight="1" spans="1:5">
      <c r="A2731" s="7" t="s">
        <v>1649</v>
      </c>
      <c r="B2731" s="4" t="s">
        <v>1596</v>
      </c>
      <c r="C2731" s="7" t="s">
        <v>6838</v>
      </c>
      <c r="D2731" s="6" t="s">
        <v>65</v>
      </c>
      <c r="E2731" s="6" t="s">
        <v>2685</v>
      </c>
    </row>
    <row r="2732" ht="12.75" customHeight="1" spans="1:5">
      <c r="A2732" s="7" t="s">
        <v>1649</v>
      </c>
      <c r="B2732" s="4" t="s">
        <v>1596</v>
      </c>
      <c r="C2732" s="7" t="s">
        <v>6838</v>
      </c>
      <c r="D2732" s="6" t="s">
        <v>65</v>
      </c>
      <c r="E2732" s="6" t="s">
        <v>6839</v>
      </c>
    </row>
    <row r="2733" ht="12.75" customHeight="1" spans="1:5">
      <c r="A2733" s="3" t="s">
        <v>1652</v>
      </c>
      <c r="B2733" s="4"/>
      <c r="C2733" s="30"/>
      <c r="D2733" s="6"/>
      <c r="E2733" s="30"/>
    </row>
    <row r="2734" ht="12.75" customHeight="1" spans="1:5">
      <c r="A2734" s="7" t="s">
        <v>1654</v>
      </c>
      <c r="B2734" s="4" t="s">
        <v>961</v>
      </c>
      <c r="C2734" s="7" t="s">
        <v>6840</v>
      </c>
      <c r="D2734" s="6" t="s">
        <v>46</v>
      </c>
      <c r="E2734" s="9" t="s">
        <v>6841</v>
      </c>
    </row>
    <row r="2735" ht="12.75" customHeight="1" spans="1:5">
      <c r="A2735" s="7" t="s">
        <v>1656</v>
      </c>
      <c r="B2735" s="4" t="s">
        <v>961</v>
      </c>
      <c r="C2735" s="7" t="s">
        <v>6842</v>
      </c>
      <c r="D2735" s="6" t="s">
        <v>827</v>
      </c>
      <c r="E2735" s="6">
        <v>19</v>
      </c>
    </row>
    <row r="2736" ht="12.75" customHeight="1" spans="1:5">
      <c r="A2736" s="7" t="s">
        <v>1658</v>
      </c>
      <c r="B2736" s="4" t="s">
        <v>961</v>
      </c>
      <c r="C2736" s="7" t="s">
        <v>6843</v>
      </c>
      <c r="D2736" s="6" t="s">
        <v>827</v>
      </c>
      <c r="E2736" s="6">
        <v>296</v>
      </c>
    </row>
    <row r="2737" ht="12.75" customHeight="1" spans="1:5">
      <c r="A2737" s="7" t="s">
        <v>1660</v>
      </c>
      <c r="B2737" s="4" t="s">
        <v>961</v>
      </c>
      <c r="C2737" s="7" t="s">
        <v>6844</v>
      </c>
      <c r="D2737" s="6" t="s">
        <v>46</v>
      </c>
      <c r="E2737" s="9" t="s">
        <v>2882</v>
      </c>
    </row>
    <row r="2738" ht="12.75" customHeight="1" spans="1:5">
      <c r="A2738" s="7" t="s">
        <v>1662</v>
      </c>
      <c r="B2738" s="4" t="s">
        <v>961</v>
      </c>
      <c r="C2738" s="7" t="s">
        <v>6845</v>
      </c>
      <c r="D2738" s="6" t="s">
        <v>62</v>
      </c>
      <c r="E2738" s="6">
        <v>99</v>
      </c>
    </row>
    <row r="2739" ht="12.75" customHeight="1" spans="1:5">
      <c r="A2739" s="7" t="s">
        <v>1664</v>
      </c>
      <c r="B2739" s="4" t="s">
        <v>961</v>
      </c>
      <c r="C2739" s="7" t="s">
        <v>6846</v>
      </c>
      <c r="D2739" s="6" t="s">
        <v>62</v>
      </c>
      <c r="E2739" s="6">
        <v>99</v>
      </c>
    </row>
    <row r="2740" ht="12.75" customHeight="1" spans="1:5">
      <c r="A2740" s="7" t="s">
        <v>1666</v>
      </c>
      <c r="B2740" s="4" t="s">
        <v>961</v>
      </c>
      <c r="C2740" s="7" t="s">
        <v>6847</v>
      </c>
      <c r="D2740" s="6" t="s">
        <v>119</v>
      </c>
      <c r="E2740" s="6">
        <v>23</v>
      </c>
    </row>
    <row r="2741" ht="12.75" customHeight="1" spans="1:5">
      <c r="A2741" s="7" t="s">
        <v>1668</v>
      </c>
      <c r="B2741" s="4" t="s">
        <v>961</v>
      </c>
      <c r="C2741" s="7" t="s">
        <v>6848</v>
      </c>
      <c r="D2741" s="6" t="s">
        <v>119</v>
      </c>
      <c r="E2741" s="6">
        <v>23</v>
      </c>
    </row>
    <row r="2742" ht="12.75" customHeight="1" spans="1:5">
      <c r="A2742" s="7" t="s">
        <v>1670</v>
      </c>
      <c r="B2742" s="4" t="s">
        <v>961</v>
      </c>
      <c r="C2742" s="7" t="s">
        <v>6849</v>
      </c>
      <c r="D2742" s="6" t="s">
        <v>119</v>
      </c>
      <c r="E2742" s="6">
        <v>25</v>
      </c>
    </row>
    <row r="2743" ht="12.75" customHeight="1" spans="1:5">
      <c r="A2743" s="7" t="s">
        <v>1672</v>
      </c>
      <c r="B2743" s="4" t="s">
        <v>961</v>
      </c>
      <c r="C2743" s="7" t="s">
        <v>6850</v>
      </c>
      <c r="D2743" s="6" t="s">
        <v>46</v>
      </c>
      <c r="E2743" s="9" t="s">
        <v>2882</v>
      </c>
    </row>
    <row r="2744" ht="12.75" customHeight="1" spans="1:5">
      <c r="A2744" s="7" t="s">
        <v>1674</v>
      </c>
      <c r="B2744" s="4" t="s">
        <v>961</v>
      </c>
      <c r="C2744" s="7" t="s">
        <v>6851</v>
      </c>
      <c r="D2744" s="6" t="s">
        <v>203</v>
      </c>
      <c r="E2744" s="6">
        <v>5</v>
      </c>
    </row>
    <row r="2745" ht="12.75" customHeight="1" spans="1:5">
      <c r="A2745" s="7" t="s">
        <v>1676</v>
      </c>
      <c r="B2745" s="4" t="s">
        <v>961</v>
      </c>
      <c r="C2745" s="7" t="s">
        <v>6852</v>
      </c>
      <c r="D2745" s="6" t="s">
        <v>203</v>
      </c>
      <c r="E2745" s="6">
        <v>5</v>
      </c>
    </row>
    <row r="2746" ht="12.75" customHeight="1" spans="1:5">
      <c r="A2746" s="7" t="s">
        <v>1678</v>
      </c>
      <c r="B2746" s="4" t="s">
        <v>961</v>
      </c>
      <c r="C2746" s="7" t="s">
        <v>6853</v>
      </c>
      <c r="D2746" s="6" t="s">
        <v>46</v>
      </c>
      <c r="E2746" s="9" t="s">
        <v>6854</v>
      </c>
    </row>
    <row r="2747" ht="12.75" customHeight="1" spans="1:5">
      <c r="A2747" s="7" t="s">
        <v>1680</v>
      </c>
      <c r="B2747" s="4" t="s">
        <v>961</v>
      </c>
      <c r="C2747" s="7" t="s">
        <v>6855</v>
      </c>
      <c r="D2747" s="6" t="s">
        <v>827</v>
      </c>
      <c r="E2747" s="6">
        <v>80</v>
      </c>
    </row>
    <row r="2748" ht="12.75" customHeight="1" spans="1:5">
      <c r="A2748" s="7" t="s">
        <v>1658</v>
      </c>
      <c r="B2748" s="4" t="s">
        <v>961</v>
      </c>
      <c r="C2748" s="7" t="s">
        <v>6843</v>
      </c>
      <c r="D2748" s="6" t="s">
        <v>827</v>
      </c>
      <c r="E2748" s="6">
        <v>296</v>
      </c>
    </row>
    <row r="2749" ht="12.75" customHeight="1" spans="1:5">
      <c r="A2749" s="3" t="s">
        <v>1683</v>
      </c>
      <c r="B2749" s="4"/>
      <c r="C2749" s="30"/>
      <c r="D2749" s="6"/>
      <c r="E2749" s="30"/>
    </row>
    <row r="2750" ht="12.75" customHeight="1" spans="1:5">
      <c r="A2750" s="3" t="s">
        <v>6856</v>
      </c>
      <c r="B2750" s="36"/>
      <c r="C2750" s="37"/>
      <c r="D2750" s="38"/>
      <c r="E2750" s="37"/>
    </row>
    <row r="2751" ht="12.75" customHeight="1" spans="1:5">
      <c r="A2751" s="7" t="s">
        <v>6857</v>
      </c>
      <c r="B2751" s="4" t="s">
        <v>1686</v>
      </c>
      <c r="C2751" s="7" t="s">
        <v>6858</v>
      </c>
      <c r="D2751" s="6" t="s">
        <v>119</v>
      </c>
      <c r="E2751" s="22">
        <v>29</v>
      </c>
    </row>
    <row r="2752" ht="12.75" customHeight="1" spans="1:5">
      <c r="A2752" s="7" t="s">
        <v>6859</v>
      </c>
      <c r="B2752" s="4" t="s">
        <v>1686</v>
      </c>
      <c r="C2752" s="7" t="s">
        <v>6860</v>
      </c>
      <c r="D2752" s="6" t="s">
        <v>525</v>
      </c>
      <c r="E2752" s="22">
        <v>13584627</v>
      </c>
    </row>
    <row r="2753" ht="12.75" customHeight="1" spans="1:5">
      <c r="A2753" s="7" t="s">
        <v>6861</v>
      </c>
      <c r="B2753" s="4" t="s">
        <v>1686</v>
      </c>
      <c r="C2753" s="7" t="s">
        <v>6862</v>
      </c>
      <c r="D2753" s="6" t="s">
        <v>525</v>
      </c>
      <c r="E2753" s="22">
        <v>122168</v>
      </c>
    </row>
    <row r="2754" ht="12.75" customHeight="1" spans="1:5">
      <c r="A2754" s="7" t="s">
        <v>6863</v>
      </c>
      <c r="B2754" s="4" t="s">
        <v>1686</v>
      </c>
      <c r="C2754" s="7" t="s">
        <v>6864</v>
      </c>
      <c r="D2754" s="6" t="s">
        <v>62</v>
      </c>
      <c r="E2754" s="22">
        <v>7906</v>
      </c>
    </row>
    <row r="2755" ht="12.75" customHeight="1" spans="1:5">
      <c r="A2755" s="7" t="s">
        <v>6865</v>
      </c>
      <c r="B2755" s="4" t="s">
        <v>1686</v>
      </c>
      <c r="C2755" s="7" t="s">
        <v>6866</v>
      </c>
      <c r="D2755" s="6" t="s">
        <v>62</v>
      </c>
      <c r="E2755" s="22">
        <v>1425</v>
      </c>
    </row>
    <row r="2756" ht="12.75" customHeight="1" spans="1:5">
      <c r="A2756" s="7" t="s">
        <v>6867</v>
      </c>
      <c r="B2756" s="4" t="s">
        <v>1686</v>
      </c>
      <c r="C2756" s="7" t="s">
        <v>6868</v>
      </c>
      <c r="D2756" s="6" t="s">
        <v>62</v>
      </c>
      <c r="E2756" s="22">
        <v>5957</v>
      </c>
    </row>
    <row r="2757" ht="12.75" customHeight="1" spans="1:5">
      <c r="A2757" s="7" t="s">
        <v>6869</v>
      </c>
      <c r="B2757" s="4" t="s">
        <v>1686</v>
      </c>
      <c r="C2757" s="7" t="s">
        <v>6870</v>
      </c>
      <c r="D2757" s="6" t="s">
        <v>62</v>
      </c>
      <c r="E2757" s="22">
        <v>524</v>
      </c>
    </row>
    <row r="2758" ht="12.75" customHeight="1" spans="1:5">
      <c r="A2758" s="7" t="s">
        <v>6871</v>
      </c>
      <c r="B2758" s="4" t="s">
        <v>1686</v>
      </c>
      <c r="C2758" s="7" t="s">
        <v>6872</v>
      </c>
      <c r="D2758" s="6" t="s">
        <v>119</v>
      </c>
      <c r="E2758" s="22">
        <v>0</v>
      </c>
    </row>
    <row r="2759" ht="12.75" customHeight="1" spans="1:5">
      <c r="A2759" s="7" t="s">
        <v>6873</v>
      </c>
      <c r="B2759" s="4" t="s">
        <v>1686</v>
      </c>
      <c r="C2759" s="7" t="s">
        <v>6874</v>
      </c>
      <c r="D2759" s="6" t="s">
        <v>525</v>
      </c>
      <c r="E2759" s="22">
        <v>0</v>
      </c>
    </row>
    <row r="2760" ht="12.75" customHeight="1" spans="1:5">
      <c r="A2760" s="7" t="s">
        <v>6875</v>
      </c>
      <c r="B2760" s="4" t="s">
        <v>1686</v>
      </c>
      <c r="C2760" s="7" t="s">
        <v>6876</v>
      </c>
      <c r="D2760" s="6" t="s">
        <v>525</v>
      </c>
      <c r="E2760" s="22">
        <v>0</v>
      </c>
    </row>
    <row r="2761" ht="12.75" customHeight="1" spans="1:5">
      <c r="A2761" s="7" t="s">
        <v>6877</v>
      </c>
      <c r="B2761" s="4" t="s">
        <v>1686</v>
      </c>
      <c r="C2761" s="7" t="s">
        <v>6878</v>
      </c>
      <c r="D2761" s="6" t="s">
        <v>62</v>
      </c>
      <c r="E2761" s="22">
        <v>0</v>
      </c>
    </row>
    <row r="2762" ht="12.75" customHeight="1" spans="1:5">
      <c r="A2762" s="7" t="s">
        <v>6879</v>
      </c>
      <c r="B2762" s="4" t="s">
        <v>1686</v>
      </c>
      <c r="C2762" s="7" t="s">
        <v>6880</v>
      </c>
      <c r="D2762" s="6" t="s">
        <v>62</v>
      </c>
      <c r="E2762" s="22">
        <v>0</v>
      </c>
    </row>
    <row r="2763" ht="12.75" customHeight="1" spans="1:5">
      <c r="A2763" s="7" t="s">
        <v>6881</v>
      </c>
      <c r="B2763" s="4" t="s">
        <v>1686</v>
      </c>
      <c r="C2763" s="7" t="s">
        <v>6882</v>
      </c>
      <c r="D2763" s="6" t="s">
        <v>62</v>
      </c>
      <c r="E2763" s="22">
        <v>0</v>
      </c>
    </row>
    <row r="2764" ht="12.75" customHeight="1" spans="1:5">
      <c r="A2764" s="7" t="s">
        <v>6883</v>
      </c>
      <c r="B2764" s="4" t="s">
        <v>1686</v>
      </c>
      <c r="C2764" s="7" t="s">
        <v>6884</v>
      </c>
      <c r="D2764" s="6" t="s">
        <v>62</v>
      </c>
      <c r="E2764" s="22">
        <v>0</v>
      </c>
    </row>
    <row r="2765" ht="12.75" customHeight="1" spans="1:5">
      <c r="A2765" s="7" t="s">
        <v>6885</v>
      </c>
      <c r="B2765" s="4" t="s">
        <v>1686</v>
      </c>
      <c r="C2765" s="7" t="s">
        <v>6886</v>
      </c>
      <c r="D2765" s="6" t="s">
        <v>119</v>
      </c>
      <c r="E2765" s="22">
        <v>253</v>
      </c>
    </row>
    <row r="2766" ht="12.75" customHeight="1" spans="1:5">
      <c r="A2766" s="3" t="s">
        <v>6887</v>
      </c>
      <c r="B2766" s="36"/>
      <c r="C2766" s="37"/>
      <c r="D2766" s="38"/>
      <c r="E2766" s="37"/>
    </row>
    <row r="2767" ht="12.75" customHeight="1" spans="1:5">
      <c r="A2767" s="7" t="s">
        <v>6888</v>
      </c>
      <c r="B2767" s="4" t="s">
        <v>1686</v>
      </c>
      <c r="C2767" s="7" t="s">
        <v>6889</v>
      </c>
      <c r="D2767" s="6" t="s">
        <v>119</v>
      </c>
      <c r="E2767" s="22">
        <v>12154</v>
      </c>
    </row>
    <row r="2768" ht="12.75" customHeight="1" spans="1:5">
      <c r="A2768" s="7" t="s">
        <v>1685</v>
      </c>
      <c r="B2768" s="4" t="s">
        <v>1686</v>
      </c>
      <c r="C2768" s="7" t="s">
        <v>6890</v>
      </c>
      <c r="D2768" s="6" t="s">
        <v>46</v>
      </c>
      <c r="E2768" s="9" t="s">
        <v>6891</v>
      </c>
    </row>
    <row r="2769" ht="12.75" customHeight="1" spans="1:5">
      <c r="A2769" s="7" t="s">
        <v>1688</v>
      </c>
      <c r="B2769" s="4" t="s">
        <v>1686</v>
      </c>
      <c r="C2769" s="7" t="s">
        <v>6892</v>
      </c>
      <c r="D2769" s="6" t="s">
        <v>46</v>
      </c>
      <c r="E2769" s="9" t="s">
        <v>6893</v>
      </c>
    </row>
    <row r="2770" ht="12.75" customHeight="1" spans="1:5">
      <c r="A2770" s="7" t="s">
        <v>1690</v>
      </c>
      <c r="B2770" s="4" t="s">
        <v>1686</v>
      </c>
      <c r="C2770" s="7" t="s">
        <v>6894</v>
      </c>
      <c r="D2770" s="6" t="s">
        <v>46</v>
      </c>
      <c r="E2770" s="9" t="s">
        <v>6895</v>
      </c>
    </row>
    <row r="2771" ht="12.75" customHeight="1" spans="1:5">
      <c r="A2771" s="7" t="s">
        <v>1692</v>
      </c>
      <c r="B2771" s="4" t="s">
        <v>1686</v>
      </c>
      <c r="C2771" s="7" t="s">
        <v>6896</v>
      </c>
      <c r="D2771" s="6" t="s">
        <v>46</v>
      </c>
      <c r="E2771" s="9" t="s">
        <v>6897</v>
      </c>
    </row>
    <row r="2772" ht="12.75" customHeight="1" spans="1:5">
      <c r="A2772" s="7" t="s">
        <v>1694</v>
      </c>
      <c r="B2772" s="4" t="s">
        <v>1686</v>
      </c>
      <c r="C2772" s="7" t="s">
        <v>6898</v>
      </c>
      <c r="D2772" s="6" t="s">
        <v>46</v>
      </c>
      <c r="E2772" s="9" t="s">
        <v>6899</v>
      </c>
    </row>
    <row r="2773" ht="12.75" customHeight="1" spans="1:5">
      <c r="A2773" s="7" t="s">
        <v>1696</v>
      </c>
      <c r="B2773" s="4" t="s">
        <v>1686</v>
      </c>
      <c r="C2773" s="7" t="s">
        <v>6900</v>
      </c>
      <c r="D2773" s="6" t="s">
        <v>46</v>
      </c>
      <c r="E2773" s="9" t="s">
        <v>6901</v>
      </c>
    </row>
    <row r="2774" ht="12.75" customHeight="1" spans="1:5">
      <c r="A2774" s="7" t="s">
        <v>1698</v>
      </c>
      <c r="B2774" s="4" t="s">
        <v>1686</v>
      </c>
      <c r="C2774" s="7" t="s">
        <v>6902</v>
      </c>
      <c r="D2774" s="6" t="s">
        <v>65</v>
      </c>
      <c r="E2774" s="6" t="s">
        <v>2685</v>
      </c>
    </row>
    <row r="2775" ht="12.75" customHeight="1" spans="1:5">
      <c r="A2775" s="7" t="s">
        <v>576</v>
      </c>
      <c r="B2775" s="4" t="s">
        <v>1686</v>
      </c>
      <c r="C2775" s="7" t="s">
        <v>4984</v>
      </c>
      <c r="D2775" s="6" t="s">
        <v>65</v>
      </c>
      <c r="E2775" s="6" t="s">
        <v>6903</v>
      </c>
    </row>
    <row r="2776" ht="12.75" customHeight="1" spans="1:5">
      <c r="A2776" s="7" t="s">
        <v>1701</v>
      </c>
      <c r="B2776" s="4" t="s">
        <v>1686</v>
      </c>
      <c r="C2776" s="7" t="s">
        <v>6904</v>
      </c>
      <c r="D2776" s="6" t="s">
        <v>46</v>
      </c>
      <c r="E2776" s="9" t="s">
        <v>6905</v>
      </c>
    </row>
    <row r="2777" ht="12.75" customHeight="1" spans="1:5">
      <c r="A2777" s="7" t="s">
        <v>1703</v>
      </c>
      <c r="B2777" s="4" t="s">
        <v>1686</v>
      </c>
      <c r="C2777" s="7" t="s">
        <v>6906</v>
      </c>
      <c r="D2777" s="6" t="s">
        <v>203</v>
      </c>
      <c r="E2777" s="6">
        <v>20</v>
      </c>
    </row>
    <row r="2778" ht="12.75" customHeight="1" spans="1:5">
      <c r="A2778" s="7" t="s">
        <v>1705</v>
      </c>
      <c r="B2778" s="4" t="s">
        <v>1686</v>
      </c>
      <c r="C2778" s="7" t="s">
        <v>6907</v>
      </c>
      <c r="D2778" s="6" t="s">
        <v>203</v>
      </c>
      <c r="E2778" s="6">
        <v>15</v>
      </c>
    </row>
    <row r="2779" ht="57" spans="1:5">
      <c r="A2779" s="7" t="s">
        <v>1707</v>
      </c>
      <c r="B2779" s="4" t="s">
        <v>1686</v>
      </c>
      <c r="C2779" s="7" t="s">
        <v>6908</v>
      </c>
      <c r="D2779" s="6" t="s">
        <v>1708</v>
      </c>
      <c r="E2779" s="6" t="s">
        <v>6893</v>
      </c>
    </row>
    <row r="2780" ht="12.75" customHeight="1" spans="1:5">
      <c r="A2780" s="7" t="s">
        <v>1710</v>
      </c>
      <c r="B2780" s="4" t="s">
        <v>1686</v>
      </c>
      <c r="C2780" s="7" t="s">
        <v>6909</v>
      </c>
      <c r="D2780" s="6" t="s">
        <v>1711</v>
      </c>
      <c r="E2780" s="6">
        <v>10</v>
      </c>
    </row>
    <row r="2781" ht="12.75" customHeight="1" spans="1:5">
      <c r="A2781" s="7" t="s">
        <v>1713</v>
      </c>
      <c r="B2781" s="4" t="s">
        <v>1686</v>
      </c>
      <c r="C2781" s="7" t="s">
        <v>6910</v>
      </c>
      <c r="D2781" s="6" t="s">
        <v>1711</v>
      </c>
      <c r="E2781" s="6">
        <v>29</v>
      </c>
    </row>
    <row r="2782" ht="12.75" customHeight="1" spans="1:5">
      <c r="A2782" s="7" t="s">
        <v>1715</v>
      </c>
      <c r="B2782" s="4" t="s">
        <v>1686</v>
      </c>
      <c r="C2782" s="7" t="s">
        <v>6911</v>
      </c>
      <c r="D2782" s="6" t="s">
        <v>46</v>
      </c>
      <c r="E2782" s="9" t="s">
        <v>6912</v>
      </c>
    </row>
    <row r="2783" ht="12.75" customHeight="1" spans="1:5">
      <c r="A2783" s="7" t="s">
        <v>1717</v>
      </c>
      <c r="B2783" s="4" t="s">
        <v>1686</v>
      </c>
      <c r="C2783" s="7" t="s">
        <v>6913</v>
      </c>
      <c r="D2783" s="6" t="s">
        <v>1718</v>
      </c>
      <c r="E2783" s="6">
        <v>50</v>
      </c>
    </row>
    <row r="2784" ht="12.75" customHeight="1" spans="1:5">
      <c r="A2784" s="7" t="s">
        <v>1720</v>
      </c>
      <c r="B2784" s="4" t="s">
        <v>1686</v>
      </c>
      <c r="C2784" s="7" t="s">
        <v>6914</v>
      </c>
      <c r="D2784" s="6" t="s">
        <v>1718</v>
      </c>
      <c r="E2784" s="6">
        <v>51</v>
      </c>
    </row>
    <row r="2785" ht="12.75" customHeight="1" spans="1:5">
      <c r="A2785" s="7" t="s">
        <v>1722</v>
      </c>
      <c r="B2785" s="4" t="s">
        <v>1686</v>
      </c>
      <c r="C2785" s="7" t="s">
        <v>6915</v>
      </c>
      <c r="D2785" s="6" t="s">
        <v>46</v>
      </c>
      <c r="E2785" s="9" t="s">
        <v>6901</v>
      </c>
    </row>
    <row r="2786" ht="12.75" customHeight="1" spans="1:5">
      <c r="A2786" s="7" t="s">
        <v>1724</v>
      </c>
      <c r="B2786" s="4" t="s">
        <v>1686</v>
      </c>
      <c r="C2786" s="7" t="s">
        <v>6916</v>
      </c>
      <c r="D2786" s="6" t="s">
        <v>1725</v>
      </c>
      <c r="E2786" s="6">
        <v>17993</v>
      </c>
    </row>
    <row r="2787" ht="12.75" customHeight="1" spans="1:5">
      <c r="A2787" s="7" t="s">
        <v>1727</v>
      </c>
      <c r="B2787" s="4" t="s">
        <v>1686</v>
      </c>
      <c r="C2787" s="7" t="s">
        <v>6917</v>
      </c>
      <c r="D2787" s="6" t="s">
        <v>1725</v>
      </c>
      <c r="E2787" s="6">
        <v>18000</v>
      </c>
    </row>
    <row r="2788" ht="12.75" customHeight="1" spans="1:5">
      <c r="A2788" s="7" t="s">
        <v>1729</v>
      </c>
      <c r="B2788" s="4" t="s">
        <v>1686</v>
      </c>
      <c r="C2788" s="7" t="s">
        <v>6918</v>
      </c>
      <c r="D2788" s="6" t="s">
        <v>46</v>
      </c>
      <c r="E2788" s="9" t="s">
        <v>6899</v>
      </c>
    </row>
    <row r="2789" ht="12.75" customHeight="1" spans="1:5">
      <c r="A2789" s="7" t="s">
        <v>1731</v>
      </c>
      <c r="B2789" s="4" t="s">
        <v>1686</v>
      </c>
      <c r="C2789" s="7" t="s">
        <v>6919</v>
      </c>
      <c r="D2789" s="6" t="s">
        <v>355</v>
      </c>
      <c r="E2789" s="17">
        <v>589581000</v>
      </c>
    </row>
    <row r="2790" ht="12.75" customHeight="1" spans="1:5">
      <c r="A2790" s="7" t="s">
        <v>1733</v>
      </c>
      <c r="B2790" s="4" t="s">
        <v>1686</v>
      </c>
      <c r="C2790" s="7" t="s">
        <v>6920</v>
      </c>
      <c r="D2790" s="6" t="s">
        <v>355</v>
      </c>
      <c r="E2790" s="17">
        <v>517536000</v>
      </c>
    </row>
    <row r="2791" ht="12.75" customHeight="1" spans="1:5">
      <c r="A2791" s="7" t="s">
        <v>1735</v>
      </c>
      <c r="B2791" s="4" t="s">
        <v>1686</v>
      </c>
      <c r="C2791" s="7" t="s">
        <v>6921</v>
      </c>
      <c r="D2791" s="6" t="s">
        <v>65</v>
      </c>
      <c r="E2791" s="6" t="s">
        <v>2685</v>
      </c>
    </row>
    <row r="2792" ht="12.75" customHeight="1" spans="1:5">
      <c r="A2792" s="7" t="s">
        <v>1735</v>
      </c>
      <c r="B2792" s="4" t="s">
        <v>1686</v>
      </c>
      <c r="C2792" s="7" t="s">
        <v>6921</v>
      </c>
      <c r="D2792" s="6" t="s">
        <v>65</v>
      </c>
      <c r="E2792" s="6" t="s">
        <v>6922</v>
      </c>
    </row>
    <row r="2793" ht="12.75" customHeight="1" spans="1:5">
      <c r="A2793" s="7" t="s">
        <v>1738</v>
      </c>
      <c r="B2793" s="4" t="s">
        <v>1686</v>
      </c>
      <c r="C2793" s="7" t="s">
        <v>6923</v>
      </c>
      <c r="D2793" s="6" t="s">
        <v>355</v>
      </c>
      <c r="E2793" s="17">
        <v>5933182475</v>
      </c>
    </row>
    <row r="2794" ht="12.75" customHeight="1" spans="1:5">
      <c r="A2794" s="7" t="s">
        <v>1740</v>
      </c>
      <c r="B2794" s="4" t="s">
        <v>1686</v>
      </c>
      <c r="C2794" s="7" t="s">
        <v>6924</v>
      </c>
      <c r="D2794" s="6" t="s">
        <v>355</v>
      </c>
      <c r="E2794" s="17">
        <v>5933182475</v>
      </c>
    </row>
    <row r="2795" ht="12.75" customHeight="1" spans="1:5">
      <c r="A2795" s="3" t="s">
        <v>1742</v>
      </c>
      <c r="B2795" s="4"/>
      <c r="C2795" s="30"/>
      <c r="D2795" s="6"/>
      <c r="E2795" s="30"/>
    </row>
    <row r="2796" ht="12.75" customHeight="1" spans="1:5">
      <c r="A2796" s="3" t="s">
        <v>6925</v>
      </c>
      <c r="B2796" s="36"/>
      <c r="C2796" s="37"/>
      <c r="D2796" s="38"/>
      <c r="E2796" s="37"/>
    </row>
    <row r="2797" ht="12.75" customHeight="1" spans="1:5">
      <c r="A2797" s="7" t="s">
        <v>6926</v>
      </c>
      <c r="B2797" s="4" t="s">
        <v>1382</v>
      </c>
      <c r="C2797" s="7" t="s">
        <v>6927</v>
      </c>
      <c r="D2797" s="6" t="s">
        <v>119</v>
      </c>
      <c r="E2797" s="6">
        <v>7970</v>
      </c>
    </row>
    <row r="2798" ht="12.75" customHeight="1" spans="1:5">
      <c r="A2798" s="7" t="s">
        <v>6928</v>
      </c>
      <c r="B2798" s="4" t="s">
        <v>1382</v>
      </c>
      <c r="C2798" s="7" t="s">
        <v>6929</v>
      </c>
      <c r="D2798" s="6" t="s">
        <v>119</v>
      </c>
      <c r="E2798" s="6">
        <f>SUM(E2799:E2803)</f>
        <v>6726</v>
      </c>
    </row>
    <row r="2799" ht="12.75" customHeight="1" spans="1:5">
      <c r="A2799" s="7" t="s">
        <v>6930</v>
      </c>
      <c r="B2799" s="4" t="s">
        <v>1382</v>
      </c>
      <c r="C2799" s="7" t="s">
        <v>6931</v>
      </c>
      <c r="D2799" s="6" t="s">
        <v>119</v>
      </c>
      <c r="E2799" s="6">
        <v>4603</v>
      </c>
    </row>
    <row r="2800" ht="12.75" customHeight="1" spans="1:5">
      <c r="A2800" s="7" t="s">
        <v>6932</v>
      </c>
      <c r="B2800" s="4" t="s">
        <v>1382</v>
      </c>
      <c r="C2800" s="7" t="s">
        <v>6933</v>
      </c>
      <c r="D2800" s="6" t="s">
        <v>119</v>
      </c>
      <c r="E2800" s="6">
        <v>1326</v>
      </c>
    </row>
    <row r="2801" ht="12.75" customHeight="1" spans="1:5">
      <c r="A2801" s="7" t="s">
        <v>6934</v>
      </c>
      <c r="B2801" s="4" t="s">
        <v>1382</v>
      </c>
      <c r="C2801" s="7" t="s">
        <v>6935</v>
      </c>
      <c r="D2801" s="6" t="s">
        <v>119</v>
      </c>
      <c r="E2801" s="6">
        <v>117</v>
      </c>
    </row>
    <row r="2802" ht="12.75" customHeight="1" spans="1:5">
      <c r="A2802" s="7" t="s">
        <v>6936</v>
      </c>
      <c r="B2802" s="4" t="s">
        <v>1382</v>
      </c>
      <c r="C2802" s="7" t="s">
        <v>6937</v>
      </c>
      <c r="D2802" s="6" t="s">
        <v>119</v>
      </c>
      <c r="E2802" s="6">
        <v>221</v>
      </c>
    </row>
    <row r="2803" ht="12.75" customHeight="1" spans="1:5">
      <c r="A2803" s="7" t="s">
        <v>6938</v>
      </c>
      <c r="B2803" s="4" t="s">
        <v>1382</v>
      </c>
      <c r="C2803" s="7" t="s">
        <v>6939</v>
      </c>
      <c r="D2803" s="6" t="s">
        <v>119</v>
      </c>
      <c r="E2803" s="6">
        <v>459</v>
      </c>
    </row>
    <row r="2804" ht="12.75" customHeight="1" spans="1:5">
      <c r="A2804" s="7" t="s">
        <v>6940</v>
      </c>
      <c r="B2804" s="4" t="s">
        <v>1382</v>
      </c>
      <c r="C2804" s="7" t="s">
        <v>6941</v>
      </c>
      <c r="D2804" s="6" t="s">
        <v>62</v>
      </c>
      <c r="E2804" s="6">
        <v>17944</v>
      </c>
    </row>
    <row r="2805" ht="12.75" customHeight="1" spans="1:5">
      <c r="A2805" s="7" t="s">
        <v>6942</v>
      </c>
      <c r="B2805" s="4" t="s">
        <v>1382</v>
      </c>
      <c r="C2805" s="7" t="s">
        <v>6943</v>
      </c>
      <c r="D2805" s="6" t="s">
        <v>355</v>
      </c>
      <c r="E2805" s="17">
        <v>129830452498</v>
      </c>
    </row>
    <row r="2806" ht="12.75" customHeight="1" spans="1:5">
      <c r="A2806" s="7" t="s">
        <v>6944</v>
      </c>
      <c r="B2806" s="4" t="s">
        <v>1382</v>
      </c>
      <c r="C2806" s="7" t="s">
        <v>6945</v>
      </c>
      <c r="D2806" s="6" t="s">
        <v>355</v>
      </c>
      <c r="E2806" s="17">
        <v>53497356005</v>
      </c>
    </row>
    <row r="2807" ht="12.75" customHeight="1" spans="1:5">
      <c r="A2807" s="7" t="s">
        <v>6946</v>
      </c>
      <c r="B2807" s="4" t="s">
        <v>1382</v>
      </c>
      <c r="C2807" s="7" t="s">
        <v>6947</v>
      </c>
      <c r="D2807" s="6" t="s">
        <v>119</v>
      </c>
      <c r="E2807" s="6">
        <v>7970</v>
      </c>
    </row>
    <row r="2808" ht="12.75" customHeight="1" spans="1:5">
      <c r="A2808" s="7" t="s">
        <v>1744</v>
      </c>
      <c r="B2808" s="4" t="s">
        <v>1382</v>
      </c>
      <c r="C2808" s="7" t="s">
        <v>6948</v>
      </c>
      <c r="D2808" s="6" t="s">
        <v>62</v>
      </c>
      <c r="E2808" s="40">
        <v>18821</v>
      </c>
    </row>
    <row r="2809" ht="12.75" customHeight="1" spans="1:5">
      <c r="A2809" s="7" t="s">
        <v>1746</v>
      </c>
      <c r="B2809" s="4" t="s">
        <v>1382</v>
      </c>
      <c r="C2809" s="7" t="s">
        <v>6949</v>
      </c>
      <c r="D2809" s="6" t="s">
        <v>355</v>
      </c>
      <c r="E2809" s="18">
        <v>18821</v>
      </c>
    </row>
    <row r="2810" ht="12.75" customHeight="1" spans="1:5">
      <c r="A2810" s="3" t="s">
        <v>6950</v>
      </c>
      <c r="B2810" s="3"/>
      <c r="C2810" s="3"/>
      <c r="D2810" s="3"/>
      <c r="E2810" s="3"/>
    </row>
    <row r="2811" ht="12.75" customHeight="1" spans="1:5">
      <c r="A2811" s="7" t="s">
        <v>6951</v>
      </c>
      <c r="B2811" s="4" t="s">
        <v>1382</v>
      </c>
      <c r="C2811" s="7" t="s">
        <v>6952</v>
      </c>
      <c r="D2811" s="6" t="s">
        <v>46</v>
      </c>
      <c r="E2811" s="9" t="s">
        <v>2391</v>
      </c>
    </row>
    <row r="2812" ht="12.75" customHeight="1" spans="1:5">
      <c r="A2812" s="7" t="s">
        <v>6953</v>
      </c>
      <c r="B2812" s="4" t="s">
        <v>1382</v>
      </c>
      <c r="C2812" s="7" t="s">
        <v>6954</v>
      </c>
      <c r="D2812" s="6" t="s">
        <v>46</v>
      </c>
      <c r="E2812" s="9" t="s">
        <v>2397</v>
      </c>
    </row>
    <row r="2813" ht="12.75" customHeight="1" spans="1:5">
      <c r="A2813" s="7" t="s">
        <v>6955</v>
      </c>
      <c r="B2813" s="4" t="s">
        <v>1382</v>
      </c>
      <c r="C2813" s="7" t="s">
        <v>6956</v>
      </c>
      <c r="D2813" s="6" t="s">
        <v>119</v>
      </c>
      <c r="E2813" s="6">
        <v>0</v>
      </c>
    </row>
    <row r="2814" ht="12.75" customHeight="1" spans="1:5">
      <c r="A2814" s="7" t="s">
        <v>6957</v>
      </c>
      <c r="B2814" s="4" t="s">
        <v>1382</v>
      </c>
      <c r="C2814" s="7" t="s">
        <v>6958</v>
      </c>
      <c r="D2814" s="6" t="s">
        <v>119</v>
      </c>
      <c r="E2814" s="6">
        <v>14</v>
      </c>
    </row>
    <row r="2815" ht="12.75" customHeight="1" spans="1:5">
      <c r="A2815" s="7" t="s">
        <v>6959</v>
      </c>
      <c r="B2815" s="4" t="s">
        <v>1382</v>
      </c>
      <c r="C2815" s="7" t="s">
        <v>6960</v>
      </c>
      <c r="D2815" s="6" t="s">
        <v>119</v>
      </c>
      <c r="E2815" s="6">
        <v>36</v>
      </c>
    </row>
    <row r="2816" ht="12.75" customHeight="1" spans="1:5">
      <c r="A2816" s="7" t="s">
        <v>6961</v>
      </c>
      <c r="B2816" s="4" t="s">
        <v>1382</v>
      </c>
      <c r="C2816" s="7" t="s">
        <v>6962</v>
      </c>
      <c r="D2816" s="6" t="s">
        <v>46</v>
      </c>
      <c r="E2816" s="9" t="s">
        <v>2391</v>
      </c>
    </row>
    <row r="2817" ht="12.75" customHeight="1" spans="1:5">
      <c r="A2817" s="7" t="s">
        <v>6963</v>
      </c>
      <c r="B2817" s="4" t="s">
        <v>1382</v>
      </c>
      <c r="C2817" s="7" t="s">
        <v>6964</v>
      </c>
      <c r="D2817" s="6" t="s">
        <v>119</v>
      </c>
      <c r="E2817" s="6">
        <v>6835</v>
      </c>
    </row>
    <row r="2818" ht="12.75" customHeight="1" spans="1:5">
      <c r="A2818" s="7" t="s">
        <v>6965</v>
      </c>
      <c r="B2818" s="4" t="s">
        <v>1382</v>
      </c>
      <c r="C2818" s="7" t="s">
        <v>6966</v>
      </c>
      <c r="D2818" s="6" t="s">
        <v>119</v>
      </c>
      <c r="E2818" s="6">
        <v>6835</v>
      </c>
    </row>
    <row r="2819" ht="12.75" customHeight="1" spans="1:5">
      <c r="A2819" s="7" t="s">
        <v>6967</v>
      </c>
      <c r="B2819" s="4" t="s">
        <v>1382</v>
      </c>
      <c r="C2819" s="7" t="s">
        <v>6968</v>
      </c>
      <c r="D2819" s="6" t="s">
        <v>46</v>
      </c>
      <c r="E2819" s="9" t="s">
        <v>6969</v>
      </c>
    </row>
    <row r="2820" ht="12.75" customHeight="1" spans="1:5">
      <c r="A2820" s="7" t="s">
        <v>6970</v>
      </c>
      <c r="B2820" s="4" t="s">
        <v>1382</v>
      </c>
      <c r="C2820" s="7" t="s">
        <v>6971</v>
      </c>
      <c r="D2820" s="6" t="s">
        <v>119</v>
      </c>
      <c r="E2820" s="6">
        <v>8052</v>
      </c>
    </row>
    <row r="2821" ht="12.75" customHeight="1" spans="1:5">
      <c r="A2821" s="7" t="s">
        <v>6972</v>
      </c>
      <c r="B2821" s="4" t="s">
        <v>1382</v>
      </c>
      <c r="C2821" s="7" t="s">
        <v>6973</v>
      </c>
      <c r="D2821" s="6" t="s">
        <v>46</v>
      </c>
      <c r="E2821" s="9" t="s">
        <v>2391</v>
      </c>
    </row>
    <row r="2822" ht="12.75" customHeight="1" spans="1:5">
      <c r="A2822" s="7" t="s">
        <v>6974</v>
      </c>
      <c r="B2822" s="4" t="s">
        <v>1382</v>
      </c>
      <c r="C2822" s="7" t="s">
        <v>6975</v>
      </c>
      <c r="D2822" s="6" t="s">
        <v>827</v>
      </c>
      <c r="E2822" s="6">
        <v>33</v>
      </c>
    </row>
    <row r="2823" ht="12.75" customHeight="1" spans="1:5">
      <c r="A2823" s="7" t="s">
        <v>6976</v>
      </c>
      <c r="B2823" s="4" t="s">
        <v>1382</v>
      </c>
      <c r="C2823" s="7" t="s">
        <v>6977</v>
      </c>
      <c r="D2823" s="6" t="s">
        <v>827</v>
      </c>
      <c r="E2823" s="6">
        <v>33</v>
      </c>
    </row>
    <row r="2824" ht="12.75" customHeight="1" spans="1:5">
      <c r="A2824" s="7" t="s">
        <v>64</v>
      </c>
      <c r="B2824" s="4" t="s">
        <v>1382</v>
      </c>
      <c r="C2824" s="7" t="s">
        <v>3497</v>
      </c>
      <c r="D2824" s="6" t="s">
        <v>65</v>
      </c>
      <c r="E2824" s="26" t="s">
        <v>2685</v>
      </c>
    </row>
    <row r="2825" ht="12.75" customHeight="1" spans="1:5">
      <c r="A2825" s="7" t="s">
        <v>576</v>
      </c>
      <c r="B2825" s="4" t="s">
        <v>1382</v>
      </c>
      <c r="C2825" s="7" t="s">
        <v>4984</v>
      </c>
      <c r="D2825" s="6" t="s">
        <v>65</v>
      </c>
      <c r="E2825" s="6" t="s">
        <v>6978</v>
      </c>
    </row>
    <row r="2826" ht="12.75" customHeight="1" spans="1:5">
      <c r="A2826" s="7" t="s">
        <v>1750</v>
      </c>
      <c r="B2826" s="4" t="s">
        <v>1382</v>
      </c>
      <c r="C2826" s="7" t="s">
        <v>6979</v>
      </c>
      <c r="D2826" s="6" t="s">
        <v>1751</v>
      </c>
      <c r="E2826" s="6">
        <v>115</v>
      </c>
    </row>
    <row r="2827" ht="12.75" customHeight="1" spans="1:5">
      <c r="A2827" s="7" t="s">
        <v>1753</v>
      </c>
      <c r="B2827" s="4" t="s">
        <v>1382</v>
      </c>
      <c r="C2827" s="7" t="s">
        <v>6980</v>
      </c>
      <c r="D2827" s="6" t="s">
        <v>1751</v>
      </c>
      <c r="E2827" s="6">
        <v>115</v>
      </c>
    </row>
    <row r="2828" ht="12.75" customHeight="1" spans="1:5">
      <c r="A2828" s="7" t="s">
        <v>1755</v>
      </c>
      <c r="B2828" s="4" t="s">
        <v>1382</v>
      </c>
      <c r="C2828" s="7" t="s">
        <v>6981</v>
      </c>
      <c r="D2828" s="6" t="s">
        <v>1751</v>
      </c>
      <c r="E2828" s="6">
        <v>115</v>
      </c>
    </row>
    <row r="2829" ht="12.75" customHeight="1" spans="1:5">
      <c r="A2829" s="7" t="s">
        <v>1757</v>
      </c>
      <c r="B2829" s="4" t="s">
        <v>1382</v>
      </c>
      <c r="C2829" s="7" t="s">
        <v>6982</v>
      </c>
      <c r="D2829" s="6" t="s">
        <v>1758</v>
      </c>
      <c r="E2829" s="6">
        <v>690</v>
      </c>
    </row>
    <row r="2830" ht="12.75" customHeight="1" spans="1:5">
      <c r="A2830" s="7" t="s">
        <v>1760</v>
      </c>
      <c r="B2830" s="4" t="s">
        <v>1382</v>
      </c>
      <c r="C2830" s="7" t="s">
        <v>6983</v>
      </c>
      <c r="D2830" s="6" t="s">
        <v>119</v>
      </c>
      <c r="E2830" s="6">
        <v>27</v>
      </c>
    </row>
    <row r="2831" ht="12.75" customHeight="1" spans="1:5">
      <c r="A2831" s="7" t="s">
        <v>1762</v>
      </c>
      <c r="B2831" s="4" t="s">
        <v>1382</v>
      </c>
      <c r="C2831" s="7" t="s">
        <v>6984</v>
      </c>
      <c r="D2831" s="6" t="s">
        <v>1763</v>
      </c>
      <c r="E2831" s="6">
        <v>400</v>
      </c>
    </row>
    <row r="2832" ht="12.75" customHeight="1" spans="1:5">
      <c r="A2832" s="7" t="s">
        <v>1765</v>
      </c>
      <c r="B2832" s="4" t="s">
        <v>1382</v>
      </c>
      <c r="C2832" s="7" t="s">
        <v>6985</v>
      </c>
      <c r="D2832" s="6" t="s">
        <v>1766</v>
      </c>
      <c r="E2832" s="6">
        <v>115</v>
      </c>
    </row>
    <row r="2833" ht="12.75" customHeight="1" spans="1:5">
      <c r="A2833" s="7" t="s">
        <v>1768</v>
      </c>
      <c r="B2833" s="4" t="s">
        <v>1382</v>
      </c>
      <c r="C2833" s="7" t="s">
        <v>6986</v>
      </c>
      <c r="D2833" s="6" t="s">
        <v>1763</v>
      </c>
      <c r="E2833" s="6">
        <v>40</v>
      </c>
    </row>
    <row r="2834" ht="12.75" customHeight="1" spans="1:5">
      <c r="A2834" s="7" t="s">
        <v>1770</v>
      </c>
      <c r="B2834" s="4" t="s">
        <v>1382</v>
      </c>
      <c r="C2834" s="7" t="s">
        <v>6987</v>
      </c>
      <c r="D2834" s="6" t="s">
        <v>1763</v>
      </c>
      <c r="E2834" s="6">
        <v>40</v>
      </c>
    </row>
    <row r="2835" ht="12.75" customHeight="1" spans="1:5">
      <c r="A2835" s="7" t="s">
        <v>1771</v>
      </c>
      <c r="B2835" s="4" t="s">
        <v>1382</v>
      </c>
      <c r="C2835" s="7" t="s">
        <v>6988</v>
      </c>
      <c r="D2835" s="6" t="s">
        <v>46</v>
      </c>
      <c r="E2835" s="9" t="s">
        <v>6989</v>
      </c>
    </row>
    <row r="2836" ht="12.75" customHeight="1" spans="1:5">
      <c r="A2836" s="7" t="s">
        <v>1772</v>
      </c>
      <c r="B2836" s="4" t="s">
        <v>1382</v>
      </c>
      <c r="C2836" s="7" t="s">
        <v>6990</v>
      </c>
      <c r="D2836" s="6" t="s">
        <v>1773</v>
      </c>
      <c r="E2836" s="6">
        <v>766</v>
      </c>
    </row>
    <row r="2837" ht="12.75" customHeight="1" spans="1:5">
      <c r="A2837" s="7" t="s">
        <v>1775</v>
      </c>
      <c r="B2837" s="4" t="s">
        <v>1382</v>
      </c>
      <c r="C2837" s="7" t="s">
        <v>6991</v>
      </c>
      <c r="D2837" s="6" t="s">
        <v>46</v>
      </c>
      <c r="E2837" s="9" t="s">
        <v>6992</v>
      </c>
    </row>
    <row r="2838" ht="12.75" customHeight="1" spans="1:5">
      <c r="A2838" s="7" t="s">
        <v>1777</v>
      </c>
      <c r="B2838" s="4" t="s">
        <v>1382</v>
      </c>
      <c r="C2838" s="7" t="s">
        <v>6993</v>
      </c>
      <c r="D2838" s="6" t="s">
        <v>1773</v>
      </c>
      <c r="E2838" s="6">
        <v>4661</v>
      </c>
    </row>
    <row r="2839" ht="12.75" customHeight="1" spans="1:5">
      <c r="A2839" s="7" t="s">
        <v>1779</v>
      </c>
      <c r="B2839" s="4" t="s">
        <v>1382</v>
      </c>
      <c r="C2839" s="7" t="s">
        <v>6994</v>
      </c>
      <c r="D2839" s="6" t="s">
        <v>46</v>
      </c>
      <c r="E2839" s="9" t="s">
        <v>6995</v>
      </c>
    </row>
    <row r="2840" ht="12.75" customHeight="1" spans="1:5">
      <c r="A2840" s="7" t="s">
        <v>6996</v>
      </c>
      <c r="B2840" s="4" t="s">
        <v>1382</v>
      </c>
      <c r="C2840" s="7" t="s">
        <v>6997</v>
      </c>
      <c r="D2840" s="6" t="s">
        <v>1773</v>
      </c>
      <c r="E2840" s="6" t="s">
        <v>2397</v>
      </c>
    </row>
    <row r="2841" ht="12.75" customHeight="1" spans="1:5">
      <c r="A2841" s="7" t="s">
        <v>1780</v>
      </c>
      <c r="B2841" s="4" t="s">
        <v>1382</v>
      </c>
      <c r="C2841" s="7" t="s">
        <v>6998</v>
      </c>
      <c r="D2841" s="6" t="s">
        <v>355</v>
      </c>
      <c r="E2841" s="17">
        <v>566776486</v>
      </c>
    </row>
    <row r="2842" ht="12.75" customHeight="1" spans="1:5">
      <c r="A2842" s="7" t="s">
        <v>1782</v>
      </c>
      <c r="B2842" s="4" t="s">
        <v>1382</v>
      </c>
      <c r="C2842" s="7" t="s">
        <v>6999</v>
      </c>
      <c r="D2842" s="6" t="s">
        <v>65</v>
      </c>
      <c r="E2842" s="6" t="s">
        <v>2685</v>
      </c>
    </row>
    <row r="2843" ht="12.75" customHeight="1" spans="1:5">
      <c r="A2843" s="3" t="s">
        <v>1784</v>
      </c>
      <c r="B2843" s="4"/>
      <c r="C2843" s="30"/>
      <c r="D2843" s="6"/>
      <c r="E2843" s="30"/>
    </row>
    <row r="2844" ht="12.75" customHeight="1" spans="1:5">
      <c r="A2844" s="3" t="s">
        <v>7000</v>
      </c>
      <c r="B2844" s="36"/>
      <c r="C2844" s="37"/>
      <c r="D2844" s="38"/>
      <c r="E2844" s="37"/>
    </row>
    <row r="2845" ht="12.75" customHeight="1" spans="1:5">
      <c r="A2845" s="7" t="s">
        <v>7001</v>
      </c>
      <c r="B2845" s="4" t="s">
        <v>771</v>
      </c>
      <c r="C2845" s="7" t="s">
        <v>7002</v>
      </c>
      <c r="D2845" s="6" t="s">
        <v>541</v>
      </c>
      <c r="E2845" s="6">
        <v>6</v>
      </c>
    </row>
    <row r="2846" ht="12.75" customHeight="1" spans="1:5">
      <c r="A2846" s="7" t="s">
        <v>7003</v>
      </c>
      <c r="B2846" s="4" t="s">
        <v>771</v>
      </c>
      <c r="C2846" s="7" t="s">
        <v>7004</v>
      </c>
      <c r="D2846" s="6" t="s">
        <v>541</v>
      </c>
      <c r="E2846" s="6">
        <v>22</v>
      </c>
    </row>
    <row r="2847" ht="12.75" customHeight="1" spans="1:5">
      <c r="A2847" s="7" t="s">
        <v>7005</v>
      </c>
      <c r="B2847" s="4" t="s">
        <v>771</v>
      </c>
      <c r="C2847" s="7" t="s">
        <v>7006</v>
      </c>
      <c r="D2847" s="6" t="s">
        <v>541</v>
      </c>
      <c r="E2847" s="6">
        <v>0</v>
      </c>
    </row>
    <row r="2848" ht="12.75" customHeight="1" spans="1:5">
      <c r="A2848" s="7" t="s">
        <v>7007</v>
      </c>
      <c r="B2848" s="4" t="s">
        <v>771</v>
      </c>
      <c r="C2848" s="7" t="s">
        <v>7008</v>
      </c>
      <c r="D2848" s="6" t="s">
        <v>78</v>
      </c>
      <c r="E2848" s="6">
        <v>0</v>
      </c>
    </row>
    <row r="2849" ht="12.75" customHeight="1" spans="1:5">
      <c r="A2849" s="7" t="s">
        <v>7009</v>
      </c>
      <c r="B2849" s="4" t="s">
        <v>771</v>
      </c>
      <c r="C2849" s="7" t="s">
        <v>7010</v>
      </c>
      <c r="D2849" s="6" t="s">
        <v>541</v>
      </c>
      <c r="E2849" s="6">
        <v>6</v>
      </c>
    </row>
    <row r="2850" ht="12.75" customHeight="1" spans="1:5">
      <c r="A2850" s="7" t="s">
        <v>7011</v>
      </c>
      <c r="B2850" s="4" t="s">
        <v>771</v>
      </c>
      <c r="C2850" s="7" t="s">
        <v>7012</v>
      </c>
      <c r="D2850" s="6" t="s">
        <v>78</v>
      </c>
      <c r="E2850" s="6">
        <v>22</v>
      </c>
    </row>
    <row r="2851" ht="12.75" customHeight="1" spans="1:5">
      <c r="A2851" s="7" t="s">
        <v>7013</v>
      </c>
      <c r="B2851" s="4" t="s">
        <v>771</v>
      </c>
      <c r="C2851" s="7" t="s">
        <v>7014</v>
      </c>
      <c r="D2851" s="6" t="s">
        <v>62</v>
      </c>
      <c r="E2851" s="6">
        <v>22</v>
      </c>
    </row>
    <row r="2852" ht="12.75" customHeight="1" spans="1:5">
      <c r="A2852" s="7" t="s">
        <v>7015</v>
      </c>
      <c r="B2852" s="4" t="s">
        <v>771</v>
      </c>
      <c r="C2852" s="7" t="s">
        <v>7016</v>
      </c>
      <c r="D2852" s="6" t="s">
        <v>46</v>
      </c>
      <c r="E2852" s="9" t="s">
        <v>2885</v>
      </c>
    </row>
    <row r="2853" ht="12.75" customHeight="1" spans="1:5">
      <c r="A2853" s="7" t="s">
        <v>1786</v>
      </c>
      <c r="B2853" s="4" t="s">
        <v>771</v>
      </c>
      <c r="C2853" s="7" t="s">
        <v>7017</v>
      </c>
      <c r="D2853" s="6" t="s">
        <v>46</v>
      </c>
      <c r="E2853" s="9" t="s">
        <v>7018</v>
      </c>
    </row>
    <row r="2854" ht="12.75" customHeight="1" spans="1:5">
      <c r="A2854" s="7" t="s">
        <v>1788</v>
      </c>
      <c r="B2854" s="4" t="s">
        <v>771</v>
      </c>
      <c r="C2854" s="7" t="s">
        <v>7019</v>
      </c>
      <c r="D2854" s="6" t="s">
        <v>1789</v>
      </c>
      <c r="E2854" s="6">
        <v>6</v>
      </c>
    </row>
    <row r="2855" ht="12.75" customHeight="1" spans="1:5">
      <c r="A2855" s="7" t="s">
        <v>1791</v>
      </c>
      <c r="B2855" s="4" t="s">
        <v>771</v>
      </c>
      <c r="C2855" s="7" t="s">
        <v>7020</v>
      </c>
      <c r="D2855" s="6" t="s">
        <v>1789</v>
      </c>
      <c r="E2855" s="6">
        <v>14</v>
      </c>
    </row>
    <row r="2856" ht="12.75" customHeight="1" spans="1:5">
      <c r="A2856" s="7" t="s">
        <v>1793</v>
      </c>
      <c r="B2856" s="4" t="s">
        <v>771</v>
      </c>
      <c r="C2856" s="7" t="s">
        <v>7021</v>
      </c>
      <c r="D2856" s="6" t="s">
        <v>46</v>
      </c>
      <c r="E2856" s="9" t="s">
        <v>7022</v>
      </c>
    </row>
    <row r="2857" ht="12.75" customHeight="1" spans="1:5">
      <c r="A2857" s="7" t="s">
        <v>1795</v>
      </c>
      <c r="B2857" s="4" t="s">
        <v>771</v>
      </c>
      <c r="C2857" s="7" t="s">
        <v>7023</v>
      </c>
      <c r="D2857" s="6" t="s">
        <v>541</v>
      </c>
      <c r="E2857" s="6">
        <v>6</v>
      </c>
    </row>
    <row r="2858" ht="12.75" customHeight="1" spans="1:5">
      <c r="A2858" s="7" t="s">
        <v>7024</v>
      </c>
      <c r="B2858" s="4" t="s">
        <v>771</v>
      </c>
      <c r="C2858" s="7" t="s">
        <v>7025</v>
      </c>
      <c r="D2858" s="6" t="s">
        <v>541</v>
      </c>
      <c r="E2858" s="6">
        <v>37</v>
      </c>
    </row>
    <row r="2859" ht="12.75" customHeight="1" spans="1:5">
      <c r="A2859" s="3" t="s">
        <v>1799</v>
      </c>
      <c r="B2859" s="4"/>
      <c r="C2859" s="30"/>
      <c r="D2859" s="6"/>
      <c r="E2859" s="30"/>
    </row>
    <row r="2860" ht="12.75" customHeight="1" spans="1:5">
      <c r="A2860" s="3" t="s">
        <v>7026</v>
      </c>
      <c r="B2860" s="36"/>
      <c r="C2860" s="37"/>
      <c r="D2860" s="38"/>
      <c r="E2860" s="37"/>
    </row>
    <row r="2861" ht="12.75" customHeight="1" spans="1:5">
      <c r="A2861" s="7" t="s">
        <v>7027</v>
      </c>
      <c r="B2861" s="4" t="s">
        <v>1802</v>
      </c>
      <c r="C2861" s="7" t="s">
        <v>7028</v>
      </c>
      <c r="D2861" s="6" t="s">
        <v>444</v>
      </c>
      <c r="E2861" s="6">
        <v>689</v>
      </c>
    </row>
    <row r="2862" ht="12.75" customHeight="1" spans="1:5">
      <c r="A2862" s="7" t="s">
        <v>1801</v>
      </c>
      <c r="B2862" s="4" t="s">
        <v>1802</v>
      </c>
      <c r="C2862" s="7" t="s">
        <v>7029</v>
      </c>
      <c r="D2862" s="6" t="s">
        <v>1803</v>
      </c>
      <c r="E2862" s="6">
        <v>685</v>
      </c>
    </row>
    <row r="2863" ht="12.75" customHeight="1" spans="1:5">
      <c r="A2863" s="7" t="s">
        <v>1805</v>
      </c>
      <c r="B2863" s="4" t="s">
        <v>1802</v>
      </c>
      <c r="C2863" s="7" t="s">
        <v>7030</v>
      </c>
      <c r="D2863" s="6" t="s">
        <v>1803</v>
      </c>
      <c r="E2863" s="6">
        <v>685</v>
      </c>
    </row>
    <row r="2864" ht="12.75" customHeight="1" spans="1:5">
      <c r="A2864" s="7" t="s">
        <v>1807</v>
      </c>
      <c r="B2864" s="4" t="s">
        <v>1802</v>
      </c>
      <c r="C2864" s="7" t="s">
        <v>7031</v>
      </c>
      <c r="D2864" s="6" t="s">
        <v>1803</v>
      </c>
      <c r="E2864" s="6">
        <v>685</v>
      </c>
    </row>
    <row r="2865" ht="12.75" customHeight="1" spans="1:5">
      <c r="A2865" s="7" t="s">
        <v>7032</v>
      </c>
      <c r="B2865" s="4" t="s">
        <v>1802</v>
      </c>
      <c r="C2865" s="7" t="s">
        <v>7033</v>
      </c>
      <c r="D2865" s="6" t="s">
        <v>444</v>
      </c>
      <c r="E2865" s="6">
        <v>10</v>
      </c>
    </row>
    <row r="2866" ht="12.75" customHeight="1" spans="1:5">
      <c r="A2866" s="7" t="s">
        <v>7034</v>
      </c>
      <c r="B2866" s="4" t="s">
        <v>1802</v>
      </c>
      <c r="C2866" s="7" t="s">
        <v>7035</v>
      </c>
      <c r="D2866" s="6" t="s">
        <v>444</v>
      </c>
      <c r="E2866" s="6">
        <v>10</v>
      </c>
    </row>
    <row r="2867" ht="12.75" customHeight="1" spans="1:5">
      <c r="A2867" s="7" t="s">
        <v>1809</v>
      </c>
      <c r="B2867" s="4" t="s">
        <v>1802</v>
      </c>
      <c r="C2867" s="7" t="s">
        <v>7036</v>
      </c>
      <c r="D2867" s="6" t="s">
        <v>1810</v>
      </c>
      <c r="E2867" s="6">
        <v>100</v>
      </c>
    </row>
    <row r="2868" ht="12.75" customHeight="1" spans="1:5">
      <c r="A2868" s="7" t="s">
        <v>1812</v>
      </c>
      <c r="B2868" s="4" t="s">
        <v>1802</v>
      </c>
      <c r="C2868" s="7" t="s">
        <v>7037</v>
      </c>
      <c r="D2868" s="6" t="s">
        <v>1810</v>
      </c>
      <c r="E2868" s="6">
        <v>100</v>
      </c>
    </row>
    <row r="2869" ht="12.75" customHeight="1" spans="1:5">
      <c r="A2869" s="7" t="s">
        <v>7038</v>
      </c>
      <c r="B2869" s="4" t="s">
        <v>1802</v>
      </c>
      <c r="C2869" s="7" t="s">
        <v>7039</v>
      </c>
      <c r="D2869" s="6" t="s">
        <v>1210</v>
      </c>
      <c r="E2869" s="6">
        <v>66</v>
      </c>
    </row>
    <row r="2870" ht="12.75" customHeight="1" spans="1:5">
      <c r="A2870" s="7" t="s">
        <v>7040</v>
      </c>
      <c r="B2870" s="4" t="s">
        <v>1802</v>
      </c>
      <c r="C2870" s="7" t="s">
        <v>7041</v>
      </c>
      <c r="D2870" s="6" t="s">
        <v>1210</v>
      </c>
      <c r="E2870" s="6">
        <v>49</v>
      </c>
    </row>
    <row r="2871" ht="12.75" customHeight="1" spans="1:5">
      <c r="A2871" s="7" t="s">
        <v>7042</v>
      </c>
      <c r="B2871" s="4" t="s">
        <v>1802</v>
      </c>
      <c r="C2871" s="7" t="s">
        <v>7043</v>
      </c>
      <c r="D2871" s="6" t="s">
        <v>1210</v>
      </c>
      <c r="E2871" s="6">
        <v>42</v>
      </c>
    </row>
    <row r="2872" ht="12.75" customHeight="1" spans="1:5">
      <c r="A2872" s="7" t="s">
        <v>7044</v>
      </c>
      <c r="B2872" s="4" t="s">
        <v>1802</v>
      </c>
      <c r="C2872" s="7" t="s">
        <v>7045</v>
      </c>
      <c r="D2872" s="6" t="s">
        <v>1810</v>
      </c>
      <c r="E2872" s="6">
        <v>0</v>
      </c>
    </row>
    <row r="2873" ht="12.75" customHeight="1" spans="1:5">
      <c r="A2873" s="7" t="s">
        <v>7046</v>
      </c>
      <c r="B2873" s="4" t="s">
        <v>1802</v>
      </c>
      <c r="C2873" s="7" t="s">
        <v>7047</v>
      </c>
      <c r="D2873" s="6" t="s">
        <v>444</v>
      </c>
      <c r="E2873" s="6">
        <v>92</v>
      </c>
    </row>
    <row r="2874" ht="12.75" customHeight="1" spans="1:5">
      <c r="A2874" s="7" t="s">
        <v>7048</v>
      </c>
      <c r="B2874" s="4" t="s">
        <v>1802</v>
      </c>
      <c r="C2874" s="7" t="s">
        <v>7049</v>
      </c>
      <c r="D2874" s="6" t="s">
        <v>444</v>
      </c>
      <c r="E2874" s="6">
        <v>500</v>
      </c>
    </row>
    <row r="2875" ht="12.75" customHeight="1" spans="1:5">
      <c r="A2875" s="7" t="s">
        <v>7050</v>
      </c>
      <c r="B2875" s="4" t="s">
        <v>1802</v>
      </c>
      <c r="C2875" s="7" t="s">
        <v>7051</v>
      </c>
      <c r="D2875" s="6" t="s">
        <v>444</v>
      </c>
      <c r="E2875" s="6">
        <v>114</v>
      </c>
    </row>
    <row r="2876" ht="12.75" customHeight="1" spans="1:5">
      <c r="A2876" s="7" t="s">
        <v>7052</v>
      </c>
      <c r="B2876" s="4" t="s">
        <v>1802</v>
      </c>
      <c r="C2876" s="7" t="s">
        <v>7053</v>
      </c>
      <c r="D2876" s="6" t="s">
        <v>444</v>
      </c>
      <c r="E2876" s="6">
        <v>12</v>
      </c>
    </row>
    <row r="2877" ht="12.75" customHeight="1" spans="1:5">
      <c r="A2877" s="7" t="s">
        <v>7054</v>
      </c>
      <c r="B2877" s="4" t="s">
        <v>1802</v>
      </c>
      <c r="C2877" s="7" t="s">
        <v>7055</v>
      </c>
      <c r="D2877" s="6" t="s">
        <v>444</v>
      </c>
      <c r="E2877" s="6">
        <v>0</v>
      </c>
    </row>
    <row r="2878" ht="12.75" customHeight="1" spans="1:5">
      <c r="A2878" s="7" t="s">
        <v>7056</v>
      </c>
      <c r="B2878" s="4" t="s">
        <v>1802</v>
      </c>
      <c r="C2878" s="7" t="s">
        <v>7057</v>
      </c>
      <c r="D2878" s="6" t="s">
        <v>444</v>
      </c>
      <c r="E2878" s="6">
        <v>2</v>
      </c>
    </row>
    <row r="2879" ht="12.75" customHeight="1" spans="1:5">
      <c r="A2879" s="7" t="s">
        <v>7058</v>
      </c>
      <c r="B2879" s="4" t="s">
        <v>1802</v>
      </c>
      <c r="C2879" s="7" t="s">
        <v>7059</v>
      </c>
      <c r="D2879" s="6" t="s">
        <v>444</v>
      </c>
      <c r="E2879" s="6">
        <v>87</v>
      </c>
    </row>
    <row r="2880" ht="12.75" customHeight="1" spans="1:5">
      <c r="A2880" s="7" t="s">
        <v>7060</v>
      </c>
      <c r="B2880" s="4" t="s">
        <v>1802</v>
      </c>
      <c r="C2880" s="7" t="s">
        <v>7061</v>
      </c>
      <c r="D2880" s="6" t="s">
        <v>1810</v>
      </c>
      <c r="E2880" s="6" t="s">
        <v>2397</v>
      </c>
    </row>
    <row r="2881" ht="12.75" customHeight="1" spans="1:5">
      <c r="A2881" s="7" t="s">
        <v>7062</v>
      </c>
      <c r="B2881" s="4" t="s">
        <v>1802</v>
      </c>
      <c r="C2881" s="7" t="s">
        <v>7063</v>
      </c>
      <c r="D2881" s="6" t="s">
        <v>444</v>
      </c>
      <c r="E2881" s="6">
        <v>0</v>
      </c>
    </row>
    <row r="2882" ht="12.75" customHeight="1" spans="1:5">
      <c r="A2882" s="7" t="s">
        <v>7064</v>
      </c>
      <c r="B2882" s="4" t="s">
        <v>1802</v>
      </c>
      <c r="C2882" s="7" t="s">
        <v>7065</v>
      </c>
      <c r="D2882" s="6" t="s">
        <v>444</v>
      </c>
      <c r="E2882" s="6">
        <v>0</v>
      </c>
    </row>
    <row r="2883" ht="12.75" customHeight="1" spans="1:5">
      <c r="A2883" s="3" t="s">
        <v>7066</v>
      </c>
      <c r="B2883" s="36"/>
      <c r="C2883" s="37"/>
      <c r="D2883" s="38"/>
      <c r="E2883" s="37"/>
    </row>
    <row r="2884" ht="12.75" customHeight="1" spans="1:5">
      <c r="A2884" s="7" t="s">
        <v>7067</v>
      </c>
      <c r="B2884" s="4" t="s">
        <v>1802</v>
      </c>
      <c r="C2884" s="7" t="s">
        <v>7068</v>
      </c>
      <c r="D2884" s="6" t="s">
        <v>46</v>
      </c>
      <c r="E2884" s="9" t="s">
        <v>2391</v>
      </c>
    </row>
    <row r="2885" ht="12.75" customHeight="1" spans="1:5">
      <c r="A2885" s="7" t="s">
        <v>7069</v>
      </c>
      <c r="B2885" s="4" t="s">
        <v>1802</v>
      </c>
      <c r="C2885" s="7" t="s">
        <v>7070</v>
      </c>
      <c r="D2885" s="6" t="s">
        <v>46</v>
      </c>
      <c r="E2885" s="9" t="s">
        <v>2391</v>
      </c>
    </row>
    <row r="2886" ht="12.75" customHeight="1" spans="1:5">
      <c r="A2886" s="7" t="s">
        <v>7071</v>
      </c>
      <c r="B2886" s="4" t="s">
        <v>1802</v>
      </c>
      <c r="C2886" s="7" t="s">
        <v>7072</v>
      </c>
      <c r="D2886" s="6" t="s">
        <v>46</v>
      </c>
      <c r="E2886" s="9" t="s">
        <v>2391</v>
      </c>
    </row>
    <row r="2887" ht="12.75" customHeight="1" spans="1:5">
      <c r="A2887" s="7" t="s">
        <v>7073</v>
      </c>
      <c r="B2887" s="4" t="s">
        <v>1802</v>
      </c>
      <c r="C2887" s="7" t="s">
        <v>7074</v>
      </c>
      <c r="D2887" s="6" t="s">
        <v>46</v>
      </c>
      <c r="E2887" s="9" t="s">
        <v>2391</v>
      </c>
    </row>
    <row r="2888" ht="12.75" customHeight="1" spans="1:5">
      <c r="A2888" s="7" t="s">
        <v>7075</v>
      </c>
      <c r="B2888" s="4" t="s">
        <v>1802</v>
      </c>
      <c r="C2888" s="7" t="s">
        <v>7076</v>
      </c>
      <c r="D2888" s="6" t="s">
        <v>46</v>
      </c>
      <c r="E2888" s="9" t="s">
        <v>2391</v>
      </c>
    </row>
    <row r="2889" ht="12.75" customHeight="1" spans="1:5">
      <c r="A2889" s="7" t="s">
        <v>7077</v>
      </c>
      <c r="B2889" s="4" t="s">
        <v>1802</v>
      </c>
      <c r="C2889" s="7" t="s">
        <v>7078</v>
      </c>
      <c r="D2889" s="6" t="s">
        <v>46</v>
      </c>
      <c r="E2889" s="9" t="s">
        <v>2391</v>
      </c>
    </row>
    <row r="2890" ht="12.75" customHeight="1" spans="1:5">
      <c r="A2890" s="7" t="s">
        <v>1814</v>
      </c>
      <c r="B2890" s="4" t="s">
        <v>1802</v>
      </c>
      <c r="C2890" s="7" t="s">
        <v>7079</v>
      </c>
      <c r="D2890" s="6" t="s">
        <v>1815</v>
      </c>
      <c r="E2890" s="6" t="s">
        <v>7080</v>
      </c>
    </row>
    <row r="2891" ht="12.75" customHeight="1" spans="1:5">
      <c r="A2891" s="7" t="s">
        <v>1817</v>
      </c>
      <c r="B2891" s="4" t="s">
        <v>1802</v>
      </c>
      <c r="C2891" s="7" t="s">
        <v>7081</v>
      </c>
      <c r="D2891" s="6" t="s">
        <v>574</v>
      </c>
      <c r="E2891" s="6">
        <v>99.2</v>
      </c>
    </row>
    <row r="2892" ht="12.75" customHeight="1" spans="1:5">
      <c r="A2892" s="7" t="s">
        <v>1819</v>
      </c>
      <c r="B2892" s="4" t="s">
        <v>1802</v>
      </c>
      <c r="C2892" s="7" t="s">
        <v>7082</v>
      </c>
      <c r="D2892" s="6" t="s">
        <v>203</v>
      </c>
      <c r="E2892" s="6">
        <v>13</v>
      </c>
    </row>
    <row r="2893" ht="12.75" customHeight="1" spans="1:5">
      <c r="A2893" s="7" t="s">
        <v>1821</v>
      </c>
      <c r="B2893" s="4" t="s">
        <v>1802</v>
      </c>
      <c r="C2893" s="7" t="s">
        <v>7083</v>
      </c>
      <c r="D2893" s="6" t="s">
        <v>203</v>
      </c>
      <c r="E2893" s="6">
        <v>13</v>
      </c>
    </row>
    <row r="2894" ht="12.75" customHeight="1" spans="1:5">
      <c r="A2894" s="7" t="s">
        <v>1823</v>
      </c>
      <c r="B2894" s="4" t="s">
        <v>1802</v>
      </c>
      <c r="C2894" s="7" t="s">
        <v>7084</v>
      </c>
      <c r="D2894" s="6" t="s">
        <v>65</v>
      </c>
      <c r="E2894" s="6">
        <v>100</v>
      </c>
    </row>
    <row r="2895" ht="12.75" customHeight="1" spans="1:5">
      <c r="A2895" s="3" t="s">
        <v>1773</v>
      </c>
      <c r="B2895" s="36"/>
      <c r="C2895" s="37"/>
      <c r="D2895" s="38"/>
      <c r="E2895" s="37"/>
    </row>
    <row r="2896" ht="12.75" customHeight="1" spans="1:5">
      <c r="A2896" s="7" t="s">
        <v>7085</v>
      </c>
      <c r="B2896" s="4" t="s">
        <v>1826</v>
      </c>
      <c r="C2896" s="7" t="s">
        <v>7086</v>
      </c>
      <c r="D2896" s="6" t="s">
        <v>574</v>
      </c>
      <c r="E2896" s="6">
        <v>8519</v>
      </c>
    </row>
    <row r="2897" ht="12.75" customHeight="1" spans="1:5">
      <c r="A2897" s="7" t="s">
        <v>7087</v>
      </c>
      <c r="B2897" s="4" t="s">
        <v>1826</v>
      </c>
      <c r="C2897" s="7" t="s">
        <v>7088</v>
      </c>
      <c r="D2897" s="6" t="s">
        <v>574</v>
      </c>
      <c r="E2897" s="6">
        <v>8519</v>
      </c>
    </row>
    <row r="2898" ht="12.75" customHeight="1" spans="1:5">
      <c r="A2898" s="7" t="s">
        <v>7089</v>
      </c>
      <c r="B2898" s="4" t="s">
        <v>1826</v>
      </c>
      <c r="C2898" s="7" t="s">
        <v>7090</v>
      </c>
      <c r="D2898" s="6" t="s">
        <v>574</v>
      </c>
      <c r="E2898" s="6" t="s">
        <v>2397</v>
      </c>
    </row>
    <row r="2899" ht="12.75" customHeight="1" spans="1:5">
      <c r="A2899" s="7" t="s">
        <v>7091</v>
      </c>
      <c r="B2899" s="4" t="s">
        <v>1826</v>
      </c>
      <c r="C2899" s="7" t="s">
        <v>7092</v>
      </c>
      <c r="D2899" s="6" t="s">
        <v>574</v>
      </c>
      <c r="E2899" s="6" t="s">
        <v>2397</v>
      </c>
    </row>
    <row r="2900" ht="12.75" customHeight="1" spans="1:5">
      <c r="A2900" s="7" t="s">
        <v>7093</v>
      </c>
      <c r="B2900" s="4" t="s">
        <v>1826</v>
      </c>
      <c r="C2900" s="7" t="s">
        <v>7094</v>
      </c>
      <c r="D2900" s="6" t="s">
        <v>574</v>
      </c>
      <c r="E2900" s="6" t="s">
        <v>2397</v>
      </c>
    </row>
    <row r="2901" ht="12.75" customHeight="1" spans="1:5">
      <c r="A2901" s="7" t="s">
        <v>7095</v>
      </c>
      <c r="B2901" s="4" t="s">
        <v>1826</v>
      </c>
      <c r="C2901" s="7" t="s">
        <v>7096</v>
      </c>
      <c r="D2901" s="6" t="s">
        <v>574</v>
      </c>
      <c r="E2901" s="6" t="s">
        <v>2397</v>
      </c>
    </row>
    <row r="2902" ht="12.75" customHeight="1" spans="1:5">
      <c r="A2902" s="7" t="s">
        <v>7097</v>
      </c>
      <c r="B2902" s="4" t="s">
        <v>1826</v>
      </c>
      <c r="C2902" s="7" t="s">
        <v>7098</v>
      </c>
      <c r="D2902" s="6" t="s">
        <v>574</v>
      </c>
      <c r="E2902" s="6" t="s">
        <v>2397</v>
      </c>
    </row>
    <row r="2903" ht="12.75" customHeight="1" spans="1:5">
      <c r="A2903" s="7" t="s">
        <v>7099</v>
      </c>
      <c r="B2903" s="4" t="s">
        <v>1826</v>
      </c>
      <c r="C2903" s="7" t="s">
        <v>7100</v>
      </c>
      <c r="D2903" s="6" t="s">
        <v>574</v>
      </c>
      <c r="E2903" s="6" t="s">
        <v>2397</v>
      </c>
    </row>
    <row r="2904" ht="12.75" customHeight="1" spans="1:5">
      <c r="A2904" s="7" t="s">
        <v>7101</v>
      </c>
      <c r="B2904" s="4" t="s">
        <v>1826</v>
      </c>
      <c r="C2904" s="7" t="s">
        <v>7102</v>
      </c>
      <c r="D2904" s="6" t="s">
        <v>574</v>
      </c>
      <c r="E2904" s="6">
        <v>81.53</v>
      </c>
    </row>
    <row r="2905" ht="12.75" customHeight="1" spans="1:5">
      <c r="A2905" s="7" t="s">
        <v>7103</v>
      </c>
      <c r="B2905" s="4" t="s">
        <v>1826</v>
      </c>
      <c r="C2905" s="7" t="s">
        <v>7104</v>
      </c>
      <c r="D2905" s="6" t="s">
        <v>574</v>
      </c>
      <c r="E2905" s="6" t="s">
        <v>7105</v>
      </c>
    </row>
    <row r="2906" ht="12.75" customHeight="1" spans="1:5">
      <c r="A2906" s="7" t="s">
        <v>7106</v>
      </c>
      <c r="B2906" s="4" t="s">
        <v>1826</v>
      </c>
      <c r="C2906" s="7" t="s">
        <v>7107</v>
      </c>
      <c r="D2906" s="6" t="s">
        <v>574</v>
      </c>
      <c r="E2906" s="6" t="s">
        <v>2397</v>
      </c>
    </row>
    <row r="2907" ht="12.75" customHeight="1" spans="1:5">
      <c r="A2907" s="7" t="s">
        <v>7108</v>
      </c>
      <c r="B2907" s="4" t="s">
        <v>1826</v>
      </c>
      <c r="C2907" s="7" t="s">
        <v>7109</v>
      </c>
      <c r="D2907" s="6" t="s">
        <v>574</v>
      </c>
      <c r="E2907" s="6" t="s">
        <v>2397</v>
      </c>
    </row>
    <row r="2908" ht="12.75" customHeight="1" spans="1:5">
      <c r="A2908" s="7" t="s">
        <v>7110</v>
      </c>
      <c r="B2908" s="4" t="s">
        <v>1826</v>
      </c>
      <c r="C2908" s="7" t="s">
        <v>7111</v>
      </c>
      <c r="D2908" s="6" t="s">
        <v>574</v>
      </c>
      <c r="E2908" s="6" t="s">
        <v>2397</v>
      </c>
    </row>
    <row r="2909" ht="12.75" customHeight="1" spans="1:5">
      <c r="A2909" s="7" t="s">
        <v>7112</v>
      </c>
      <c r="B2909" s="4" t="s">
        <v>1826</v>
      </c>
      <c r="C2909" s="7" t="s">
        <v>7113</v>
      </c>
      <c r="D2909" s="6" t="s">
        <v>574</v>
      </c>
      <c r="E2909" s="6" t="s">
        <v>2397</v>
      </c>
    </row>
    <row r="2910" ht="12.75" customHeight="1" spans="1:5">
      <c r="A2910" s="7" t="s">
        <v>7114</v>
      </c>
      <c r="B2910" s="4" t="s">
        <v>1826</v>
      </c>
      <c r="C2910" s="7" t="s">
        <v>7115</v>
      </c>
      <c r="D2910" s="6" t="s">
        <v>574</v>
      </c>
      <c r="E2910" s="6" t="s">
        <v>2397</v>
      </c>
    </row>
    <row r="2911" ht="12.75" customHeight="1" spans="1:5">
      <c r="A2911" s="7" t="s">
        <v>7116</v>
      </c>
      <c r="B2911" s="4" t="s">
        <v>1826</v>
      </c>
      <c r="C2911" s="7" t="s">
        <v>7117</v>
      </c>
      <c r="D2911" s="6" t="s">
        <v>574</v>
      </c>
      <c r="E2911" s="6" t="s">
        <v>2397</v>
      </c>
    </row>
    <row r="2912" ht="12.75" customHeight="1" spans="1:5">
      <c r="A2912" s="7" t="s">
        <v>7118</v>
      </c>
      <c r="B2912" s="4" t="s">
        <v>1826</v>
      </c>
      <c r="C2912" s="7" t="s">
        <v>7119</v>
      </c>
      <c r="D2912" s="6" t="s">
        <v>574</v>
      </c>
      <c r="E2912" s="6" t="s">
        <v>2397</v>
      </c>
    </row>
    <row r="2913" ht="12.75" customHeight="1" spans="1:5">
      <c r="A2913" s="7" t="s">
        <v>7120</v>
      </c>
      <c r="B2913" s="4" t="s">
        <v>1826</v>
      </c>
      <c r="C2913" s="7" t="s">
        <v>7121</v>
      </c>
      <c r="D2913" s="6" t="s">
        <v>574</v>
      </c>
      <c r="E2913" s="6" t="s">
        <v>2397</v>
      </c>
    </row>
    <row r="2914" ht="12.75" customHeight="1" spans="1:5">
      <c r="A2914" s="7" t="s">
        <v>7122</v>
      </c>
      <c r="B2914" s="4" t="s">
        <v>1826</v>
      </c>
      <c r="C2914" s="7" t="s">
        <v>7123</v>
      </c>
      <c r="D2914" s="6" t="s">
        <v>574</v>
      </c>
      <c r="E2914" s="6" t="s">
        <v>2397</v>
      </c>
    </row>
    <row r="2915" ht="12.75" customHeight="1" spans="1:5">
      <c r="A2915" s="7" t="s">
        <v>7124</v>
      </c>
      <c r="B2915" s="4" t="s">
        <v>1826</v>
      </c>
      <c r="C2915" s="7" t="s">
        <v>7125</v>
      </c>
      <c r="D2915" s="6" t="s">
        <v>574</v>
      </c>
      <c r="E2915" s="6" t="s">
        <v>2397</v>
      </c>
    </row>
    <row r="2916" ht="12.75" customHeight="1" spans="1:5">
      <c r="A2916" s="7" t="s">
        <v>7126</v>
      </c>
      <c r="B2916" s="4" t="s">
        <v>1826</v>
      </c>
      <c r="C2916" s="7" t="s">
        <v>7127</v>
      </c>
      <c r="D2916" s="6" t="s">
        <v>574</v>
      </c>
      <c r="E2916" s="6" t="s">
        <v>2397</v>
      </c>
    </row>
    <row r="2917" ht="12.75" customHeight="1" spans="1:5">
      <c r="A2917" s="7" t="s">
        <v>7128</v>
      </c>
      <c r="B2917" s="4" t="s">
        <v>1826</v>
      </c>
      <c r="C2917" s="7" t="s">
        <v>7129</v>
      </c>
      <c r="D2917" s="6" t="s">
        <v>574</v>
      </c>
      <c r="E2917" s="6" t="s">
        <v>2397</v>
      </c>
    </row>
    <row r="2918" ht="12.75" customHeight="1" spans="1:5">
      <c r="A2918" s="7" t="s">
        <v>7130</v>
      </c>
      <c r="B2918" s="4" t="s">
        <v>1826</v>
      </c>
      <c r="C2918" s="7" t="s">
        <v>7131</v>
      </c>
      <c r="D2918" s="6" t="s">
        <v>574</v>
      </c>
      <c r="E2918" s="6" t="s">
        <v>2397</v>
      </c>
    </row>
    <row r="2919" ht="12.75" customHeight="1" spans="1:5">
      <c r="A2919" s="7" t="s">
        <v>7132</v>
      </c>
      <c r="B2919" s="4" t="s">
        <v>1826</v>
      </c>
      <c r="C2919" s="7" t="s">
        <v>7133</v>
      </c>
      <c r="D2919" s="6" t="s">
        <v>574</v>
      </c>
      <c r="E2919" s="6" t="s">
        <v>2397</v>
      </c>
    </row>
    <row r="2920" ht="12.75" customHeight="1" spans="1:5">
      <c r="A2920" s="7" t="s">
        <v>7134</v>
      </c>
      <c r="B2920" s="4" t="s">
        <v>1826</v>
      </c>
      <c r="C2920" s="7" t="s">
        <v>7135</v>
      </c>
      <c r="D2920" s="6" t="s">
        <v>574</v>
      </c>
      <c r="E2920" s="6" t="s">
        <v>2397</v>
      </c>
    </row>
    <row r="2921" ht="12.75" customHeight="1" spans="1:5">
      <c r="A2921" s="7" t="s">
        <v>7136</v>
      </c>
      <c r="B2921" s="4" t="s">
        <v>1826</v>
      </c>
      <c r="C2921" s="7" t="s">
        <v>7137</v>
      </c>
      <c r="D2921" s="6" t="s">
        <v>574</v>
      </c>
      <c r="E2921" s="6" t="s">
        <v>2397</v>
      </c>
    </row>
    <row r="2922" ht="12.75" customHeight="1" spans="1:5">
      <c r="A2922" s="7" t="s">
        <v>7138</v>
      </c>
      <c r="B2922" s="4" t="s">
        <v>1826</v>
      </c>
      <c r="C2922" s="7" t="s">
        <v>7139</v>
      </c>
      <c r="D2922" s="6" t="s">
        <v>574</v>
      </c>
      <c r="E2922" s="6" t="s">
        <v>2397</v>
      </c>
    </row>
    <row r="2923" ht="12.75" customHeight="1" spans="1:5">
      <c r="A2923" s="7" t="s">
        <v>7140</v>
      </c>
      <c r="B2923" s="4" t="s">
        <v>1826</v>
      </c>
      <c r="C2923" s="7" t="s">
        <v>7141</v>
      </c>
      <c r="D2923" s="6" t="s">
        <v>574</v>
      </c>
      <c r="E2923" s="6" t="s">
        <v>2397</v>
      </c>
    </row>
    <row r="2924" ht="12.75" customHeight="1" spans="1:5">
      <c r="A2924" s="7" t="s">
        <v>7142</v>
      </c>
      <c r="B2924" s="4" t="s">
        <v>1826</v>
      </c>
      <c r="C2924" s="7" t="s">
        <v>7143</v>
      </c>
      <c r="D2924" s="6" t="s">
        <v>574</v>
      </c>
      <c r="E2924" s="6" t="s">
        <v>2397</v>
      </c>
    </row>
    <row r="2925" ht="12.75" customHeight="1" spans="1:5">
      <c r="A2925" s="7" t="s">
        <v>7144</v>
      </c>
      <c r="B2925" s="4" t="s">
        <v>1826</v>
      </c>
      <c r="C2925" s="7" t="s">
        <v>7145</v>
      </c>
      <c r="D2925" s="6" t="s">
        <v>574</v>
      </c>
      <c r="E2925" s="6" t="s">
        <v>2397</v>
      </c>
    </row>
    <row r="2926" ht="12.75" customHeight="1" spans="1:5">
      <c r="A2926" s="7" t="s">
        <v>7146</v>
      </c>
      <c r="B2926" s="4" t="s">
        <v>1826</v>
      </c>
      <c r="C2926" s="7" t="s">
        <v>7147</v>
      </c>
      <c r="D2926" s="6" t="s">
        <v>574</v>
      </c>
      <c r="E2926" s="6" t="s">
        <v>2397</v>
      </c>
    </row>
    <row r="2927" ht="12.75" customHeight="1" spans="1:5">
      <c r="A2927" s="7" t="s">
        <v>7148</v>
      </c>
      <c r="B2927" s="4" t="s">
        <v>1826</v>
      </c>
      <c r="C2927" s="7" t="s">
        <v>7149</v>
      </c>
      <c r="D2927" s="6" t="s">
        <v>574</v>
      </c>
      <c r="E2927" s="6" t="s">
        <v>2397</v>
      </c>
    </row>
    <row r="2928" ht="12.75" customHeight="1" spans="1:5">
      <c r="A2928" s="7" t="s">
        <v>7150</v>
      </c>
      <c r="B2928" s="4" t="s">
        <v>1826</v>
      </c>
      <c r="C2928" s="7" t="s">
        <v>7151</v>
      </c>
      <c r="D2928" s="6" t="s">
        <v>574</v>
      </c>
      <c r="E2928" s="6" t="s">
        <v>2397</v>
      </c>
    </row>
    <row r="2929" ht="12.75" customHeight="1" spans="1:5">
      <c r="A2929" s="7" t="s">
        <v>7152</v>
      </c>
      <c r="B2929" s="4" t="s">
        <v>1826</v>
      </c>
      <c r="C2929" s="7" t="s">
        <v>7153</v>
      </c>
      <c r="D2929" s="6" t="s">
        <v>574</v>
      </c>
      <c r="E2929" s="6" t="s">
        <v>2397</v>
      </c>
    </row>
    <row r="2930" ht="12.75" customHeight="1" spans="1:5">
      <c r="A2930" s="7" t="s">
        <v>7154</v>
      </c>
      <c r="B2930" s="4" t="s">
        <v>1826</v>
      </c>
      <c r="C2930" s="7" t="s">
        <v>7155</v>
      </c>
      <c r="D2930" s="6" t="s">
        <v>574</v>
      </c>
      <c r="E2930" s="6" t="s">
        <v>2397</v>
      </c>
    </row>
    <row r="2931" ht="12.75" customHeight="1" spans="1:5">
      <c r="A2931" s="7" t="s">
        <v>7156</v>
      </c>
      <c r="B2931" s="4" t="s">
        <v>1826</v>
      </c>
      <c r="C2931" s="7" t="s">
        <v>7157</v>
      </c>
      <c r="D2931" s="6" t="s">
        <v>574</v>
      </c>
      <c r="E2931" s="6" t="s">
        <v>2397</v>
      </c>
    </row>
    <row r="2932" ht="12.75" customHeight="1" spans="1:5">
      <c r="A2932" s="7" t="s">
        <v>7158</v>
      </c>
      <c r="B2932" s="4" t="s">
        <v>1826</v>
      </c>
      <c r="C2932" s="7" t="s">
        <v>7159</v>
      </c>
      <c r="D2932" s="6" t="s">
        <v>574</v>
      </c>
      <c r="E2932" s="6" t="s">
        <v>2397</v>
      </c>
    </row>
    <row r="2933" ht="12.75" customHeight="1" spans="1:5">
      <c r="A2933" s="7" t="s">
        <v>7160</v>
      </c>
      <c r="B2933" s="4" t="s">
        <v>1826</v>
      </c>
      <c r="C2933" s="7" t="s">
        <v>7161</v>
      </c>
      <c r="D2933" s="6" t="s">
        <v>574</v>
      </c>
      <c r="E2933" s="6" t="s">
        <v>2397</v>
      </c>
    </row>
    <row r="2934" ht="12.75" customHeight="1" spans="1:5">
      <c r="A2934" s="7" t="s">
        <v>7162</v>
      </c>
      <c r="B2934" s="4" t="s">
        <v>1826</v>
      </c>
      <c r="C2934" s="7" t="s">
        <v>7163</v>
      </c>
      <c r="D2934" s="6" t="s">
        <v>574</v>
      </c>
      <c r="E2934" s="6" t="s">
        <v>2397</v>
      </c>
    </row>
    <row r="2935" ht="12.75" customHeight="1" spans="1:5">
      <c r="A2935" s="7" t="s">
        <v>7164</v>
      </c>
      <c r="B2935" s="4" t="s">
        <v>1826</v>
      </c>
      <c r="C2935" s="7" t="s">
        <v>7165</v>
      </c>
      <c r="D2935" s="6" t="s">
        <v>574</v>
      </c>
      <c r="E2935" s="6" t="s">
        <v>2397</v>
      </c>
    </row>
    <row r="2936" ht="12.75" customHeight="1" spans="1:5">
      <c r="A2936" s="7" t="s">
        <v>7166</v>
      </c>
      <c r="B2936" s="4" t="s">
        <v>1826</v>
      </c>
      <c r="C2936" s="7" t="s">
        <v>7167</v>
      </c>
      <c r="D2936" s="6" t="s">
        <v>574</v>
      </c>
      <c r="E2936" s="6" t="s">
        <v>7168</v>
      </c>
    </row>
    <row r="2937" ht="12.75" customHeight="1" spans="1:5">
      <c r="A2937" s="7" t="s">
        <v>7169</v>
      </c>
      <c r="B2937" s="4" t="s">
        <v>1826</v>
      </c>
      <c r="C2937" s="7" t="s">
        <v>7167</v>
      </c>
      <c r="D2937" s="6" t="s">
        <v>574</v>
      </c>
      <c r="E2937" s="6" t="s">
        <v>7170</v>
      </c>
    </row>
    <row r="2938" ht="12.75" customHeight="1" spans="1:5">
      <c r="A2938" s="7" t="s">
        <v>7171</v>
      </c>
      <c r="B2938" s="4" t="s">
        <v>1826</v>
      </c>
      <c r="C2938" s="7" t="s">
        <v>7167</v>
      </c>
      <c r="D2938" s="6" t="s">
        <v>574</v>
      </c>
      <c r="E2938" s="6" t="s">
        <v>7172</v>
      </c>
    </row>
    <row r="2939" ht="12.75" customHeight="1" spans="1:5">
      <c r="A2939" s="7" t="s">
        <v>7173</v>
      </c>
      <c r="B2939" s="4" t="s">
        <v>1826</v>
      </c>
      <c r="C2939" s="7" t="s">
        <v>7167</v>
      </c>
      <c r="D2939" s="6" t="s">
        <v>574</v>
      </c>
      <c r="E2939" s="6" t="s">
        <v>7174</v>
      </c>
    </row>
    <row r="2940" ht="12.75" customHeight="1" spans="1:5">
      <c r="A2940" s="7" t="s">
        <v>7175</v>
      </c>
      <c r="B2940" s="4" t="s">
        <v>1826</v>
      </c>
      <c r="C2940" s="7" t="s">
        <v>7167</v>
      </c>
      <c r="D2940" s="6" t="s">
        <v>574</v>
      </c>
      <c r="E2940" s="6" t="s">
        <v>7168</v>
      </c>
    </row>
    <row r="2941" ht="12.75" customHeight="1" spans="1:5">
      <c r="A2941" s="7" t="s">
        <v>7176</v>
      </c>
      <c r="B2941" s="4" t="s">
        <v>1826</v>
      </c>
      <c r="C2941" s="7" t="s">
        <v>7167</v>
      </c>
      <c r="D2941" s="6" t="s">
        <v>574</v>
      </c>
      <c r="E2941" s="6" t="s">
        <v>2573</v>
      </c>
    </row>
    <row r="2942" ht="12.75" customHeight="1" spans="1:5">
      <c r="A2942" s="7" t="s">
        <v>7177</v>
      </c>
      <c r="B2942" s="4" t="s">
        <v>1826</v>
      </c>
      <c r="C2942" s="7" t="s">
        <v>7167</v>
      </c>
      <c r="D2942" s="6" t="s">
        <v>574</v>
      </c>
      <c r="E2942" s="18">
        <v>83602</v>
      </c>
    </row>
    <row r="2943" ht="12.75" customHeight="1" spans="1:5">
      <c r="A2943" s="7" t="s">
        <v>7178</v>
      </c>
      <c r="B2943" s="4" t="s">
        <v>1826</v>
      </c>
      <c r="C2943" s="7" t="s">
        <v>7167</v>
      </c>
      <c r="D2943" s="6" t="s">
        <v>574</v>
      </c>
      <c r="E2943" s="6" t="s">
        <v>7179</v>
      </c>
    </row>
    <row r="2944" ht="12.75" customHeight="1" spans="1:5">
      <c r="A2944" s="7" t="s">
        <v>7180</v>
      </c>
      <c r="B2944" s="4" t="s">
        <v>1826</v>
      </c>
      <c r="C2944" s="7" t="s">
        <v>7167</v>
      </c>
      <c r="D2944" s="6" t="s">
        <v>574</v>
      </c>
      <c r="E2944" s="6" t="s">
        <v>7181</v>
      </c>
    </row>
    <row r="2945" ht="12.75" customHeight="1" spans="1:5">
      <c r="A2945" s="7" t="s">
        <v>7182</v>
      </c>
      <c r="B2945" s="4" t="s">
        <v>1826</v>
      </c>
      <c r="C2945" s="7" t="s">
        <v>7167</v>
      </c>
      <c r="D2945" s="6" t="s">
        <v>574</v>
      </c>
      <c r="E2945" s="6" t="s">
        <v>7183</v>
      </c>
    </row>
    <row r="2946" ht="12.75" customHeight="1" spans="1:5">
      <c r="A2946" s="7" t="s">
        <v>7184</v>
      </c>
      <c r="B2946" s="4" t="s">
        <v>1826</v>
      </c>
      <c r="C2946" s="7" t="s">
        <v>7167</v>
      </c>
      <c r="D2946" s="6" t="s">
        <v>574</v>
      </c>
      <c r="E2946" s="6" t="s">
        <v>7185</v>
      </c>
    </row>
    <row r="2947" ht="12.75" customHeight="1" spans="1:5">
      <c r="A2947" s="7" t="s">
        <v>7186</v>
      </c>
      <c r="B2947" s="4" t="s">
        <v>1826</v>
      </c>
      <c r="C2947" s="7" t="s">
        <v>7167</v>
      </c>
      <c r="D2947" s="6" t="s">
        <v>574</v>
      </c>
      <c r="E2947" s="6" t="s">
        <v>7187</v>
      </c>
    </row>
    <row r="2948" ht="12.75" customHeight="1" spans="1:5">
      <c r="A2948" s="7" t="s">
        <v>7188</v>
      </c>
      <c r="B2948" s="4" t="s">
        <v>1826</v>
      </c>
      <c r="C2948" s="7" t="s">
        <v>7167</v>
      </c>
      <c r="D2948" s="6" t="s">
        <v>574</v>
      </c>
      <c r="E2948" s="6" t="s">
        <v>7189</v>
      </c>
    </row>
    <row r="2949" ht="12.75" customHeight="1" spans="1:5">
      <c r="A2949" s="7" t="s">
        <v>7190</v>
      </c>
      <c r="B2949" s="4" t="s">
        <v>1826</v>
      </c>
      <c r="C2949" s="7" t="s">
        <v>7167</v>
      </c>
      <c r="D2949" s="6" t="s">
        <v>574</v>
      </c>
      <c r="E2949" s="6" t="s">
        <v>7191</v>
      </c>
    </row>
    <row r="2950" ht="12.75" customHeight="1" spans="1:5">
      <c r="A2950" s="7" t="s">
        <v>7192</v>
      </c>
      <c r="B2950" s="4" t="s">
        <v>1826</v>
      </c>
      <c r="C2950" s="7" t="s">
        <v>7193</v>
      </c>
      <c r="D2950" s="6" t="s">
        <v>46</v>
      </c>
      <c r="E2950" s="6" t="s">
        <v>2397</v>
      </c>
    </row>
    <row r="2951" ht="12.75" customHeight="1" spans="1:5">
      <c r="A2951" s="3" t="s">
        <v>7194</v>
      </c>
      <c r="B2951" s="36"/>
      <c r="C2951" s="37"/>
      <c r="D2951" s="38"/>
      <c r="E2951" s="37"/>
    </row>
    <row r="2952" ht="12.75" customHeight="1" spans="1:5">
      <c r="A2952" s="7" t="s">
        <v>7195</v>
      </c>
      <c r="B2952" s="4" t="s">
        <v>1826</v>
      </c>
      <c r="C2952" s="7" t="s">
        <v>7196</v>
      </c>
      <c r="D2952" s="6" t="s">
        <v>776</v>
      </c>
      <c r="E2952" s="6">
        <v>19</v>
      </c>
    </row>
    <row r="2953" ht="12.75" customHeight="1" spans="1:5">
      <c r="A2953" s="7" t="s">
        <v>7197</v>
      </c>
      <c r="B2953" s="4" t="s">
        <v>1826</v>
      </c>
      <c r="C2953" s="7" t="s">
        <v>7198</v>
      </c>
      <c r="D2953" s="6" t="s">
        <v>776</v>
      </c>
      <c r="E2953" s="6">
        <v>5</v>
      </c>
    </row>
    <row r="2954" ht="12.75" customHeight="1" spans="1:5">
      <c r="A2954" s="7" t="s">
        <v>7199</v>
      </c>
      <c r="B2954" s="4" t="s">
        <v>1826</v>
      </c>
      <c r="C2954" s="7" t="s">
        <v>7200</v>
      </c>
      <c r="D2954" s="6" t="s">
        <v>776</v>
      </c>
      <c r="E2954" s="6">
        <v>1</v>
      </c>
    </row>
    <row r="2955" ht="12.75" customHeight="1" spans="1:5">
      <c r="A2955" s="7" t="s">
        <v>2248</v>
      </c>
      <c r="B2955" s="4" t="s">
        <v>1826</v>
      </c>
      <c r="C2955" s="7" t="s">
        <v>7201</v>
      </c>
      <c r="D2955" s="6" t="s">
        <v>776</v>
      </c>
      <c r="E2955" s="6">
        <v>1</v>
      </c>
    </row>
    <row r="2956" ht="12.75" customHeight="1" spans="1:5">
      <c r="A2956" s="7" t="s">
        <v>7202</v>
      </c>
      <c r="B2956" s="4" t="s">
        <v>1826</v>
      </c>
      <c r="C2956" s="7" t="s">
        <v>7203</v>
      </c>
      <c r="D2956" s="6" t="s">
        <v>776</v>
      </c>
      <c r="E2956" s="6">
        <v>152</v>
      </c>
    </row>
    <row r="2957" ht="12.75" customHeight="1" spans="1:5">
      <c r="A2957" s="7" t="s">
        <v>2006</v>
      </c>
      <c r="B2957" s="4" t="s">
        <v>1826</v>
      </c>
      <c r="C2957" s="7" t="s">
        <v>7204</v>
      </c>
      <c r="D2957" s="6" t="s">
        <v>776</v>
      </c>
      <c r="E2957" s="6">
        <v>1</v>
      </c>
    </row>
    <row r="2958" ht="12.75" customHeight="1" spans="1:5">
      <c r="A2958" s="3" t="s">
        <v>7205</v>
      </c>
      <c r="B2958" s="36"/>
      <c r="C2958" s="37"/>
      <c r="D2958" s="38"/>
      <c r="E2958" s="37"/>
    </row>
    <row r="2959" ht="12.75" customHeight="1" spans="1:5">
      <c r="A2959" s="7" t="s">
        <v>1825</v>
      </c>
      <c r="B2959" s="4" t="s">
        <v>1826</v>
      </c>
      <c r="C2959" s="7" t="s">
        <v>7206</v>
      </c>
      <c r="D2959" s="6" t="s">
        <v>574</v>
      </c>
      <c r="E2959" s="6" t="s">
        <v>2685</v>
      </c>
    </row>
    <row r="2960" ht="12.75" customHeight="1" spans="1:5">
      <c r="A2960" s="7" t="s">
        <v>1828</v>
      </c>
      <c r="B2960" s="4" t="s">
        <v>1826</v>
      </c>
      <c r="C2960" s="7" t="s">
        <v>7207</v>
      </c>
      <c r="D2960" s="6" t="s">
        <v>574</v>
      </c>
      <c r="E2960" s="6" t="s">
        <v>7208</v>
      </c>
    </row>
    <row r="2961" ht="12.75" customHeight="1" spans="1:5">
      <c r="A2961" s="7" t="s">
        <v>1830</v>
      </c>
      <c r="B2961" s="4" t="s">
        <v>1826</v>
      </c>
      <c r="C2961" s="7" t="s">
        <v>7209</v>
      </c>
      <c r="D2961" s="6" t="s">
        <v>574</v>
      </c>
      <c r="E2961" s="6" t="s">
        <v>2397</v>
      </c>
    </row>
    <row r="2962" ht="12.75" customHeight="1" spans="1:5">
      <c r="A2962" s="7" t="s">
        <v>1832</v>
      </c>
      <c r="B2962" s="4" t="s">
        <v>1826</v>
      </c>
      <c r="C2962" s="7" t="s">
        <v>7210</v>
      </c>
      <c r="D2962" s="6" t="s">
        <v>574</v>
      </c>
      <c r="E2962" s="6" t="s">
        <v>2397</v>
      </c>
    </row>
    <row r="2963" ht="12.75" customHeight="1" spans="1:5">
      <c r="A2963" s="7" t="s">
        <v>1834</v>
      </c>
      <c r="B2963" s="4" t="s">
        <v>1826</v>
      </c>
      <c r="C2963" s="7" t="s">
        <v>7211</v>
      </c>
      <c r="D2963" s="6" t="s">
        <v>574</v>
      </c>
      <c r="E2963" s="6" t="s">
        <v>2397</v>
      </c>
    </row>
    <row r="2964" ht="12.75" customHeight="1" spans="1:5">
      <c r="A2964" s="7" t="s">
        <v>1836</v>
      </c>
      <c r="B2964" s="4" t="s">
        <v>1826</v>
      </c>
      <c r="C2964" s="7" t="s">
        <v>7212</v>
      </c>
      <c r="D2964" s="6" t="s">
        <v>574</v>
      </c>
      <c r="E2964" s="6" t="s">
        <v>2397</v>
      </c>
    </row>
    <row r="2965" ht="12.75" customHeight="1" spans="1:5">
      <c r="A2965" s="7" t="s">
        <v>1838</v>
      </c>
      <c r="B2965" s="4" t="s">
        <v>1826</v>
      </c>
      <c r="C2965" s="7" t="s">
        <v>7213</v>
      </c>
      <c r="D2965" s="6" t="s">
        <v>574</v>
      </c>
      <c r="E2965" s="6" t="s">
        <v>2397</v>
      </c>
    </row>
    <row r="2966" ht="12.75" customHeight="1" spans="1:5">
      <c r="A2966" s="7" t="s">
        <v>1840</v>
      </c>
      <c r="B2966" s="4" t="s">
        <v>1826</v>
      </c>
      <c r="C2966" s="7" t="s">
        <v>7214</v>
      </c>
      <c r="D2966" s="6" t="s">
        <v>574</v>
      </c>
      <c r="E2966" s="6" t="s">
        <v>2397</v>
      </c>
    </row>
    <row r="2967" ht="12.75" customHeight="1" spans="1:5">
      <c r="A2967" s="7" t="s">
        <v>1842</v>
      </c>
      <c r="B2967" s="4" t="s">
        <v>1826</v>
      </c>
      <c r="C2967" s="7" t="s">
        <v>7215</v>
      </c>
      <c r="D2967" s="6" t="s">
        <v>574</v>
      </c>
      <c r="E2967" s="6" t="s">
        <v>2397</v>
      </c>
    </row>
    <row r="2968" ht="12.75" customHeight="1" spans="1:5">
      <c r="A2968" s="7" t="s">
        <v>1844</v>
      </c>
      <c r="B2968" s="4" t="s">
        <v>1826</v>
      </c>
      <c r="C2968" s="7" t="s">
        <v>7216</v>
      </c>
      <c r="D2968" s="6" t="s">
        <v>574</v>
      </c>
      <c r="E2968" s="6" t="s">
        <v>2397</v>
      </c>
    </row>
    <row r="2969" ht="12.75" customHeight="1" spans="1:5">
      <c r="A2969" s="7" t="s">
        <v>1846</v>
      </c>
      <c r="B2969" s="4" t="s">
        <v>1826</v>
      </c>
      <c r="C2969" s="7" t="s">
        <v>7217</v>
      </c>
      <c r="D2969" s="6" t="s">
        <v>574</v>
      </c>
      <c r="E2969" s="6" t="s">
        <v>2397</v>
      </c>
    </row>
    <row r="2970" ht="12.75" customHeight="1" spans="1:5">
      <c r="A2970" s="7" t="s">
        <v>1848</v>
      </c>
      <c r="B2970" s="4" t="s">
        <v>1826</v>
      </c>
      <c r="C2970" s="7" t="s">
        <v>7218</v>
      </c>
      <c r="D2970" s="6" t="s">
        <v>46</v>
      </c>
      <c r="E2970" s="6" t="s">
        <v>2397</v>
      </c>
    </row>
    <row r="2971" ht="12.75" customHeight="1" spans="1:5">
      <c r="A2971" s="7" t="s">
        <v>1850</v>
      </c>
      <c r="B2971" s="4" t="s">
        <v>1826</v>
      </c>
      <c r="C2971" s="7" t="s">
        <v>7219</v>
      </c>
      <c r="D2971" s="6" t="s">
        <v>426</v>
      </c>
      <c r="E2971" s="6" t="s">
        <v>2397</v>
      </c>
    </row>
    <row r="2972" ht="12.75" customHeight="1" spans="1:5">
      <c r="A2972" s="7" t="s">
        <v>1852</v>
      </c>
      <c r="B2972" s="4" t="s">
        <v>1826</v>
      </c>
      <c r="C2972" s="7" t="s">
        <v>7219</v>
      </c>
      <c r="D2972" s="6" t="s">
        <v>1583</v>
      </c>
      <c r="E2972" s="6" t="s">
        <v>2397</v>
      </c>
    </row>
    <row r="2973" ht="12.75" customHeight="1" spans="1:5">
      <c r="A2973" s="7" t="s">
        <v>1854</v>
      </c>
      <c r="B2973" s="4" t="s">
        <v>1826</v>
      </c>
      <c r="C2973" s="7" t="s">
        <v>7219</v>
      </c>
      <c r="D2973" s="6" t="s">
        <v>426</v>
      </c>
      <c r="E2973" s="6" t="s">
        <v>2397</v>
      </c>
    </row>
    <row r="2974" ht="12.75" customHeight="1" spans="1:5">
      <c r="A2974" s="7" t="s">
        <v>1856</v>
      </c>
      <c r="B2974" s="4" t="s">
        <v>1826</v>
      </c>
      <c r="C2974" s="7" t="s">
        <v>7219</v>
      </c>
      <c r="D2974" s="6" t="s">
        <v>426</v>
      </c>
      <c r="E2974" s="6" t="s">
        <v>2685</v>
      </c>
    </row>
    <row r="2975" ht="12.75" customHeight="1" spans="1:5">
      <c r="A2975" s="7" t="s">
        <v>1858</v>
      </c>
      <c r="B2975" s="4" t="s">
        <v>1826</v>
      </c>
      <c r="C2975" s="7" t="s">
        <v>7219</v>
      </c>
      <c r="D2975" s="6" t="s">
        <v>426</v>
      </c>
      <c r="E2975" s="6" t="s">
        <v>2397</v>
      </c>
    </row>
    <row r="2976" ht="12.75" customHeight="1" spans="1:5">
      <c r="A2976" s="7" t="s">
        <v>1860</v>
      </c>
      <c r="B2976" s="4" t="s">
        <v>1826</v>
      </c>
      <c r="C2976" s="7" t="s">
        <v>7219</v>
      </c>
      <c r="D2976" s="6" t="s">
        <v>426</v>
      </c>
      <c r="E2976" s="6" t="s">
        <v>2397</v>
      </c>
    </row>
    <row r="2977" ht="12.75" customHeight="1" spans="1:5">
      <c r="A2977" s="7" t="s">
        <v>1862</v>
      </c>
      <c r="B2977" s="4" t="s">
        <v>1826</v>
      </c>
      <c r="C2977" s="7" t="s">
        <v>7220</v>
      </c>
      <c r="D2977" s="6" t="s">
        <v>7221</v>
      </c>
      <c r="E2977" s="6" t="s">
        <v>2397</v>
      </c>
    </row>
    <row r="2978" ht="12.75" customHeight="1" spans="1:5">
      <c r="A2978" s="7" t="s">
        <v>1864</v>
      </c>
      <c r="B2978" s="4" t="s">
        <v>1826</v>
      </c>
      <c r="C2978" s="7" t="s">
        <v>7222</v>
      </c>
      <c r="D2978" s="6" t="s">
        <v>1583</v>
      </c>
      <c r="E2978" s="6" t="s">
        <v>2397</v>
      </c>
    </row>
    <row r="2979" ht="12.75" customHeight="1" spans="1:5">
      <c r="A2979" s="7" t="s">
        <v>1866</v>
      </c>
      <c r="B2979" s="4" t="s">
        <v>1826</v>
      </c>
      <c r="C2979" s="7" t="s">
        <v>7223</v>
      </c>
      <c r="D2979" s="6" t="s">
        <v>46</v>
      </c>
      <c r="E2979" s="6" t="s">
        <v>2397</v>
      </c>
    </row>
    <row r="2980" ht="12.75" customHeight="1" spans="1:5">
      <c r="A2980" s="7" t="s">
        <v>1850</v>
      </c>
      <c r="B2980" s="4" t="s">
        <v>1826</v>
      </c>
      <c r="C2980" s="7" t="s">
        <v>7222</v>
      </c>
      <c r="D2980" s="6" t="s">
        <v>1583</v>
      </c>
      <c r="E2980" s="6" t="s">
        <v>2397</v>
      </c>
    </row>
    <row r="2981" ht="12.75" customHeight="1" spans="1:5">
      <c r="A2981" s="7" t="s">
        <v>1852</v>
      </c>
      <c r="B2981" s="4" t="s">
        <v>1826</v>
      </c>
      <c r="C2981" s="7" t="s">
        <v>7222</v>
      </c>
      <c r="D2981" s="6" t="s">
        <v>426</v>
      </c>
      <c r="E2981" s="6" t="s">
        <v>2397</v>
      </c>
    </row>
    <row r="2982" ht="12.75" customHeight="1" spans="1:5">
      <c r="A2982" s="7" t="s">
        <v>1854</v>
      </c>
      <c r="B2982" s="4" t="s">
        <v>1826</v>
      </c>
      <c r="C2982" s="7" t="s">
        <v>7222</v>
      </c>
      <c r="D2982" s="6" t="s">
        <v>426</v>
      </c>
      <c r="E2982" s="6" t="s">
        <v>2397</v>
      </c>
    </row>
    <row r="2983" ht="12.75" customHeight="1" spans="1:5">
      <c r="A2983" s="7" t="s">
        <v>1856</v>
      </c>
      <c r="B2983" s="4" t="s">
        <v>1826</v>
      </c>
      <c r="C2983" s="7" t="s">
        <v>7222</v>
      </c>
      <c r="D2983" s="6" t="s">
        <v>426</v>
      </c>
      <c r="E2983" s="6" t="s">
        <v>2397</v>
      </c>
    </row>
    <row r="2984" ht="12.75" customHeight="1" spans="1:5">
      <c r="A2984" s="7" t="s">
        <v>1858</v>
      </c>
      <c r="B2984" s="4" t="s">
        <v>1826</v>
      </c>
      <c r="C2984" s="7" t="s">
        <v>7222</v>
      </c>
      <c r="D2984" s="6" t="s">
        <v>426</v>
      </c>
      <c r="E2984" s="6" t="s">
        <v>2397</v>
      </c>
    </row>
    <row r="2985" ht="12.75" customHeight="1" spans="1:5">
      <c r="A2985" s="7" t="s">
        <v>1860</v>
      </c>
      <c r="B2985" s="4" t="s">
        <v>1826</v>
      </c>
      <c r="C2985" s="7" t="s">
        <v>7222</v>
      </c>
      <c r="D2985" s="6" t="s">
        <v>426</v>
      </c>
      <c r="E2985" s="6" t="s">
        <v>2397</v>
      </c>
    </row>
    <row r="2986" ht="12.75" customHeight="1" spans="1:5">
      <c r="A2986" s="7" t="s">
        <v>1874</v>
      </c>
      <c r="B2986" s="4" t="s">
        <v>1826</v>
      </c>
      <c r="C2986" s="7" t="s">
        <v>7224</v>
      </c>
      <c r="D2986" s="6" t="s">
        <v>1583</v>
      </c>
      <c r="E2986" s="6" t="s">
        <v>2397</v>
      </c>
    </row>
    <row r="2987" ht="12.75" customHeight="1" spans="1:5">
      <c r="A2987" s="3" t="s">
        <v>5000</v>
      </c>
      <c r="B2987" s="36"/>
      <c r="C2987" s="37"/>
      <c r="D2987" s="38"/>
      <c r="E2987" s="37"/>
    </row>
    <row r="2988" ht="12.75" customHeight="1" spans="1:5">
      <c r="A2988" s="7" t="s">
        <v>5001</v>
      </c>
      <c r="B2988" s="4" t="s">
        <v>1876</v>
      </c>
      <c r="C2988" s="7" t="s">
        <v>5002</v>
      </c>
      <c r="D2988" s="6" t="s">
        <v>119</v>
      </c>
      <c r="E2988" s="22">
        <v>1</v>
      </c>
    </row>
    <row r="2989" ht="12.75" customHeight="1" spans="1:5">
      <c r="A2989" s="7" t="s">
        <v>5003</v>
      </c>
      <c r="B2989" s="4" t="s">
        <v>1876</v>
      </c>
      <c r="C2989" s="7" t="s">
        <v>5004</v>
      </c>
      <c r="D2989" s="6" t="s">
        <v>119</v>
      </c>
      <c r="E2989" s="22">
        <v>14</v>
      </c>
    </row>
    <row r="2990" ht="12.75" customHeight="1" spans="1:5">
      <c r="A2990" s="7" t="s">
        <v>1884</v>
      </c>
      <c r="B2990" s="4" t="s">
        <v>1876</v>
      </c>
      <c r="C2990" s="7" t="s">
        <v>5005</v>
      </c>
      <c r="D2990" s="6" t="s">
        <v>119</v>
      </c>
      <c r="E2990" s="22">
        <v>45</v>
      </c>
    </row>
    <row r="2991" ht="12.75" customHeight="1" spans="1:5">
      <c r="A2991" s="7" t="s">
        <v>5006</v>
      </c>
      <c r="B2991" s="4" t="s">
        <v>1876</v>
      </c>
      <c r="C2991" s="7" t="s">
        <v>5007</v>
      </c>
      <c r="D2991" s="6" t="s">
        <v>119</v>
      </c>
      <c r="E2991" s="22">
        <v>616</v>
      </c>
    </row>
    <row r="2992" ht="12.75" customHeight="1" spans="1:5">
      <c r="A2992" s="7" t="s">
        <v>5008</v>
      </c>
      <c r="B2992" s="4" t="s">
        <v>1876</v>
      </c>
      <c r="C2992" s="7" t="s">
        <v>5009</v>
      </c>
      <c r="D2992" s="6" t="s">
        <v>119</v>
      </c>
      <c r="E2992" s="22">
        <v>2535</v>
      </c>
    </row>
    <row r="2993" ht="12.75" customHeight="1" spans="1:5">
      <c r="A2993" s="7" t="s">
        <v>5010</v>
      </c>
      <c r="B2993" s="4" t="s">
        <v>1876</v>
      </c>
      <c r="C2993" s="7" t="s">
        <v>5011</v>
      </c>
      <c r="D2993" s="6" t="s">
        <v>5012</v>
      </c>
      <c r="E2993" s="22">
        <v>328</v>
      </c>
    </row>
    <row r="2994" ht="12.75" customHeight="1" spans="1:5">
      <c r="A2994" s="3" t="s">
        <v>7225</v>
      </c>
      <c r="B2994" s="36"/>
      <c r="C2994" s="37"/>
      <c r="D2994" s="38"/>
      <c r="E2994" s="37"/>
    </row>
    <row r="2995" ht="12.75" customHeight="1" spans="1:5">
      <c r="A2995" s="7" t="s">
        <v>5014</v>
      </c>
      <c r="B2995" s="4" t="s">
        <v>1876</v>
      </c>
      <c r="C2995" s="7" t="s">
        <v>5015</v>
      </c>
      <c r="D2995" s="6" t="s">
        <v>119</v>
      </c>
      <c r="E2995" s="22">
        <v>1</v>
      </c>
    </row>
    <row r="2996" ht="12.75" customHeight="1" spans="1:5">
      <c r="A2996" s="7" t="s">
        <v>5016</v>
      </c>
      <c r="B2996" s="4" t="s">
        <v>1876</v>
      </c>
      <c r="C2996" s="7" t="s">
        <v>5017</v>
      </c>
      <c r="D2996" s="6" t="s">
        <v>119</v>
      </c>
      <c r="E2996" s="22">
        <v>14</v>
      </c>
    </row>
    <row r="2997" ht="12.75" customHeight="1" spans="1:5">
      <c r="A2997" s="7" t="s">
        <v>5018</v>
      </c>
      <c r="B2997" s="4" t="s">
        <v>1876</v>
      </c>
      <c r="C2997" s="7" t="s">
        <v>5019</v>
      </c>
      <c r="D2997" s="6" t="s">
        <v>119</v>
      </c>
      <c r="E2997" s="22">
        <v>45</v>
      </c>
    </row>
    <row r="2998" ht="12.75" customHeight="1" spans="1:5">
      <c r="A2998" s="7" t="s">
        <v>3635</v>
      </c>
      <c r="B2998" s="4" t="s">
        <v>1876</v>
      </c>
      <c r="C2998" s="7" t="s">
        <v>3636</v>
      </c>
      <c r="D2998" s="6" t="s">
        <v>3637</v>
      </c>
      <c r="E2998" s="22">
        <v>0</v>
      </c>
    </row>
    <row r="2999" ht="12.75" customHeight="1" spans="1:5">
      <c r="A2999" s="3" t="s">
        <v>5020</v>
      </c>
      <c r="B2999" s="36"/>
      <c r="C2999" s="37"/>
      <c r="D2999" s="38"/>
      <c r="E2999" s="37"/>
    </row>
    <row r="3000" ht="12.75" customHeight="1" spans="1:5">
      <c r="A3000" s="7" t="s">
        <v>5021</v>
      </c>
      <c r="B3000" s="4" t="s">
        <v>1876</v>
      </c>
      <c r="C3000" s="7" t="s">
        <v>5022</v>
      </c>
      <c r="D3000" s="6" t="s">
        <v>732</v>
      </c>
      <c r="E3000" s="41">
        <v>0</v>
      </c>
    </row>
    <row r="3001" ht="12.75" customHeight="1" spans="1:5">
      <c r="A3001" s="7" t="s">
        <v>5023</v>
      </c>
      <c r="B3001" s="4" t="s">
        <v>1876</v>
      </c>
      <c r="C3001" s="7" t="s">
        <v>5024</v>
      </c>
      <c r="D3001" s="6" t="s">
        <v>46</v>
      </c>
      <c r="E3001" s="9" t="s">
        <v>2391</v>
      </c>
    </row>
    <row r="3002" ht="12.75" customHeight="1" spans="1:5">
      <c r="A3002" s="7" t="s">
        <v>1814</v>
      </c>
      <c r="B3002" s="4" t="s">
        <v>1876</v>
      </c>
      <c r="C3002" s="7" t="s">
        <v>7079</v>
      </c>
      <c r="D3002" s="6" t="s">
        <v>1815</v>
      </c>
      <c r="E3002" s="6" t="s">
        <v>2397</v>
      </c>
    </row>
    <row r="3003" ht="12.75" customHeight="1" spans="1:5">
      <c r="A3003" s="7" t="s">
        <v>1878</v>
      </c>
      <c r="B3003" s="4" t="s">
        <v>1876</v>
      </c>
      <c r="C3003" s="7" t="s">
        <v>7226</v>
      </c>
      <c r="D3003" s="6" t="s">
        <v>65</v>
      </c>
      <c r="E3003" s="6" t="s">
        <v>7080</v>
      </c>
    </row>
    <row r="3004" ht="12.75" customHeight="1" spans="1:5">
      <c r="A3004" s="7" t="s">
        <v>1880</v>
      </c>
      <c r="B3004" s="4" t="s">
        <v>1876</v>
      </c>
      <c r="C3004" s="7" t="s">
        <v>7227</v>
      </c>
      <c r="D3004" s="6" t="s">
        <v>65</v>
      </c>
      <c r="E3004" s="6" t="s">
        <v>7228</v>
      </c>
    </row>
    <row r="3005" ht="12.75" customHeight="1" spans="1:5">
      <c r="A3005" s="7" t="s">
        <v>1882</v>
      </c>
      <c r="B3005" s="4" t="s">
        <v>1876</v>
      </c>
      <c r="C3005" s="7" t="s">
        <v>7229</v>
      </c>
      <c r="D3005" s="6" t="s">
        <v>65</v>
      </c>
      <c r="E3005" s="6" t="s">
        <v>7228</v>
      </c>
    </row>
    <row r="3006" ht="12.75" customHeight="1" spans="1:5">
      <c r="A3006" s="7" t="s">
        <v>1884</v>
      </c>
      <c r="B3006" s="4" t="s">
        <v>1876</v>
      </c>
      <c r="C3006" s="7" t="s">
        <v>5005</v>
      </c>
      <c r="D3006" s="6" t="s">
        <v>119</v>
      </c>
      <c r="E3006" s="6">
        <v>45</v>
      </c>
    </row>
    <row r="3007" ht="12.75" customHeight="1" spans="1:5">
      <c r="A3007" s="7" t="s">
        <v>1886</v>
      </c>
      <c r="B3007" s="4" t="s">
        <v>1876</v>
      </c>
      <c r="C3007" s="7" t="s">
        <v>7230</v>
      </c>
      <c r="D3007" s="6" t="s">
        <v>46</v>
      </c>
      <c r="E3007" s="9" t="s">
        <v>2584</v>
      </c>
    </row>
    <row r="3008" ht="12.75" customHeight="1" spans="1:5">
      <c r="A3008" s="7" t="s">
        <v>1888</v>
      </c>
      <c r="B3008" s="4" t="s">
        <v>1876</v>
      </c>
      <c r="C3008" s="7" t="s">
        <v>7231</v>
      </c>
      <c r="D3008" s="6" t="s">
        <v>1330</v>
      </c>
      <c r="E3008" s="6">
        <v>5</v>
      </c>
    </row>
    <row r="3009" ht="12.75" customHeight="1" spans="1:5">
      <c r="A3009" s="7" t="s">
        <v>1890</v>
      </c>
      <c r="B3009" s="4" t="s">
        <v>1876</v>
      </c>
      <c r="C3009" s="7" t="s">
        <v>7232</v>
      </c>
      <c r="D3009" s="6" t="s">
        <v>1330</v>
      </c>
      <c r="E3009" s="6">
        <v>5</v>
      </c>
    </row>
    <row r="3010" ht="12.75" customHeight="1" spans="1:5">
      <c r="A3010" s="3" t="s">
        <v>7233</v>
      </c>
      <c r="B3010" s="3"/>
      <c r="C3010" s="3"/>
      <c r="D3010" s="3"/>
      <c r="E3010" s="3"/>
    </row>
    <row r="3011" ht="12.75" customHeight="1" spans="1:5">
      <c r="A3011" s="7" t="s">
        <v>1892</v>
      </c>
      <c r="B3011" s="7" t="s">
        <v>1893</v>
      </c>
      <c r="C3011" s="7" t="s">
        <v>7234</v>
      </c>
      <c r="D3011" s="6" t="s">
        <v>46</v>
      </c>
      <c r="E3011" s="9" t="s">
        <v>7235</v>
      </c>
    </row>
    <row r="3012" ht="12.75" customHeight="1" spans="1:5">
      <c r="A3012" s="7" t="s">
        <v>1895</v>
      </c>
      <c r="B3012" s="7" t="s">
        <v>1893</v>
      </c>
      <c r="C3012" s="7" t="s">
        <v>7236</v>
      </c>
      <c r="D3012" s="6" t="s">
        <v>46</v>
      </c>
      <c r="E3012" s="9" t="s">
        <v>7235</v>
      </c>
    </row>
    <row r="3013" ht="12.75" customHeight="1" spans="1:5">
      <c r="A3013" s="3" t="s">
        <v>7237</v>
      </c>
      <c r="B3013" s="3"/>
      <c r="C3013" s="3"/>
      <c r="D3013" s="3"/>
      <c r="E3013" s="3"/>
    </row>
    <row r="3014" ht="12.75" customHeight="1" spans="1:5">
      <c r="A3014" s="7" t="s">
        <v>1897</v>
      </c>
      <c r="B3014" s="7" t="s">
        <v>1898</v>
      </c>
      <c r="C3014" s="7" t="s">
        <v>7238</v>
      </c>
      <c r="D3014" s="6" t="s">
        <v>46</v>
      </c>
      <c r="E3014" s="9" t="s">
        <v>2584</v>
      </c>
    </row>
    <row r="3015" ht="12.75" customHeight="1" spans="1:5">
      <c r="A3015" s="7" t="s">
        <v>1900</v>
      </c>
      <c r="B3015" s="7" t="s">
        <v>1898</v>
      </c>
      <c r="C3015" s="7" t="s">
        <v>7239</v>
      </c>
      <c r="D3015" s="6" t="s">
        <v>1901</v>
      </c>
      <c r="E3015" s="6">
        <v>68</v>
      </c>
    </row>
    <row r="3016" ht="39" customHeight="1" spans="1:5">
      <c r="A3016" s="7" t="s">
        <v>1903</v>
      </c>
      <c r="B3016" s="7" t="s">
        <v>1898</v>
      </c>
      <c r="C3016" s="7" t="s">
        <v>7240</v>
      </c>
      <c r="D3016" s="6" t="s">
        <v>426</v>
      </c>
      <c r="E3016" s="11">
        <v>1</v>
      </c>
    </row>
    <row r="3017" ht="12.75" customHeight="1" spans="1:5">
      <c r="A3017" s="3" t="s">
        <v>7241</v>
      </c>
      <c r="B3017" s="3"/>
      <c r="C3017" s="3"/>
      <c r="D3017" s="3"/>
      <c r="E3017" s="3"/>
    </row>
    <row r="3018" ht="12.75" customHeight="1" spans="1:5">
      <c r="A3018" s="7" t="s">
        <v>1905</v>
      </c>
      <c r="B3018" s="7" t="s">
        <v>1906</v>
      </c>
      <c r="C3018" s="7" t="s">
        <v>3497</v>
      </c>
      <c r="D3018" s="6" t="s">
        <v>574</v>
      </c>
      <c r="E3018" s="6" t="s">
        <v>2685</v>
      </c>
    </row>
    <row r="3019" ht="12.75" customHeight="1" spans="1:5">
      <c r="A3019" s="7" t="s">
        <v>576</v>
      </c>
      <c r="B3019" s="7" t="s">
        <v>1906</v>
      </c>
      <c r="C3019" s="7" t="s">
        <v>3647</v>
      </c>
      <c r="D3019" s="6" t="s">
        <v>46</v>
      </c>
      <c r="E3019" s="9" t="s">
        <v>7242</v>
      </c>
    </row>
    <row r="3020" ht="12.75" customHeight="1" spans="1:5">
      <c r="A3020" s="7" t="s">
        <v>1909</v>
      </c>
      <c r="B3020" s="7" t="s">
        <v>1906</v>
      </c>
      <c r="C3020" s="7" t="s">
        <v>7243</v>
      </c>
      <c r="D3020" s="6" t="s">
        <v>65</v>
      </c>
      <c r="E3020" s="6" t="s">
        <v>7242</v>
      </c>
    </row>
    <row r="3021" ht="12.75" customHeight="1" spans="1:5">
      <c r="A3021" s="7" t="s">
        <v>1911</v>
      </c>
      <c r="B3021" s="7" t="s">
        <v>1906</v>
      </c>
      <c r="C3021" s="7" t="s">
        <v>7244</v>
      </c>
      <c r="D3021" s="6" t="s">
        <v>46</v>
      </c>
      <c r="E3021" s="6" t="s">
        <v>2397</v>
      </c>
    </row>
    <row r="3022" ht="12.75" customHeight="1" spans="1:5">
      <c r="A3022" s="7" t="s">
        <v>1913</v>
      </c>
      <c r="B3022" s="7" t="s">
        <v>1906</v>
      </c>
      <c r="C3022" s="7" t="s">
        <v>7245</v>
      </c>
      <c r="D3022" s="6" t="s">
        <v>46</v>
      </c>
      <c r="E3022" s="6" t="s">
        <v>2397</v>
      </c>
    </row>
    <row r="3023" ht="12.75" customHeight="1" spans="1:5">
      <c r="A3023" s="7" t="s">
        <v>1915</v>
      </c>
      <c r="B3023" s="7" t="s">
        <v>1906</v>
      </c>
      <c r="C3023" s="7" t="s">
        <v>7246</v>
      </c>
      <c r="D3023" s="6" t="s">
        <v>46</v>
      </c>
      <c r="E3023" s="6" t="s">
        <v>2397</v>
      </c>
    </row>
    <row r="3024" ht="12.75" customHeight="1" spans="1:5">
      <c r="A3024" s="7" t="s">
        <v>1917</v>
      </c>
      <c r="B3024" s="7" t="s">
        <v>1906</v>
      </c>
      <c r="C3024" s="7" t="s">
        <v>7247</v>
      </c>
      <c r="D3024" s="6" t="s">
        <v>46</v>
      </c>
      <c r="E3024" s="6" t="s">
        <v>2397</v>
      </c>
    </row>
    <row r="3025" ht="12.75" customHeight="1" spans="1:5">
      <c r="A3025" s="7" t="s">
        <v>1919</v>
      </c>
      <c r="B3025" s="7" t="s">
        <v>1906</v>
      </c>
      <c r="C3025" s="7" t="s">
        <v>7248</v>
      </c>
      <c r="D3025" s="6" t="s">
        <v>46</v>
      </c>
      <c r="E3025" s="6" t="s">
        <v>2397</v>
      </c>
    </row>
    <row r="3026" ht="12.75" customHeight="1" spans="1:5">
      <c r="A3026" s="7" t="s">
        <v>1921</v>
      </c>
      <c r="B3026" s="7" t="s">
        <v>1906</v>
      </c>
      <c r="C3026" s="7" t="s">
        <v>7249</v>
      </c>
      <c r="D3026" s="6" t="s">
        <v>46</v>
      </c>
      <c r="E3026" s="6" t="s">
        <v>2397</v>
      </c>
    </row>
    <row r="3027" ht="12.75" customHeight="1" spans="1:5">
      <c r="A3027" s="7" t="s">
        <v>1923</v>
      </c>
      <c r="B3027" s="7" t="s">
        <v>1906</v>
      </c>
      <c r="C3027" s="7" t="s">
        <v>7250</v>
      </c>
      <c r="D3027" s="6" t="s">
        <v>46</v>
      </c>
      <c r="E3027" s="6" t="s">
        <v>2397</v>
      </c>
    </row>
    <row r="3028" ht="12.75" customHeight="1" spans="1:5">
      <c r="A3028" s="7" t="s">
        <v>1925</v>
      </c>
      <c r="B3028" s="7" t="s">
        <v>1906</v>
      </c>
      <c r="C3028" s="7" t="s">
        <v>7251</v>
      </c>
      <c r="D3028" s="6" t="s">
        <v>46</v>
      </c>
      <c r="E3028" s="6" t="s">
        <v>2397</v>
      </c>
    </row>
    <row r="3029" ht="12.75" customHeight="1" spans="1:5">
      <c r="A3029" s="7" t="s">
        <v>1927</v>
      </c>
      <c r="B3029" s="7" t="s">
        <v>1906</v>
      </c>
      <c r="C3029" s="7" t="s">
        <v>7252</v>
      </c>
      <c r="D3029" s="6" t="s">
        <v>46</v>
      </c>
      <c r="E3029" s="6" t="s">
        <v>2397</v>
      </c>
    </row>
    <row r="3030" ht="12.75" customHeight="1" spans="1:5">
      <c r="A3030" s="7" t="s">
        <v>1929</v>
      </c>
      <c r="B3030" s="7" t="s">
        <v>1906</v>
      </c>
      <c r="C3030" s="7" t="s">
        <v>7253</v>
      </c>
      <c r="D3030" s="6" t="s">
        <v>65</v>
      </c>
      <c r="E3030" s="6" t="s">
        <v>2685</v>
      </c>
    </row>
    <row r="3031" ht="12.75" customHeight="1" spans="1:5">
      <c r="A3031" s="7" t="s">
        <v>1931</v>
      </c>
      <c r="B3031" s="7" t="s">
        <v>1906</v>
      </c>
      <c r="C3031" s="7" t="s">
        <v>7254</v>
      </c>
      <c r="D3031" s="6" t="s">
        <v>574</v>
      </c>
      <c r="E3031" s="6" t="s">
        <v>7255</v>
      </c>
    </row>
    <row r="3032" ht="12.75" customHeight="1" spans="1:5">
      <c r="A3032" s="3" t="s">
        <v>7256</v>
      </c>
      <c r="B3032" s="3"/>
      <c r="C3032" s="3"/>
      <c r="D3032" s="3"/>
      <c r="E3032" s="3"/>
    </row>
    <row r="3033" ht="12.75" customHeight="1" spans="1:5">
      <c r="A3033" s="7" t="s">
        <v>1933</v>
      </c>
      <c r="B3033" s="4" t="s">
        <v>1201</v>
      </c>
      <c r="C3033" s="7" t="s">
        <v>7257</v>
      </c>
      <c r="D3033" s="6" t="s">
        <v>355</v>
      </c>
      <c r="E3033" s="17">
        <v>2488200000</v>
      </c>
    </row>
    <row r="3034" ht="12.75" customHeight="1" spans="1:5">
      <c r="A3034" s="7" t="s">
        <v>1936</v>
      </c>
      <c r="B3034" s="4" t="s">
        <v>1201</v>
      </c>
      <c r="C3034" s="7" t="s">
        <v>7258</v>
      </c>
      <c r="D3034" s="6" t="s">
        <v>46</v>
      </c>
      <c r="E3034" s="9" t="s">
        <v>7259</v>
      </c>
    </row>
    <row r="3035" ht="12.75" customHeight="1" spans="1:5">
      <c r="A3035" s="7" t="s">
        <v>1938</v>
      </c>
      <c r="B3035" s="4" t="s">
        <v>1201</v>
      </c>
      <c r="C3035" s="7" t="s">
        <v>7260</v>
      </c>
      <c r="D3035" s="6" t="s">
        <v>1939</v>
      </c>
      <c r="E3035" s="6">
        <v>14</v>
      </c>
    </row>
    <row r="3036" ht="12.75" customHeight="1" spans="1:5">
      <c r="A3036" s="7" t="s">
        <v>1941</v>
      </c>
      <c r="B3036" s="4" t="s">
        <v>1201</v>
      </c>
      <c r="C3036" s="7" t="s">
        <v>7261</v>
      </c>
      <c r="D3036" s="6" t="s">
        <v>1939</v>
      </c>
      <c r="E3036" s="6">
        <v>35</v>
      </c>
    </row>
    <row r="3037" ht="12.75" customHeight="1" spans="1:5">
      <c r="A3037" s="7" t="s">
        <v>1943</v>
      </c>
      <c r="B3037" s="4" t="s">
        <v>1201</v>
      </c>
      <c r="C3037" s="7" t="s">
        <v>7262</v>
      </c>
      <c r="D3037" s="6" t="s">
        <v>46</v>
      </c>
      <c r="E3037" s="6" t="s">
        <v>2397</v>
      </c>
    </row>
    <row r="3038" ht="12.75" customHeight="1" spans="1:5">
      <c r="A3038" s="7" t="s">
        <v>1945</v>
      </c>
      <c r="B3038" s="4" t="s">
        <v>1201</v>
      </c>
      <c r="C3038" s="7" t="s">
        <v>7263</v>
      </c>
      <c r="D3038" s="6" t="s">
        <v>46</v>
      </c>
      <c r="E3038" s="6" t="s">
        <v>2397</v>
      </c>
    </row>
    <row r="3039" ht="12.75" customHeight="1" spans="1:5">
      <c r="A3039" s="7" t="s">
        <v>1947</v>
      </c>
      <c r="B3039" s="4" t="s">
        <v>1201</v>
      </c>
      <c r="C3039" s="7" t="s">
        <v>7264</v>
      </c>
      <c r="D3039" s="6" t="s">
        <v>1948</v>
      </c>
      <c r="E3039" s="6" t="s">
        <v>2397</v>
      </c>
    </row>
    <row r="3040" ht="12.75" customHeight="1" spans="1:5">
      <c r="A3040" s="7" t="s">
        <v>1950</v>
      </c>
      <c r="B3040" s="4" t="s">
        <v>1201</v>
      </c>
      <c r="C3040" s="7" t="s">
        <v>7265</v>
      </c>
      <c r="D3040" s="6" t="s">
        <v>1948</v>
      </c>
      <c r="E3040" s="6" t="s">
        <v>2397</v>
      </c>
    </row>
    <row r="3041" ht="12.75" customHeight="1" spans="1:5">
      <c r="A3041" s="7" t="s">
        <v>1952</v>
      </c>
      <c r="B3041" s="4" t="s">
        <v>1201</v>
      </c>
      <c r="C3041" s="7" t="s">
        <v>7266</v>
      </c>
      <c r="D3041" s="6" t="s">
        <v>46</v>
      </c>
      <c r="E3041" s="6" t="s">
        <v>2397</v>
      </c>
    </row>
    <row r="3042" ht="12.75" customHeight="1" spans="1:5">
      <c r="A3042" s="7" t="s">
        <v>1954</v>
      </c>
      <c r="B3042" s="4" t="s">
        <v>1201</v>
      </c>
      <c r="C3042" s="7" t="s">
        <v>7267</v>
      </c>
      <c r="D3042" s="6" t="s">
        <v>1948</v>
      </c>
      <c r="E3042" s="6" t="s">
        <v>2397</v>
      </c>
    </row>
    <row r="3043" ht="12.75" customHeight="1" spans="1:5">
      <c r="A3043" s="7" t="s">
        <v>1956</v>
      </c>
      <c r="B3043" s="4" t="s">
        <v>1201</v>
      </c>
      <c r="C3043" s="7" t="s">
        <v>7268</v>
      </c>
      <c r="D3043" s="6" t="s">
        <v>1948</v>
      </c>
      <c r="E3043" s="6" t="s">
        <v>2397</v>
      </c>
    </row>
    <row r="3044" ht="12.75" customHeight="1" spans="1:5">
      <c r="A3044" s="7" t="s">
        <v>1958</v>
      </c>
      <c r="B3044" s="4" t="s">
        <v>1201</v>
      </c>
      <c r="C3044" s="7" t="s">
        <v>7269</v>
      </c>
      <c r="D3044" s="6" t="s">
        <v>46</v>
      </c>
      <c r="E3044" s="9" t="s">
        <v>7270</v>
      </c>
    </row>
    <row r="3045" ht="12.75" customHeight="1" spans="1:5">
      <c r="A3045" s="7" t="s">
        <v>1960</v>
      </c>
      <c r="B3045" s="4" t="s">
        <v>1201</v>
      </c>
      <c r="C3045" s="7" t="s">
        <v>7271</v>
      </c>
      <c r="D3045" s="6" t="s">
        <v>1948</v>
      </c>
      <c r="E3045" s="6">
        <v>2</v>
      </c>
    </row>
    <row r="3046" ht="12.75" customHeight="1" spans="1:5">
      <c r="A3046" s="7" t="s">
        <v>1962</v>
      </c>
      <c r="B3046" s="4" t="s">
        <v>1201</v>
      </c>
      <c r="C3046" s="7" t="s">
        <v>7272</v>
      </c>
      <c r="D3046" s="6" t="s">
        <v>1948</v>
      </c>
      <c r="E3046" s="6">
        <v>2</v>
      </c>
    </row>
    <row r="3047" ht="12.75" customHeight="1" spans="1:5">
      <c r="A3047" s="3" t="s">
        <v>7273</v>
      </c>
      <c r="B3047" s="3"/>
      <c r="C3047" s="3"/>
      <c r="D3047" s="3"/>
      <c r="E3047" s="3"/>
    </row>
    <row r="3048" ht="12.75" customHeight="1" spans="1:5">
      <c r="A3048" s="7" t="s">
        <v>1964</v>
      </c>
      <c r="B3048" s="7" t="s">
        <v>1965</v>
      </c>
      <c r="C3048" s="7" t="s">
        <v>7274</v>
      </c>
      <c r="D3048" s="6" t="s">
        <v>574</v>
      </c>
      <c r="E3048" s="6" t="s">
        <v>7275</v>
      </c>
    </row>
    <row r="3049" ht="12.75" customHeight="1" spans="1:5">
      <c r="A3049" s="7" t="s">
        <v>1967</v>
      </c>
      <c r="B3049" s="7" t="s">
        <v>1965</v>
      </c>
      <c r="C3049" s="7" t="s">
        <v>7276</v>
      </c>
      <c r="D3049" s="6" t="s">
        <v>426</v>
      </c>
      <c r="E3049" s="11">
        <v>1</v>
      </c>
    </row>
    <row r="3050" ht="12.75" customHeight="1" spans="1:5">
      <c r="A3050" s="7" t="s">
        <v>1969</v>
      </c>
      <c r="B3050" s="7" t="s">
        <v>1965</v>
      </c>
      <c r="C3050" s="7" t="s">
        <v>7277</v>
      </c>
      <c r="D3050" s="6" t="s">
        <v>426</v>
      </c>
      <c r="E3050" s="6" t="s">
        <v>7278</v>
      </c>
    </row>
    <row r="3051" ht="12.75" customHeight="1" spans="1:5">
      <c r="A3051" s="7" t="s">
        <v>1971</v>
      </c>
      <c r="B3051" s="7" t="s">
        <v>1965</v>
      </c>
      <c r="C3051" s="7" t="s">
        <v>7279</v>
      </c>
      <c r="D3051" s="6" t="s">
        <v>426</v>
      </c>
      <c r="E3051" s="6" t="s">
        <v>7280</v>
      </c>
    </row>
    <row r="3052" ht="12.75" customHeight="1" spans="1:5">
      <c r="A3052" s="7" t="s">
        <v>1973</v>
      </c>
      <c r="B3052" s="7" t="s">
        <v>1965</v>
      </c>
      <c r="C3052" s="7" t="s">
        <v>7281</v>
      </c>
      <c r="D3052" s="6" t="s">
        <v>46</v>
      </c>
      <c r="E3052" s="9" t="s">
        <v>7280</v>
      </c>
    </row>
    <row r="3053" ht="12.75" customHeight="1" spans="1:5">
      <c r="A3053" s="7" t="s">
        <v>1975</v>
      </c>
      <c r="B3053" s="7" t="s">
        <v>1965</v>
      </c>
      <c r="C3053" s="7" t="s">
        <v>7282</v>
      </c>
      <c r="D3053" s="6" t="s">
        <v>444</v>
      </c>
      <c r="E3053" s="6">
        <v>308</v>
      </c>
    </row>
    <row r="3054" ht="12.75" customHeight="1" spans="1:5">
      <c r="A3054" s="7" t="s">
        <v>1977</v>
      </c>
      <c r="B3054" s="7" t="s">
        <v>1965</v>
      </c>
      <c r="C3054" s="7" t="s">
        <v>7283</v>
      </c>
      <c r="D3054" s="6" t="s">
        <v>444</v>
      </c>
      <c r="E3054" s="6">
        <v>312</v>
      </c>
    </row>
    <row r="3055" ht="12.75" customHeight="1" spans="1:5">
      <c r="A3055" s="7" t="s">
        <v>1979</v>
      </c>
      <c r="B3055" s="7" t="s">
        <v>1965</v>
      </c>
      <c r="C3055" s="7" t="s">
        <v>7284</v>
      </c>
      <c r="D3055" s="6" t="s">
        <v>46</v>
      </c>
      <c r="E3055" s="9" t="s">
        <v>7278</v>
      </c>
    </row>
    <row r="3056" ht="12.75" customHeight="1" spans="1:5">
      <c r="A3056" s="7" t="s">
        <v>1981</v>
      </c>
      <c r="B3056" s="7" t="s">
        <v>1965</v>
      </c>
      <c r="C3056" s="7" t="s">
        <v>7285</v>
      </c>
      <c r="D3056" s="6" t="s">
        <v>889</v>
      </c>
      <c r="E3056" s="6">
        <v>2</v>
      </c>
    </row>
    <row r="3057" ht="12.75" customHeight="1" spans="1:5">
      <c r="A3057" s="7" t="s">
        <v>1983</v>
      </c>
      <c r="B3057" s="7" t="s">
        <v>1965</v>
      </c>
      <c r="C3057" s="7" t="s">
        <v>7286</v>
      </c>
      <c r="D3057" s="6" t="s">
        <v>889</v>
      </c>
      <c r="E3057" s="6">
        <v>19</v>
      </c>
    </row>
    <row r="3058" ht="12.75" customHeight="1" spans="1:5">
      <c r="A3058" s="7" t="s">
        <v>1985</v>
      </c>
      <c r="B3058" s="7" t="s">
        <v>1965</v>
      </c>
      <c r="C3058" s="7" t="s">
        <v>7287</v>
      </c>
      <c r="D3058" s="6" t="s">
        <v>889</v>
      </c>
      <c r="E3058" s="6">
        <v>3</v>
      </c>
    </row>
    <row r="3059" ht="12.75" customHeight="1" spans="1:5">
      <c r="A3059" s="7" t="s">
        <v>1987</v>
      </c>
      <c r="B3059" s="7" t="s">
        <v>1965</v>
      </c>
      <c r="C3059" s="7" t="s">
        <v>7288</v>
      </c>
      <c r="D3059" s="6" t="s">
        <v>889</v>
      </c>
      <c r="E3059" s="6">
        <v>23</v>
      </c>
    </row>
    <row r="3060" ht="12.75" customHeight="1" spans="1:5">
      <c r="A3060" s="7" t="s">
        <v>1989</v>
      </c>
      <c r="B3060" s="7" t="s">
        <v>1965</v>
      </c>
      <c r="C3060" s="7" t="s">
        <v>7289</v>
      </c>
      <c r="D3060" s="6" t="s">
        <v>46</v>
      </c>
      <c r="E3060" s="6" t="s">
        <v>2397</v>
      </c>
    </row>
    <row r="3061" ht="12.75" customHeight="1" spans="1:5">
      <c r="A3061" s="7" t="s">
        <v>1991</v>
      </c>
      <c r="B3061" s="7" t="s">
        <v>1965</v>
      </c>
      <c r="C3061" s="7" t="s">
        <v>7290</v>
      </c>
      <c r="D3061" s="6" t="s">
        <v>19</v>
      </c>
      <c r="E3061" s="6" t="s">
        <v>2397</v>
      </c>
    </row>
    <row r="3062" ht="12.75" customHeight="1" spans="1:5">
      <c r="A3062" s="7" t="s">
        <v>1993</v>
      </c>
      <c r="B3062" s="7" t="s">
        <v>1965</v>
      </c>
      <c r="C3062" s="7" t="s">
        <v>7291</v>
      </c>
      <c r="D3062" s="6" t="s">
        <v>19</v>
      </c>
      <c r="E3062" s="6" t="s">
        <v>2397</v>
      </c>
    </row>
    <row r="3063" ht="12.75" customHeight="1" spans="1:5">
      <c r="A3063" s="3" t="s">
        <v>7292</v>
      </c>
      <c r="B3063" s="36"/>
      <c r="C3063" s="37"/>
      <c r="D3063" s="38"/>
      <c r="E3063" s="37"/>
    </row>
    <row r="3064" ht="12.75" customHeight="1" spans="1:5">
      <c r="A3064" s="7" t="s">
        <v>1995</v>
      </c>
      <c r="B3064" s="7" t="s">
        <v>1996</v>
      </c>
      <c r="C3064" s="7" t="s">
        <v>7293</v>
      </c>
      <c r="D3064" s="6" t="s">
        <v>1997</v>
      </c>
      <c r="E3064" s="6" t="s">
        <v>7294</v>
      </c>
    </row>
    <row r="3065" ht="12.75" customHeight="1" spans="1:5">
      <c r="A3065" s="7" t="s">
        <v>1999</v>
      </c>
      <c r="B3065" s="7" t="s">
        <v>1996</v>
      </c>
      <c r="C3065" s="7" t="s">
        <v>7295</v>
      </c>
      <c r="D3065" s="6" t="s">
        <v>426</v>
      </c>
      <c r="E3065" s="6" t="s">
        <v>7294</v>
      </c>
    </row>
    <row r="3066" ht="12.75" customHeight="1" spans="1:5">
      <c r="A3066" s="7" t="s">
        <v>2001</v>
      </c>
      <c r="B3066" s="7" t="s">
        <v>1996</v>
      </c>
      <c r="C3066" s="7" t="s">
        <v>7296</v>
      </c>
      <c r="D3066" s="6" t="s">
        <v>444</v>
      </c>
      <c r="E3066" s="6" t="s">
        <v>2397</v>
      </c>
    </row>
    <row r="3067" ht="12.75" customHeight="1" spans="1:5">
      <c r="A3067" s="3" t="s">
        <v>2003</v>
      </c>
      <c r="B3067" s="4"/>
      <c r="C3067" s="30"/>
      <c r="D3067" s="6"/>
      <c r="E3067" s="30"/>
    </row>
    <row r="3068" ht="12.75" customHeight="1" spans="1:5">
      <c r="A3068" s="3" t="s">
        <v>7297</v>
      </c>
      <c r="B3068" s="36"/>
      <c r="C3068" s="37"/>
      <c r="D3068" s="38"/>
      <c r="E3068" s="37"/>
    </row>
    <row r="3069" ht="12.75" customHeight="1" spans="1:5">
      <c r="A3069" s="7" t="s">
        <v>7297</v>
      </c>
      <c r="B3069" s="4" t="s">
        <v>2006</v>
      </c>
      <c r="C3069" s="7" t="s">
        <v>7298</v>
      </c>
      <c r="D3069" s="6" t="s">
        <v>119</v>
      </c>
      <c r="E3069" s="22">
        <v>1</v>
      </c>
    </row>
    <row r="3070" ht="12.75" customHeight="1" spans="1:5">
      <c r="A3070" s="3" t="s">
        <v>7299</v>
      </c>
      <c r="B3070" s="36"/>
      <c r="C3070" s="37"/>
      <c r="D3070" s="38"/>
      <c r="E3070" s="37"/>
    </row>
    <row r="3071" ht="12.75" customHeight="1" spans="1:5">
      <c r="A3071" s="7" t="s">
        <v>7300</v>
      </c>
      <c r="B3071" s="4" t="s">
        <v>2006</v>
      </c>
      <c r="C3071" s="7" t="s">
        <v>7301</v>
      </c>
      <c r="D3071" s="6" t="s">
        <v>732</v>
      </c>
      <c r="E3071" s="22">
        <v>43</v>
      </c>
    </row>
    <row r="3072" ht="12.75" customHeight="1" spans="1:5">
      <c r="A3072" s="7" t="s">
        <v>7302</v>
      </c>
      <c r="B3072" s="4" t="s">
        <v>2006</v>
      </c>
      <c r="C3072" s="7" t="s">
        <v>7303</v>
      </c>
      <c r="D3072" s="6" t="s">
        <v>732</v>
      </c>
      <c r="E3072" s="22">
        <v>191</v>
      </c>
    </row>
    <row r="3073" ht="12.75" customHeight="1" spans="1:5">
      <c r="A3073" s="7" t="s">
        <v>7304</v>
      </c>
      <c r="B3073" s="4" t="s">
        <v>2006</v>
      </c>
      <c r="C3073" s="7" t="s">
        <v>7305</v>
      </c>
      <c r="D3073" s="6" t="s">
        <v>732</v>
      </c>
      <c r="E3073" s="22">
        <v>59</v>
      </c>
    </row>
    <row r="3074" ht="12.75" customHeight="1" spans="1:5">
      <c r="A3074" s="7" t="s">
        <v>7306</v>
      </c>
      <c r="B3074" s="4" t="s">
        <v>2006</v>
      </c>
      <c r="C3074" s="7" t="s">
        <v>7307</v>
      </c>
      <c r="D3074" s="6" t="s">
        <v>732</v>
      </c>
      <c r="E3074" s="22">
        <v>46</v>
      </c>
    </row>
    <row r="3075" ht="12.75" customHeight="1" spans="1:5">
      <c r="A3075" s="7" t="s">
        <v>7308</v>
      </c>
      <c r="B3075" s="4" t="s">
        <v>2006</v>
      </c>
      <c r="C3075" s="7" t="s">
        <v>7309</v>
      </c>
      <c r="D3075" s="6" t="s">
        <v>732</v>
      </c>
      <c r="E3075" s="22">
        <v>46</v>
      </c>
    </row>
    <row r="3076" ht="12.75" customHeight="1" spans="1:5">
      <c r="A3076" s="7" t="s">
        <v>7310</v>
      </c>
      <c r="B3076" s="4" t="s">
        <v>2006</v>
      </c>
      <c r="C3076" s="7" t="s">
        <v>7311</v>
      </c>
      <c r="D3076" s="6" t="s">
        <v>732</v>
      </c>
      <c r="E3076" s="22">
        <v>40</v>
      </c>
    </row>
    <row r="3077" ht="12.75" customHeight="1" spans="1:5">
      <c r="A3077" s="7" t="s">
        <v>7312</v>
      </c>
      <c r="B3077" s="4" t="s">
        <v>2006</v>
      </c>
      <c r="C3077" s="7" t="s">
        <v>7313</v>
      </c>
      <c r="D3077" s="6" t="s">
        <v>732</v>
      </c>
      <c r="E3077" s="22">
        <v>11</v>
      </c>
    </row>
    <row r="3078" ht="12.75" customHeight="1" spans="1:5">
      <c r="A3078" s="7" t="s">
        <v>7314</v>
      </c>
      <c r="B3078" s="4" t="s">
        <v>2006</v>
      </c>
      <c r="C3078" s="7" t="s">
        <v>7315</v>
      </c>
      <c r="D3078" s="6" t="s">
        <v>732</v>
      </c>
      <c r="E3078" s="22">
        <v>2</v>
      </c>
    </row>
    <row r="3079" ht="12.75" customHeight="1" spans="1:5">
      <c r="A3079" s="7" t="s">
        <v>7316</v>
      </c>
      <c r="B3079" s="4" t="s">
        <v>2006</v>
      </c>
      <c r="C3079" s="7" t="s">
        <v>7317</v>
      </c>
      <c r="D3079" s="6" t="s">
        <v>732</v>
      </c>
      <c r="E3079" s="22">
        <v>4</v>
      </c>
    </row>
    <row r="3080" ht="12.75" customHeight="1" spans="1:5">
      <c r="A3080" s="7" t="s">
        <v>7318</v>
      </c>
      <c r="B3080" s="4" t="s">
        <v>2006</v>
      </c>
      <c r="C3080" s="7" t="s">
        <v>7319</v>
      </c>
      <c r="D3080" s="6" t="s">
        <v>732</v>
      </c>
      <c r="E3080" s="22">
        <v>5</v>
      </c>
    </row>
    <row r="3081" ht="12.75" customHeight="1" spans="1:5">
      <c r="A3081" s="7" t="s">
        <v>7320</v>
      </c>
      <c r="B3081" s="4" t="s">
        <v>2006</v>
      </c>
      <c r="C3081" s="7" t="s">
        <v>7321</v>
      </c>
      <c r="D3081" s="6" t="s">
        <v>732</v>
      </c>
      <c r="E3081" s="22">
        <v>0</v>
      </c>
    </row>
    <row r="3082" ht="12.75" customHeight="1" spans="1:5">
      <c r="A3082" s="7" t="s">
        <v>7322</v>
      </c>
      <c r="B3082" s="4" t="s">
        <v>2006</v>
      </c>
      <c r="C3082" s="7" t="s">
        <v>7323</v>
      </c>
      <c r="D3082" s="6" t="s">
        <v>732</v>
      </c>
      <c r="E3082" s="22">
        <v>18</v>
      </c>
    </row>
    <row r="3083" ht="12.75" customHeight="1" spans="1:5">
      <c r="A3083" s="7" t="s">
        <v>7324</v>
      </c>
      <c r="B3083" s="4" t="s">
        <v>2006</v>
      </c>
      <c r="C3083" s="7" t="s">
        <v>7325</v>
      </c>
      <c r="D3083" s="6" t="s">
        <v>732</v>
      </c>
      <c r="E3083" s="22">
        <v>15</v>
      </c>
    </row>
    <row r="3084" ht="12.75" customHeight="1" spans="1:5">
      <c r="A3084" s="7" t="s">
        <v>7326</v>
      </c>
      <c r="B3084" s="4" t="s">
        <v>2006</v>
      </c>
      <c r="C3084" s="7" t="s">
        <v>7327</v>
      </c>
      <c r="D3084" s="6" t="s">
        <v>732</v>
      </c>
      <c r="E3084" s="22">
        <v>9</v>
      </c>
    </row>
    <row r="3085" ht="12.75" customHeight="1" spans="1:5">
      <c r="A3085" s="7" t="s">
        <v>7328</v>
      </c>
      <c r="B3085" s="4" t="s">
        <v>2006</v>
      </c>
      <c r="C3085" s="7" t="s">
        <v>7329</v>
      </c>
      <c r="D3085" s="6" t="s">
        <v>732</v>
      </c>
      <c r="E3085" s="22">
        <v>15</v>
      </c>
    </row>
    <row r="3086" ht="12.75" customHeight="1" spans="1:5">
      <c r="A3086" s="7" t="s">
        <v>7330</v>
      </c>
      <c r="B3086" s="4" t="s">
        <v>2006</v>
      </c>
      <c r="C3086" s="7" t="s">
        <v>7331</v>
      </c>
      <c r="D3086" s="6" t="s">
        <v>732</v>
      </c>
      <c r="E3086" s="22">
        <v>6</v>
      </c>
    </row>
    <row r="3087" ht="12.75" customHeight="1" spans="1:5">
      <c r="A3087" s="7" t="s">
        <v>7332</v>
      </c>
      <c r="B3087" s="4" t="s">
        <v>2006</v>
      </c>
      <c r="C3087" s="7" t="s">
        <v>7333</v>
      </c>
      <c r="D3087" s="6" t="s">
        <v>732</v>
      </c>
      <c r="E3087" s="22">
        <v>15</v>
      </c>
    </row>
    <row r="3088" ht="12.75" customHeight="1" spans="1:5">
      <c r="A3088" s="7" t="s">
        <v>7334</v>
      </c>
      <c r="B3088" s="4" t="s">
        <v>2006</v>
      </c>
      <c r="C3088" s="7" t="s">
        <v>7335</v>
      </c>
      <c r="D3088" s="6" t="s">
        <v>732</v>
      </c>
      <c r="E3088" s="22">
        <v>1</v>
      </c>
    </row>
    <row r="3089" ht="12.75" customHeight="1" spans="1:5">
      <c r="A3089" s="7" t="s">
        <v>7336</v>
      </c>
      <c r="B3089" s="4" t="s">
        <v>2006</v>
      </c>
      <c r="C3089" s="7" t="s">
        <v>7337</v>
      </c>
      <c r="D3089" s="6" t="s">
        <v>732</v>
      </c>
      <c r="E3089" s="22">
        <v>46</v>
      </c>
    </row>
    <row r="3090" ht="12.75" customHeight="1" spans="1:5">
      <c r="A3090" s="7" t="s">
        <v>7338</v>
      </c>
      <c r="B3090" s="4" t="s">
        <v>2006</v>
      </c>
      <c r="C3090" s="7" t="s">
        <v>7339</v>
      </c>
      <c r="D3090" s="6" t="s">
        <v>732</v>
      </c>
      <c r="E3090" s="22">
        <v>11</v>
      </c>
    </row>
    <row r="3091" ht="12.75" customHeight="1" spans="1:5">
      <c r="A3091" s="7" t="s">
        <v>7340</v>
      </c>
      <c r="B3091" s="4" t="s">
        <v>2006</v>
      </c>
      <c r="C3091" s="7" t="s">
        <v>7341</v>
      </c>
      <c r="D3091" s="6" t="s">
        <v>732</v>
      </c>
      <c r="E3091" s="22">
        <v>41</v>
      </c>
    </row>
    <row r="3092" ht="12.75" customHeight="1" spans="1:5">
      <c r="A3092" s="7" t="s">
        <v>7342</v>
      </c>
      <c r="B3092" s="4" t="s">
        <v>2006</v>
      </c>
      <c r="C3092" s="7" t="s">
        <v>7343</v>
      </c>
      <c r="D3092" s="6" t="s">
        <v>732</v>
      </c>
      <c r="E3092" s="22">
        <v>40</v>
      </c>
    </row>
    <row r="3093" ht="12.75" customHeight="1" spans="1:5">
      <c r="A3093" s="7" t="s">
        <v>7344</v>
      </c>
      <c r="B3093" s="4" t="s">
        <v>2006</v>
      </c>
      <c r="C3093" s="7" t="s">
        <v>7345</v>
      </c>
      <c r="D3093" s="6" t="s">
        <v>732</v>
      </c>
      <c r="E3093" s="22">
        <v>80</v>
      </c>
    </row>
    <row r="3094" ht="12.75" customHeight="1" spans="1:5">
      <c r="A3094" s="7" t="s">
        <v>7346</v>
      </c>
      <c r="B3094" s="4" t="s">
        <v>2006</v>
      </c>
      <c r="C3094" s="7" t="s">
        <v>7345</v>
      </c>
      <c r="D3094" s="6" t="s">
        <v>732</v>
      </c>
      <c r="E3094" s="22">
        <v>15</v>
      </c>
    </row>
    <row r="3095" ht="12.75" customHeight="1" spans="1:5">
      <c r="A3095" s="7" t="s">
        <v>7347</v>
      </c>
      <c r="B3095" s="4" t="s">
        <v>2006</v>
      </c>
      <c r="C3095" s="7" t="s">
        <v>7345</v>
      </c>
      <c r="D3095" s="6" t="s">
        <v>732</v>
      </c>
      <c r="E3095" s="22">
        <v>20</v>
      </c>
    </row>
    <row r="3096" ht="12.75" customHeight="1" spans="1:5">
      <c r="A3096" s="7" t="s">
        <v>7348</v>
      </c>
      <c r="B3096" s="4" t="s">
        <v>2006</v>
      </c>
      <c r="C3096" s="7" t="s">
        <v>7345</v>
      </c>
      <c r="D3096" s="6" t="s">
        <v>732</v>
      </c>
      <c r="E3096" s="22">
        <v>42</v>
      </c>
    </row>
    <row r="3097" ht="12.75" customHeight="1" spans="1:5">
      <c r="A3097" s="7" t="s">
        <v>7349</v>
      </c>
      <c r="B3097" s="4" t="s">
        <v>2006</v>
      </c>
      <c r="C3097" s="7" t="s">
        <v>7345</v>
      </c>
      <c r="D3097" s="6" t="s">
        <v>732</v>
      </c>
      <c r="E3097" s="22">
        <v>36</v>
      </c>
    </row>
    <row r="3098" ht="12.75" customHeight="1" spans="1:5">
      <c r="A3098" s="7" t="s">
        <v>7350</v>
      </c>
      <c r="B3098" s="4" t="s">
        <v>2006</v>
      </c>
      <c r="C3098" s="7" t="s">
        <v>7345</v>
      </c>
      <c r="D3098" s="6" t="s">
        <v>732</v>
      </c>
      <c r="E3098" s="22" t="s">
        <v>2397</v>
      </c>
    </row>
    <row r="3099" ht="12.75" customHeight="1" spans="1:5">
      <c r="A3099" s="7" t="s">
        <v>7351</v>
      </c>
      <c r="B3099" s="4" t="s">
        <v>2006</v>
      </c>
      <c r="C3099" s="7" t="s">
        <v>7345</v>
      </c>
      <c r="D3099" s="6" t="s">
        <v>732</v>
      </c>
      <c r="E3099" s="22" t="s">
        <v>2397</v>
      </c>
    </row>
    <row r="3100" ht="12.75" customHeight="1" spans="1:5">
      <c r="A3100" s="7" t="s">
        <v>7352</v>
      </c>
      <c r="B3100" s="4" t="s">
        <v>2006</v>
      </c>
      <c r="C3100" s="7" t="s">
        <v>7353</v>
      </c>
      <c r="D3100" s="6" t="s">
        <v>732</v>
      </c>
      <c r="E3100" s="22">
        <f>SUM(E3101:E3109)</f>
        <v>80</v>
      </c>
    </row>
    <row r="3101" ht="12.75" customHeight="1" spans="1:5">
      <c r="A3101" s="7" t="s">
        <v>7354</v>
      </c>
      <c r="B3101" s="4" t="s">
        <v>2006</v>
      </c>
      <c r="C3101" s="7" t="s">
        <v>7353</v>
      </c>
      <c r="D3101" s="6" t="s">
        <v>732</v>
      </c>
      <c r="E3101" s="22">
        <v>8</v>
      </c>
    </row>
    <row r="3102" ht="12.75" customHeight="1" spans="1:5">
      <c r="A3102" s="7" t="s">
        <v>7355</v>
      </c>
      <c r="B3102" s="4" t="s">
        <v>2006</v>
      </c>
      <c r="C3102" s="7" t="s">
        <v>7353</v>
      </c>
      <c r="D3102" s="6" t="s">
        <v>732</v>
      </c>
      <c r="E3102" s="22">
        <v>8</v>
      </c>
    </row>
    <row r="3103" ht="12.75" customHeight="1" spans="1:5">
      <c r="A3103" s="7" t="s">
        <v>7356</v>
      </c>
      <c r="B3103" s="4" t="s">
        <v>2006</v>
      </c>
      <c r="C3103" s="7" t="s">
        <v>7353</v>
      </c>
      <c r="D3103" s="6" t="s">
        <v>732</v>
      </c>
      <c r="E3103" s="22">
        <v>8</v>
      </c>
    </row>
    <row r="3104" ht="12.75" customHeight="1" spans="1:5">
      <c r="A3104" s="7" t="s">
        <v>7357</v>
      </c>
      <c r="B3104" s="4" t="s">
        <v>2006</v>
      </c>
      <c r="C3104" s="7" t="s">
        <v>7353</v>
      </c>
      <c r="D3104" s="6" t="s">
        <v>732</v>
      </c>
      <c r="E3104" s="22">
        <v>8</v>
      </c>
    </row>
    <row r="3105" ht="12.75" customHeight="1" spans="1:5">
      <c r="A3105" s="7" t="s">
        <v>7358</v>
      </c>
      <c r="B3105" s="4" t="s">
        <v>2006</v>
      </c>
      <c r="C3105" s="7" t="s">
        <v>7353</v>
      </c>
      <c r="D3105" s="6" t="s">
        <v>732</v>
      </c>
      <c r="E3105" s="22">
        <v>7</v>
      </c>
    </row>
    <row r="3106" ht="12.75" customHeight="1" spans="1:5">
      <c r="A3106" s="7" t="s">
        <v>7359</v>
      </c>
      <c r="B3106" s="4" t="s">
        <v>2006</v>
      </c>
      <c r="C3106" s="7" t="s">
        <v>7353</v>
      </c>
      <c r="D3106" s="6" t="s">
        <v>732</v>
      </c>
      <c r="E3106" s="22">
        <v>8</v>
      </c>
    </row>
    <row r="3107" ht="12.75" customHeight="1" spans="1:5">
      <c r="A3107" s="7" t="s">
        <v>7360</v>
      </c>
      <c r="B3107" s="4" t="s">
        <v>2006</v>
      </c>
      <c r="C3107" s="7" t="s">
        <v>7353</v>
      </c>
      <c r="D3107" s="6" t="s">
        <v>732</v>
      </c>
      <c r="E3107" s="22">
        <v>7</v>
      </c>
    </row>
    <row r="3108" ht="12.75" customHeight="1" spans="1:5">
      <c r="A3108" s="7" t="s">
        <v>7361</v>
      </c>
      <c r="B3108" s="4" t="s">
        <v>2006</v>
      </c>
      <c r="C3108" s="7" t="s">
        <v>7353</v>
      </c>
      <c r="D3108" s="6" t="s">
        <v>732</v>
      </c>
      <c r="E3108" s="22">
        <v>8</v>
      </c>
    </row>
    <row r="3109" ht="12.75" customHeight="1" spans="1:5">
      <c r="A3109" s="7" t="s">
        <v>7362</v>
      </c>
      <c r="B3109" s="4" t="s">
        <v>2006</v>
      </c>
      <c r="C3109" s="7" t="s">
        <v>7353</v>
      </c>
      <c r="D3109" s="6" t="s">
        <v>732</v>
      </c>
      <c r="E3109" s="22">
        <v>18</v>
      </c>
    </row>
    <row r="3110" ht="12.75" customHeight="1" spans="1:5">
      <c r="A3110" s="7" t="s">
        <v>7363</v>
      </c>
      <c r="B3110" s="4" t="s">
        <v>2006</v>
      </c>
      <c r="C3110" s="7" t="s">
        <v>7364</v>
      </c>
      <c r="D3110" s="6" t="s">
        <v>732</v>
      </c>
      <c r="E3110" s="22">
        <v>0</v>
      </c>
    </row>
    <row r="3111" ht="12.75" customHeight="1" spans="1:5">
      <c r="A3111" s="7" t="s">
        <v>7365</v>
      </c>
      <c r="B3111" s="4" t="s">
        <v>2006</v>
      </c>
      <c r="C3111" s="7" t="s">
        <v>7364</v>
      </c>
      <c r="D3111" s="6" t="s">
        <v>732</v>
      </c>
      <c r="E3111" s="22">
        <v>0</v>
      </c>
    </row>
    <row r="3112" ht="12.75" customHeight="1" spans="1:5">
      <c r="A3112" s="7" t="s">
        <v>7366</v>
      </c>
      <c r="B3112" s="4" t="s">
        <v>2006</v>
      </c>
      <c r="C3112" s="7" t="s">
        <v>7364</v>
      </c>
      <c r="D3112" s="6" t="s">
        <v>732</v>
      </c>
      <c r="E3112" s="22">
        <v>0</v>
      </c>
    </row>
    <row r="3113" ht="12.75" customHeight="1" spans="1:5">
      <c r="A3113" s="7" t="s">
        <v>7367</v>
      </c>
      <c r="B3113" s="4" t="s">
        <v>2006</v>
      </c>
      <c r="C3113" s="7" t="s">
        <v>7364</v>
      </c>
      <c r="D3113" s="6" t="s">
        <v>732</v>
      </c>
      <c r="E3113" s="22">
        <v>0</v>
      </c>
    </row>
    <row r="3114" ht="12.75" customHeight="1" spans="1:5">
      <c r="A3114" s="7" t="s">
        <v>7368</v>
      </c>
      <c r="B3114" s="4" t="s">
        <v>2006</v>
      </c>
      <c r="C3114" s="7" t="s">
        <v>7364</v>
      </c>
      <c r="D3114" s="6" t="s">
        <v>732</v>
      </c>
      <c r="E3114" s="22">
        <v>0</v>
      </c>
    </row>
    <row r="3115" ht="12.75" customHeight="1" spans="1:5">
      <c r="A3115" s="7" t="s">
        <v>7369</v>
      </c>
      <c r="B3115" s="4" t="s">
        <v>2006</v>
      </c>
      <c r="C3115" s="7" t="s">
        <v>7364</v>
      </c>
      <c r="D3115" s="6" t="s">
        <v>732</v>
      </c>
      <c r="E3115" s="22">
        <v>0</v>
      </c>
    </row>
    <row r="3116" ht="12.75" customHeight="1" spans="1:5">
      <c r="A3116" s="7" t="s">
        <v>7370</v>
      </c>
      <c r="B3116" s="4" t="s">
        <v>2006</v>
      </c>
      <c r="C3116" s="7" t="s">
        <v>7371</v>
      </c>
      <c r="D3116" s="6" t="s">
        <v>732</v>
      </c>
      <c r="E3116" s="22">
        <v>0</v>
      </c>
    </row>
    <row r="3117" ht="12.75" customHeight="1" spans="1:5">
      <c r="A3117" s="7" t="s">
        <v>7372</v>
      </c>
      <c r="B3117" s="4" t="s">
        <v>2006</v>
      </c>
      <c r="C3117" s="7" t="s">
        <v>7373</v>
      </c>
      <c r="D3117" s="6" t="s">
        <v>732</v>
      </c>
      <c r="E3117" s="22">
        <v>6</v>
      </c>
    </row>
    <row r="3118" ht="12.75" customHeight="1" spans="1:5">
      <c r="A3118" s="7" t="s">
        <v>7374</v>
      </c>
      <c r="B3118" s="4" t="s">
        <v>2006</v>
      </c>
      <c r="C3118" s="7" t="s">
        <v>7375</v>
      </c>
      <c r="D3118" s="6" t="s">
        <v>732</v>
      </c>
      <c r="E3118" s="22">
        <v>2</v>
      </c>
    </row>
    <row r="3119" ht="12.75" customHeight="1" spans="1:5">
      <c r="A3119" s="7" t="s">
        <v>7376</v>
      </c>
      <c r="B3119" s="4" t="s">
        <v>2006</v>
      </c>
      <c r="C3119" s="7" t="s">
        <v>7377</v>
      </c>
      <c r="D3119" s="6" t="s">
        <v>732</v>
      </c>
      <c r="E3119" s="22">
        <v>0</v>
      </c>
    </row>
    <row r="3120" ht="12.75" customHeight="1" spans="1:5">
      <c r="A3120" s="7" t="s">
        <v>7378</v>
      </c>
      <c r="B3120" s="4" t="s">
        <v>2006</v>
      </c>
      <c r="C3120" s="7" t="s">
        <v>7379</v>
      </c>
      <c r="D3120" s="6" t="s">
        <v>732</v>
      </c>
      <c r="E3120" s="22">
        <v>146</v>
      </c>
    </row>
    <row r="3121" ht="12.75" customHeight="1" spans="1:5">
      <c r="A3121" s="7" t="s">
        <v>7380</v>
      </c>
      <c r="B3121" s="4" t="s">
        <v>2006</v>
      </c>
      <c r="C3121" s="7" t="s">
        <v>7379</v>
      </c>
      <c r="D3121" s="6" t="s">
        <v>732</v>
      </c>
      <c r="E3121" s="22">
        <v>40</v>
      </c>
    </row>
    <row r="3122" ht="12.75" customHeight="1" spans="1:5">
      <c r="A3122" s="7" t="s">
        <v>7381</v>
      </c>
      <c r="B3122" s="4" t="s">
        <v>2006</v>
      </c>
      <c r="C3122" s="7" t="s">
        <v>7379</v>
      </c>
      <c r="D3122" s="6" t="s">
        <v>732</v>
      </c>
      <c r="E3122" s="22">
        <v>34</v>
      </c>
    </row>
    <row r="3123" ht="12.75" customHeight="1" spans="1:5">
      <c r="A3123" s="7" t="s">
        <v>7382</v>
      </c>
      <c r="B3123" s="4" t="s">
        <v>2006</v>
      </c>
      <c r="C3123" s="7" t="s">
        <v>7379</v>
      </c>
      <c r="D3123" s="6" t="s">
        <v>732</v>
      </c>
      <c r="E3123" s="22">
        <v>36</v>
      </c>
    </row>
    <row r="3124" ht="12.75" customHeight="1" spans="1:5">
      <c r="A3124" s="7" t="s">
        <v>7383</v>
      </c>
      <c r="B3124" s="4" t="s">
        <v>2006</v>
      </c>
      <c r="C3124" s="7" t="s">
        <v>7379</v>
      </c>
      <c r="D3124" s="6" t="s">
        <v>732</v>
      </c>
      <c r="E3124" s="22">
        <v>36</v>
      </c>
    </row>
    <row r="3125" ht="12.75" customHeight="1" spans="1:5">
      <c r="A3125" s="3" t="s">
        <v>7384</v>
      </c>
      <c r="B3125" s="36"/>
      <c r="C3125" s="37"/>
      <c r="D3125" s="38"/>
      <c r="E3125" s="37"/>
    </row>
    <row r="3126" ht="12.75" customHeight="1" spans="1:5">
      <c r="A3126" s="7" t="s">
        <v>7385</v>
      </c>
      <c r="B3126" s="4" t="s">
        <v>2006</v>
      </c>
      <c r="C3126" s="7" t="s">
        <v>7386</v>
      </c>
      <c r="D3126" s="6" t="s">
        <v>1210</v>
      </c>
      <c r="E3126" s="22">
        <v>10</v>
      </c>
    </row>
    <row r="3127" ht="12.75" customHeight="1" spans="1:5">
      <c r="A3127" s="7" t="s">
        <v>7387</v>
      </c>
      <c r="B3127" s="4" t="s">
        <v>2006</v>
      </c>
      <c r="C3127" s="7" t="s">
        <v>7388</v>
      </c>
      <c r="D3127" s="6" t="s">
        <v>1210</v>
      </c>
      <c r="E3127" s="22">
        <v>0</v>
      </c>
    </row>
    <row r="3128" ht="12.75" customHeight="1" spans="1:5">
      <c r="A3128" s="7" t="s">
        <v>7389</v>
      </c>
      <c r="B3128" s="4" t="s">
        <v>2006</v>
      </c>
      <c r="C3128" s="7" t="s">
        <v>7390</v>
      </c>
      <c r="D3128" s="6" t="s">
        <v>1210</v>
      </c>
      <c r="E3128" s="22">
        <v>0</v>
      </c>
    </row>
    <row r="3129" ht="12.75" customHeight="1" spans="1:5">
      <c r="A3129" s="7" t="s">
        <v>7391</v>
      </c>
      <c r="B3129" s="4" t="s">
        <v>2006</v>
      </c>
      <c r="C3129" s="7" t="s">
        <v>7392</v>
      </c>
      <c r="D3129" s="6" t="s">
        <v>1210</v>
      </c>
      <c r="E3129" s="22">
        <v>30</v>
      </c>
    </row>
    <row r="3130" ht="12.75" customHeight="1" spans="1:5">
      <c r="A3130" s="7" t="s">
        <v>7393</v>
      </c>
      <c r="B3130" s="4" t="s">
        <v>2006</v>
      </c>
      <c r="C3130" s="7" t="s">
        <v>7394</v>
      </c>
      <c r="D3130" s="6" t="s">
        <v>1210</v>
      </c>
      <c r="E3130" s="22">
        <v>5</v>
      </c>
    </row>
    <row r="3131" ht="12.75" customHeight="1" spans="1:5">
      <c r="A3131" s="7" t="s">
        <v>7395</v>
      </c>
      <c r="B3131" s="4" t="s">
        <v>2006</v>
      </c>
      <c r="C3131" s="7" t="s">
        <v>7396</v>
      </c>
      <c r="D3131" s="6" t="s">
        <v>1210</v>
      </c>
      <c r="E3131" s="6" t="s">
        <v>2397</v>
      </c>
    </row>
    <row r="3132" ht="12.75" customHeight="1" spans="1:5">
      <c r="A3132" s="7" t="s">
        <v>7397</v>
      </c>
      <c r="B3132" s="4" t="s">
        <v>2006</v>
      </c>
      <c r="C3132" s="7" t="s">
        <v>7398</v>
      </c>
      <c r="D3132" s="6" t="s">
        <v>1210</v>
      </c>
      <c r="E3132" s="6" t="s">
        <v>2397</v>
      </c>
    </row>
    <row r="3133" ht="12.75" customHeight="1" spans="1:5">
      <c r="A3133" s="7" t="s">
        <v>7399</v>
      </c>
      <c r="B3133" s="4" t="s">
        <v>2006</v>
      </c>
      <c r="C3133" s="7" t="s">
        <v>7400</v>
      </c>
      <c r="D3133" s="6" t="s">
        <v>46</v>
      </c>
      <c r="E3133" s="9" t="s">
        <v>2584</v>
      </c>
    </row>
    <row r="3134" ht="12.75" customHeight="1" spans="1:5">
      <c r="A3134" s="7" t="s">
        <v>7401</v>
      </c>
      <c r="B3134" s="4" t="s">
        <v>2006</v>
      </c>
      <c r="C3134" s="7" t="s">
        <v>7402</v>
      </c>
      <c r="D3134" s="6" t="s">
        <v>444</v>
      </c>
      <c r="E3134" s="6">
        <v>70</v>
      </c>
    </row>
    <row r="3135" ht="12.75" customHeight="1" spans="1:5">
      <c r="A3135" s="70" t="s">
        <v>7403</v>
      </c>
      <c r="B3135" s="4" t="s">
        <v>2006</v>
      </c>
      <c r="C3135" s="7" t="s">
        <v>7402</v>
      </c>
      <c r="D3135" s="6" t="s">
        <v>444</v>
      </c>
      <c r="E3135" s="6">
        <v>5</v>
      </c>
    </row>
    <row r="3136" ht="12.75" customHeight="1" spans="1:5">
      <c r="A3136" s="70" t="s">
        <v>7404</v>
      </c>
      <c r="B3136" s="4" t="s">
        <v>2006</v>
      </c>
      <c r="C3136" s="7" t="s">
        <v>7402</v>
      </c>
      <c r="D3136" s="6" t="s">
        <v>444</v>
      </c>
      <c r="E3136" s="6">
        <v>0</v>
      </c>
    </row>
    <row r="3137" ht="12.75" customHeight="1" spans="1:5">
      <c r="A3137" s="70" t="s">
        <v>7405</v>
      </c>
      <c r="B3137" s="4" t="s">
        <v>2006</v>
      </c>
      <c r="C3137" s="7" t="s">
        <v>7402</v>
      </c>
      <c r="D3137" s="6" t="s">
        <v>444</v>
      </c>
      <c r="E3137" s="6">
        <v>30</v>
      </c>
    </row>
    <row r="3138" ht="12.75" customHeight="1" spans="1:5">
      <c r="A3138" s="70" t="s">
        <v>7406</v>
      </c>
      <c r="B3138" s="4" t="s">
        <v>2006</v>
      </c>
      <c r="C3138" s="7" t="s">
        <v>7402</v>
      </c>
      <c r="D3138" s="6" t="s">
        <v>444</v>
      </c>
      <c r="E3138" s="6">
        <v>5</v>
      </c>
    </row>
    <row r="3139" ht="12.75" customHeight="1" spans="1:5">
      <c r="A3139" s="70" t="s">
        <v>7407</v>
      </c>
      <c r="B3139" s="4" t="s">
        <v>2006</v>
      </c>
      <c r="C3139" s="7" t="s">
        <v>7402</v>
      </c>
      <c r="D3139" s="6" t="s">
        <v>444</v>
      </c>
      <c r="E3139" s="6">
        <v>10</v>
      </c>
    </row>
    <row r="3140" ht="12.75" customHeight="1" spans="1:5">
      <c r="A3140" s="70" t="s">
        <v>7408</v>
      </c>
      <c r="B3140" s="4" t="s">
        <v>2006</v>
      </c>
      <c r="C3140" s="7" t="s">
        <v>7402</v>
      </c>
      <c r="D3140" s="6" t="s">
        <v>444</v>
      </c>
      <c r="E3140" s="6">
        <v>10</v>
      </c>
    </row>
    <row r="3141" ht="12.75" customHeight="1" spans="1:5">
      <c r="A3141" s="70" t="s">
        <v>7409</v>
      </c>
      <c r="B3141" s="4" t="s">
        <v>2006</v>
      </c>
      <c r="C3141" s="7" t="s">
        <v>7402</v>
      </c>
      <c r="D3141" s="6" t="s">
        <v>444</v>
      </c>
      <c r="E3141" s="6">
        <v>10</v>
      </c>
    </row>
    <row r="3142" ht="12.75" customHeight="1" spans="1:5">
      <c r="A3142" s="7" t="s">
        <v>7410</v>
      </c>
      <c r="B3142" s="4" t="s">
        <v>2006</v>
      </c>
      <c r="C3142" s="7" t="s">
        <v>7411</v>
      </c>
      <c r="D3142" s="6" t="s">
        <v>444</v>
      </c>
      <c r="E3142" s="6">
        <v>70</v>
      </c>
    </row>
    <row r="3143" ht="12.75" customHeight="1" spans="1:5">
      <c r="A3143" s="70" t="s">
        <v>7403</v>
      </c>
      <c r="B3143" s="4" t="s">
        <v>2006</v>
      </c>
      <c r="C3143" s="7" t="s">
        <v>7411</v>
      </c>
      <c r="D3143" s="6" t="s">
        <v>444</v>
      </c>
      <c r="E3143" s="6">
        <v>5</v>
      </c>
    </row>
    <row r="3144" ht="12.75" customHeight="1" spans="1:5">
      <c r="A3144" s="70" t="s">
        <v>7404</v>
      </c>
      <c r="B3144" s="4" t="s">
        <v>2006</v>
      </c>
      <c r="C3144" s="7" t="s">
        <v>7411</v>
      </c>
      <c r="D3144" s="6" t="s">
        <v>444</v>
      </c>
      <c r="E3144" s="6">
        <v>0</v>
      </c>
    </row>
    <row r="3145" ht="12.75" customHeight="1" spans="1:5">
      <c r="A3145" s="70" t="s">
        <v>7405</v>
      </c>
      <c r="B3145" s="4" t="s">
        <v>2006</v>
      </c>
      <c r="C3145" s="7" t="s">
        <v>7411</v>
      </c>
      <c r="D3145" s="6" t="s">
        <v>444</v>
      </c>
      <c r="E3145" s="6">
        <v>30</v>
      </c>
    </row>
    <row r="3146" ht="12.75" customHeight="1" spans="1:5">
      <c r="A3146" s="70" t="s">
        <v>7406</v>
      </c>
      <c r="B3146" s="4" t="s">
        <v>2006</v>
      </c>
      <c r="C3146" s="7" t="s">
        <v>7411</v>
      </c>
      <c r="D3146" s="6" t="s">
        <v>444</v>
      </c>
      <c r="E3146" s="6">
        <v>5</v>
      </c>
    </row>
    <row r="3147" ht="12.75" customHeight="1" spans="1:5">
      <c r="A3147" s="70" t="s">
        <v>7407</v>
      </c>
      <c r="B3147" s="4" t="s">
        <v>2006</v>
      </c>
      <c r="C3147" s="7" t="s">
        <v>7411</v>
      </c>
      <c r="D3147" s="6" t="s">
        <v>444</v>
      </c>
      <c r="E3147" s="6">
        <v>10</v>
      </c>
    </row>
    <row r="3148" ht="12.75" customHeight="1" spans="1:5">
      <c r="A3148" s="70" t="s">
        <v>7408</v>
      </c>
      <c r="B3148" s="4" t="s">
        <v>2006</v>
      </c>
      <c r="C3148" s="7" t="s">
        <v>7411</v>
      </c>
      <c r="D3148" s="6" t="s">
        <v>444</v>
      </c>
      <c r="E3148" s="6">
        <v>10</v>
      </c>
    </row>
    <row r="3149" ht="12.75" customHeight="1" spans="1:5">
      <c r="A3149" s="70" t="s">
        <v>7409</v>
      </c>
      <c r="B3149" s="4" t="s">
        <v>2006</v>
      </c>
      <c r="C3149" s="7" t="s">
        <v>7411</v>
      </c>
      <c r="D3149" s="6" t="s">
        <v>444</v>
      </c>
      <c r="E3149" s="6">
        <v>10</v>
      </c>
    </row>
    <row r="3150" ht="12.75" customHeight="1" spans="1:5">
      <c r="A3150" s="3" t="s">
        <v>7412</v>
      </c>
      <c r="B3150" s="36"/>
      <c r="C3150" s="37"/>
      <c r="D3150" s="38"/>
      <c r="E3150" s="37"/>
    </row>
    <row r="3151" ht="12.75" customHeight="1" spans="1:5">
      <c r="A3151" s="7" t="s">
        <v>7413</v>
      </c>
      <c r="B3151" s="4" t="s">
        <v>2006</v>
      </c>
      <c r="C3151" s="7" t="s">
        <v>7414</v>
      </c>
      <c r="D3151" s="6" t="s">
        <v>62</v>
      </c>
      <c r="E3151" s="22">
        <f>SUM(E3152:E3153)</f>
        <v>11</v>
      </c>
    </row>
    <row r="3152" ht="12.75" customHeight="1" spans="1:5">
      <c r="A3152" s="7" t="s">
        <v>7415</v>
      </c>
      <c r="B3152" s="4" t="s">
        <v>2006</v>
      </c>
      <c r="C3152" s="7" t="s">
        <v>7414</v>
      </c>
      <c r="D3152" s="6" t="s">
        <v>62</v>
      </c>
      <c r="E3152" s="22">
        <v>8</v>
      </c>
    </row>
    <row r="3153" ht="12.75" customHeight="1" spans="1:5">
      <c r="A3153" s="7" t="s">
        <v>7416</v>
      </c>
      <c r="B3153" s="4" t="s">
        <v>2006</v>
      </c>
      <c r="C3153" s="7" t="s">
        <v>7414</v>
      </c>
      <c r="D3153" s="6" t="s">
        <v>62</v>
      </c>
      <c r="E3153" s="22">
        <v>3</v>
      </c>
    </row>
    <row r="3154" ht="12.75" customHeight="1" spans="1:5">
      <c r="A3154" s="7" t="s">
        <v>7417</v>
      </c>
      <c r="B3154" s="4" t="s">
        <v>2006</v>
      </c>
      <c r="C3154" s="7" t="s">
        <v>7414</v>
      </c>
      <c r="D3154" s="6" t="s">
        <v>62</v>
      </c>
      <c r="E3154" s="22">
        <f>SUM(E3155:E3156)</f>
        <v>4</v>
      </c>
    </row>
    <row r="3155" ht="12.75" customHeight="1" spans="1:5">
      <c r="A3155" s="7" t="s">
        <v>7418</v>
      </c>
      <c r="B3155" s="4" t="s">
        <v>2006</v>
      </c>
      <c r="C3155" s="7" t="s">
        <v>7414</v>
      </c>
      <c r="D3155" s="6" t="s">
        <v>62</v>
      </c>
      <c r="E3155" s="22">
        <v>4</v>
      </c>
    </row>
    <row r="3156" ht="12.75" customHeight="1" spans="1:5">
      <c r="A3156" s="7" t="s">
        <v>7419</v>
      </c>
      <c r="B3156" s="4" t="s">
        <v>2006</v>
      </c>
      <c r="C3156" s="7" t="s">
        <v>7414</v>
      </c>
      <c r="D3156" s="6" t="s">
        <v>62</v>
      </c>
      <c r="E3156" s="22">
        <v>0</v>
      </c>
    </row>
    <row r="3157" ht="12.75" customHeight="1" spans="1:5">
      <c r="A3157" s="7" t="s">
        <v>7420</v>
      </c>
      <c r="B3157" s="4" t="s">
        <v>2006</v>
      </c>
      <c r="C3157" s="7" t="s">
        <v>7414</v>
      </c>
      <c r="D3157" s="6" t="s">
        <v>62</v>
      </c>
      <c r="E3157" s="22">
        <f>SUM(E3158:E3159)</f>
        <v>5</v>
      </c>
    </row>
    <row r="3158" ht="12.75" customHeight="1" spans="1:5">
      <c r="A3158" s="7" t="s">
        <v>7421</v>
      </c>
      <c r="B3158" s="4" t="s">
        <v>2006</v>
      </c>
      <c r="C3158" s="7" t="s">
        <v>7414</v>
      </c>
      <c r="D3158" s="6" t="s">
        <v>62</v>
      </c>
      <c r="E3158" s="22">
        <v>5</v>
      </c>
    </row>
    <row r="3159" ht="12.75" customHeight="1" spans="1:5">
      <c r="A3159" s="7" t="s">
        <v>7422</v>
      </c>
      <c r="B3159" s="4" t="s">
        <v>2006</v>
      </c>
      <c r="C3159" s="7" t="s">
        <v>7414</v>
      </c>
      <c r="D3159" s="6" t="s">
        <v>62</v>
      </c>
      <c r="E3159" s="22">
        <v>0</v>
      </c>
    </row>
    <row r="3160" ht="12.75" customHeight="1" spans="1:5">
      <c r="A3160" s="7" t="s">
        <v>7423</v>
      </c>
      <c r="B3160" s="4" t="s">
        <v>2006</v>
      </c>
      <c r="C3160" s="7" t="s">
        <v>7414</v>
      </c>
      <c r="D3160" s="6" t="s">
        <v>62</v>
      </c>
      <c r="E3160" s="22">
        <f>SUM(E3161:E3162)</f>
        <v>4</v>
      </c>
    </row>
    <row r="3161" ht="12.75" customHeight="1" spans="1:5">
      <c r="A3161" s="7" t="s">
        <v>7424</v>
      </c>
      <c r="B3161" s="4" t="s">
        <v>2006</v>
      </c>
      <c r="C3161" s="7" t="s">
        <v>7414</v>
      </c>
      <c r="D3161" s="6" t="s">
        <v>62</v>
      </c>
      <c r="E3161" s="22">
        <v>4</v>
      </c>
    </row>
    <row r="3162" ht="12.75" customHeight="1" spans="1:5">
      <c r="A3162" s="7" t="s">
        <v>7425</v>
      </c>
      <c r="B3162" s="4" t="s">
        <v>2006</v>
      </c>
      <c r="C3162" s="7" t="s">
        <v>7414</v>
      </c>
      <c r="D3162" s="6" t="s">
        <v>62</v>
      </c>
      <c r="E3162" s="22">
        <v>0</v>
      </c>
    </row>
    <row r="3163" ht="12.75" customHeight="1" spans="1:5">
      <c r="A3163" s="7" t="s">
        <v>7426</v>
      </c>
      <c r="B3163" s="4" t="s">
        <v>2006</v>
      </c>
      <c r="C3163" s="7" t="s">
        <v>7414</v>
      </c>
      <c r="D3163" s="6" t="s">
        <v>62</v>
      </c>
      <c r="E3163" s="22">
        <f>SUM(E3164:E3165)</f>
        <v>5</v>
      </c>
    </row>
    <row r="3164" ht="12.75" customHeight="1" spans="1:5">
      <c r="A3164" s="7" t="s">
        <v>7427</v>
      </c>
      <c r="B3164" s="4" t="s">
        <v>2006</v>
      </c>
      <c r="C3164" s="7" t="s">
        <v>7414</v>
      </c>
      <c r="D3164" s="6" t="s">
        <v>62</v>
      </c>
      <c r="E3164" s="22">
        <v>5</v>
      </c>
    </row>
    <row r="3165" ht="12.75" customHeight="1" spans="1:5">
      <c r="A3165" s="7" t="s">
        <v>7428</v>
      </c>
      <c r="B3165" s="4" t="s">
        <v>2006</v>
      </c>
      <c r="C3165" s="7" t="s">
        <v>7414</v>
      </c>
      <c r="D3165" s="6" t="s">
        <v>62</v>
      </c>
      <c r="E3165" s="22">
        <v>0</v>
      </c>
    </row>
    <row r="3166" ht="12.75" customHeight="1" spans="1:5">
      <c r="A3166" s="7" t="s">
        <v>7429</v>
      </c>
      <c r="B3166" s="4" t="s">
        <v>2006</v>
      </c>
      <c r="C3166" s="7" t="s">
        <v>7414</v>
      </c>
      <c r="D3166" s="6" t="s">
        <v>62</v>
      </c>
      <c r="E3166" s="22">
        <f>SUM(E3167:E3168)</f>
        <v>4</v>
      </c>
    </row>
    <row r="3167" ht="12.75" customHeight="1" spans="1:5">
      <c r="A3167" s="7" t="s">
        <v>7430</v>
      </c>
      <c r="B3167" s="4" t="s">
        <v>2006</v>
      </c>
      <c r="C3167" s="7" t="s">
        <v>7414</v>
      </c>
      <c r="D3167" s="6" t="s">
        <v>62</v>
      </c>
      <c r="E3167" s="22">
        <v>4</v>
      </c>
    </row>
    <row r="3168" ht="12.75" customHeight="1" spans="1:5">
      <c r="A3168" s="7" t="s">
        <v>7431</v>
      </c>
      <c r="B3168" s="4" t="s">
        <v>2006</v>
      </c>
      <c r="C3168" s="7" t="s">
        <v>7414</v>
      </c>
      <c r="D3168" s="6" t="s">
        <v>62</v>
      </c>
      <c r="E3168" s="22">
        <v>0</v>
      </c>
    </row>
    <row r="3169" ht="12.75" customHeight="1" spans="1:5">
      <c r="A3169" s="7" t="s">
        <v>7432</v>
      </c>
      <c r="B3169" s="4" t="s">
        <v>2006</v>
      </c>
      <c r="C3169" s="7" t="s">
        <v>7414</v>
      </c>
      <c r="D3169" s="6" t="s">
        <v>62</v>
      </c>
      <c r="E3169" s="22">
        <f>SUM(E3170:E3171)</f>
        <v>5</v>
      </c>
    </row>
    <row r="3170" ht="12.75" customHeight="1" spans="1:5">
      <c r="A3170" s="7" t="s">
        <v>7433</v>
      </c>
      <c r="B3170" s="4" t="s">
        <v>2006</v>
      </c>
      <c r="C3170" s="7" t="s">
        <v>7414</v>
      </c>
      <c r="D3170" s="6" t="s">
        <v>62</v>
      </c>
      <c r="E3170" s="22">
        <v>3</v>
      </c>
    </row>
    <row r="3171" ht="12.75" customHeight="1" spans="1:5">
      <c r="A3171" s="7" t="s">
        <v>7434</v>
      </c>
      <c r="B3171" s="4" t="s">
        <v>2006</v>
      </c>
      <c r="C3171" s="7" t="s">
        <v>7414</v>
      </c>
      <c r="D3171" s="6" t="s">
        <v>62</v>
      </c>
      <c r="E3171" s="22">
        <v>2</v>
      </c>
    </row>
    <row r="3172" ht="12.75" customHeight="1" spans="1:5">
      <c r="A3172" s="3" t="s">
        <v>7435</v>
      </c>
      <c r="B3172" s="36"/>
      <c r="C3172" s="37"/>
      <c r="D3172" s="38"/>
      <c r="E3172" s="37"/>
    </row>
    <row r="3173" ht="12.75" customHeight="1" spans="1:5">
      <c r="A3173" s="7" t="s">
        <v>7436</v>
      </c>
      <c r="B3173" s="4" t="s">
        <v>2006</v>
      </c>
      <c r="C3173" s="7" t="s">
        <v>7437</v>
      </c>
      <c r="D3173" s="6" t="s">
        <v>5351</v>
      </c>
      <c r="E3173" s="22" t="s">
        <v>5352</v>
      </c>
    </row>
    <row r="3174" ht="12.75" customHeight="1" spans="1:5">
      <c r="A3174" s="7" t="s">
        <v>7438</v>
      </c>
      <c r="B3174" s="4" t="s">
        <v>2006</v>
      </c>
      <c r="C3174" s="7" t="s">
        <v>7439</v>
      </c>
      <c r="D3174" s="6" t="s">
        <v>5351</v>
      </c>
      <c r="E3174" s="22" t="s">
        <v>5352</v>
      </c>
    </row>
    <row r="3175" ht="12.75" customHeight="1" spans="1:5">
      <c r="A3175" s="7" t="s">
        <v>7440</v>
      </c>
      <c r="B3175" s="4" t="s">
        <v>2006</v>
      </c>
      <c r="C3175" s="7" t="s">
        <v>7441</v>
      </c>
      <c r="D3175" s="6" t="s">
        <v>5351</v>
      </c>
      <c r="E3175" s="22" t="s">
        <v>5352</v>
      </c>
    </row>
    <row r="3176" ht="12.75" customHeight="1" spans="1:5">
      <c r="A3176" s="7" t="s">
        <v>7442</v>
      </c>
      <c r="B3176" s="4" t="s">
        <v>2006</v>
      </c>
      <c r="C3176" s="7" t="s">
        <v>7443</v>
      </c>
      <c r="D3176" s="6" t="s">
        <v>5351</v>
      </c>
      <c r="E3176" s="22" t="s">
        <v>5352</v>
      </c>
    </row>
    <row r="3177" ht="12.75" customHeight="1" spans="1:5">
      <c r="A3177" s="7" t="s">
        <v>2005</v>
      </c>
      <c r="B3177" s="4" t="s">
        <v>2006</v>
      </c>
      <c r="C3177" s="7" t="s">
        <v>7444</v>
      </c>
      <c r="D3177" s="6" t="s">
        <v>574</v>
      </c>
      <c r="E3177" s="6" t="s">
        <v>7445</v>
      </c>
    </row>
    <row r="3178" ht="12.75" customHeight="1" spans="1:5">
      <c r="A3178" s="7" t="s">
        <v>2008</v>
      </c>
      <c r="B3178" s="4" t="s">
        <v>2006</v>
      </c>
      <c r="C3178" s="7" t="s">
        <v>7446</v>
      </c>
      <c r="D3178" s="6" t="s">
        <v>65</v>
      </c>
      <c r="E3178" s="6" t="s">
        <v>7447</v>
      </c>
    </row>
    <row r="3179" ht="12.75" customHeight="1" spans="1:5">
      <c r="A3179" s="7" t="s">
        <v>2010</v>
      </c>
      <c r="B3179" s="4" t="s">
        <v>2006</v>
      </c>
      <c r="C3179" s="7" t="s">
        <v>7448</v>
      </c>
      <c r="D3179" s="6" t="s">
        <v>65</v>
      </c>
      <c r="E3179" s="6" t="s">
        <v>7449</v>
      </c>
    </row>
    <row r="3180" ht="12.75" customHeight="1" spans="1:5">
      <c r="A3180" s="7" t="s">
        <v>2012</v>
      </c>
      <c r="B3180" s="4" t="s">
        <v>2006</v>
      </c>
      <c r="C3180" s="7" t="s">
        <v>7450</v>
      </c>
      <c r="D3180" s="6" t="s">
        <v>65</v>
      </c>
      <c r="E3180" s="6" t="s">
        <v>7447</v>
      </c>
    </row>
    <row r="3181" ht="63.75" customHeight="1" spans="1:5">
      <c r="A3181" s="7" t="s">
        <v>64</v>
      </c>
      <c r="B3181" s="4" t="s">
        <v>2006</v>
      </c>
      <c r="C3181" s="7" t="s">
        <v>3497</v>
      </c>
      <c r="D3181" s="6" t="s">
        <v>65</v>
      </c>
      <c r="E3181" s="6" t="s">
        <v>2685</v>
      </c>
    </row>
    <row r="3182" ht="12.75" customHeight="1" spans="1:5">
      <c r="A3182" s="7" t="s">
        <v>2015</v>
      </c>
      <c r="B3182" s="4" t="s">
        <v>2006</v>
      </c>
      <c r="C3182" s="7" t="s">
        <v>7451</v>
      </c>
      <c r="D3182" s="6" t="s">
        <v>426</v>
      </c>
      <c r="E3182" s="6" t="s">
        <v>2685</v>
      </c>
    </row>
    <row r="3183" ht="12.75" customHeight="1" spans="1:5">
      <c r="A3183" s="7" t="s">
        <v>576</v>
      </c>
      <c r="B3183" s="4" t="s">
        <v>2006</v>
      </c>
      <c r="C3183" s="7" t="s">
        <v>3647</v>
      </c>
      <c r="D3183" s="6" t="s">
        <v>46</v>
      </c>
      <c r="E3183" s="9" t="s">
        <v>7452</v>
      </c>
    </row>
    <row r="3184" ht="12.75" customHeight="1" spans="1:5">
      <c r="A3184" s="7" t="s">
        <v>2018</v>
      </c>
      <c r="B3184" s="4" t="s">
        <v>2006</v>
      </c>
      <c r="C3184" s="7" t="s">
        <v>7453</v>
      </c>
      <c r="D3184" s="6" t="s">
        <v>46</v>
      </c>
      <c r="E3184" s="9" t="s">
        <v>2882</v>
      </c>
    </row>
    <row r="3185" ht="12.75" customHeight="1" spans="1:5">
      <c r="A3185" s="7" t="s">
        <v>2020</v>
      </c>
      <c r="B3185" s="4" t="s">
        <v>2006</v>
      </c>
      <c r="C3185" s="7" t="s">
        <v>7454</v>
      </c>
      <c r="D3185" s="6" t="s">
        <v>497</v>
      </c>
      <c r="E3185" s="6">
        <v>12</v>
      </c>
    </row>
    <row r="3186" ht="12.75" customHeight="1" spans="1:5">
      <c r="A3186" s="7" t="s">
        <v>2022</v>
      </c>
      <c r="B3186" s="4" t="s">
        <v>2006</v>
      </c>
      <c r="C3186" s="7" t="s">
        <v>7455</v>
      </c>
      <c r="D3186" s="6" t="s">
        <v>497</v>
      </c>
      <c r="E3186" s="6">
        <v>12</v>
      </c>
    </row>
    <row r="3187" ht="12.75" customHeight="1" spans="1:5">
      <c r="A3187" s="7" t="s">
        <v>2024</v>
      </c>
      <c r="B3187" s="4" t="s">
        <v>2006</v>
      </c>
      <c r="C3187" s="7" t="s">
        <v>7456</v>
      </c>
      <c r="D3187" s="6" t="s">
        <v>46</v>
      </c>
      <c r="E3187" s="9" t="s">
        <v>7457</v>
      </c>
    </row>
    <row r="3188" ht="12.75" customHeight="1" spans="1:5">
      <c r="A3188" s="7" t="s">
        <v>2026</v>
      </c>
      <c r="B3188" s="4" t="s">
        <v>2006</v>
      </c>
      <c r="C3188" s="7" t="s">
        <v>7458</v>
      </c>
      <c r="D3188" s="6" t="s">
        <v>46</v>
      </c>
      <c r="E3188" s="9" t="s">
        <v>2391</v>
      </c>
    </row>
    <row r="3189" ht="12.75" customHeight="1" spans="1:5">
      <c r="A3189" s="7" t="s">
        <v>2028</v>
      </c>
      <c r="B3189" s="4" t="s">
        <v>2006</v>
      </c>
      <c r="C3189" s="7" t="s">
        <v>7458</v>
      </c>
      <c r="D3189" s="6" t="s">
        <v>46</v>
      </c>
      <c r="E3189" s="9" t="s">
        <v>2391</v>
      </c>
    </row>
    <row r="3190" ht="12.75" customHeight="1" spans="1:5">
      <c r="A3190" s="7" t="s">
        <v>2030</v>
      </c>
      <c r="B3190" s="4" t="s">
        <v>2006</v>
      </c>
      <c r="C3190" s="7" t="s">
        <v>7458</v>
      </c>
      <c r="D3190" s="6" t="s">
        <v>46</v>
      </c>
      <c r="E3190" s="9" t="s">
        <v>2391</v>
      </c>
    </row>
    <row r="3191" ht="12.75" customHeight="1" spans="1:5">
      <c r="A3191" s="7" t="s">
        <v>2032</v>
      </c>
      <c r="B3191" s="4" t="s">
        <v>2006</v>
      </c>
      <c r="C3191" s="7" t="s">
        <v>7458</v>
      </c>
      <c r="D3191" s="6" t="s">
        <v>46</v>
      </c>
      <c r="E3191" s="9" t="s">
        <v>2391</v>
      </c>
    </row>
    <row r="3192" ht="12.75" customHeight="1" spans="1:5">
      <c r="A3192" s="7" t="s">
        <v>2034</v>
      </c>
      <c r="B3192" s="4" t="s">
        <v>2006</v>
      </c>
      <c r="C3192" s="7" t="s">
        <v>7458</v>
      </c>
      <c r="D3192" s="6" t="s">
        <v>46</v>
      </c>
      <c r="E3192" s="9" t="s">
        <v>2885</v>
      </c>
    </row>
    <row r="3193" ht="12.75" customHeight="1" spans="1:5">
      <c r="A3193" s="7" t="s">
        <v>2036</v>
      </c>
      <c r="B3193" s="4" t="s">
        <v>2006</v>
      </c>
      <c r="C3193" s="7" t="s">
        <v>7458</v>
      </c>
      <c r="D3193" s="6" t="s">
        <v>46</v>
      </c>
      <c r="E3193" s="9" t="s">
        <v>2885</v>
      </c>
    </row>
    <row r="3194" ht="12.75" customHeight="1" spans="1:5">
      <c r="A3194" s="7" t="s">
        <v>2038</v>
      </c>
      <c r="B3194" s="4" t="s">
        <v>2006</v>
      </c>
      <c r="C3194" s="7" t="s">
        <v>7458</v>
      </c>
      <c r="D3194" s="6" t="s">
        <v>46</v>
      </c>
      <c r="E3194" s="9" t="s">
        <v>2885</v>
      </c>
    </row>
    <row r="3195" ht="46.5" customHeight="1" spans="1:5">
      <c r="A3195" s="7" t="s">
        <v>2040</v>
      </c>
      <c r="B3195" s="4" t="s">
        <v>2006</v>
      </c>
      <c r="C3195" s="7" t="s">
        <v>7458</v>
      </c>
      <c r="D3195" s="6" t="s">
        <v>46</v>
      </c>
      <c r="E3195" s="9" t="s">
        <v>2885</v>
      </c>
    </row>
    <row r="3196" ht="12.75" customHeight="1" spans="1:5">
      <c r="A3196" s="7" t="s">
        <v>2042</v>
      </c>
      <c r="B3196" s="4" t="s">
        <v>2006</v>
      </c>
      <c r="C3196" s="7" t="s">
        <v>7459</v>
      </c>
      <c r="D3196" s="6" t="s">
        <v>46</v>
      </c>
      <c r="E3196" s="9" t="s">
        <v>2584</v>
      </c>
    </row>
    <row r="3197" ht="12.75" customHeight="1" spans="1:5">
      <c r="A3197" s="7" t="s">
        <v>2044</v>
      </c>
      <c r="B3197" s="4" t="s">
        <v>2006</v>
      </c>
      <c r="C3197" s="7" t="s">
        <v>7460</v>
      </c>
      <c r="D3197" s="6" t="s">
        <v>444</v>
      </c>
      <c r="E3197" s="6">
        <v>8</v>
      </c>
    </row>
    <row r="3198" ht="12.75" customHeight="1" spans="1:5">
      <c r="A3198" s="70" t="s">
        <v>2046</v>
      </c>
      <c r="B3198" s="4" t="s">
        <v>2006</v>
      </c>
      <c r="C3198" s="7" t="s">
        <v>7460</v>
      </c>
      <c r="D3198" s="6" t="s">
        <v>444</v>
      </c>
      <c r="E3198" s="6">
        <v>3</v>
      </c>
    </row>
    <row r="3199" ht="12.75" customHeight="1" spans="1:5">
      <c r="A3199" s="70" t="s">
        <v>2048</v>
      </c>
      <c r="B3199" s="4" t="s">
        <v>2006</v>
      </c>
      <c r="C3199" s="7" t="s">
        <v>7460</v>
      </c>
      <c r="D3199" s="6" t="s">
        <v>444</v>
      </c>
      <c r="E3199" s="6">
        <v>4</v>
      </c>
    </row>
    <row r="3200" ht="12.75" customHeight="1" spans="1:5">
      <c r="A3200" s="70" t="s">
        <v>2050</v>
      </c>
      <c r="B3200" s="4" t="s">
        <v>2006</v>
      </c>
      <c r="C3200" s="7" t="s">
        <v>7460</v>
      </c>
      <c r="D3200" s="6" t="s">
        <v>444</v>
      </c>
      <c r="E3200" s="6">
        <v>1</v>
      </c>
    </row>
    <row r="3201" ht="12.75" customHeight="1" spans="1:5">
      <c r="A3201" s="70" t="s">
        <v>2052</v>
      </c>
      <c r="B3201" s="4" t="s">
        <v>2006</v>
      </c>
      <c r="C3201" s="7" t="s">
        <v>7460</v>
      </c>
      <c r="D3201" s="6" t="s">
        <v>444</v>
      </c>
      <c r="E3201" s="6">
        <v>0</v>
      </c>
    </row>
    <row r="3202" ht="12.75" customHeight="1" spans="1:5">
      <c r="A3202" s="7" t="s">
        <v>2054</v>
      </c>
      <c r="B3202" s="4" t="s">
        <v>2006</v>
      </c>
      <c r="C3202" s="7" t="s">
        <v>7461</v>
      </c>
      <c r="D3202" s="6" t="s">
        <v>444</v>
      </c>
      <c r="E3202" s="6">
        <v>8</v>
      </c>
    </row>
    <row r="3203" ht="12.75" customHeight="1" spans="1:5">
      <c r="A3203" s="70" t="s">
        <v>2046</v>
      </c>
      <c r="B3203" s="4" t="s">
        <v>2006</v>
      </c>
      <c r="C3203" s="7" t="s">
        <v>7461</v>
      </c>
      <c r="D3203" s="6" t="s">
        <v>444</v>
      </c>
      <c r="E3203" s="6">
        <v>3</v>
      </c>
    </row>
    <row r="3204" ht="12.75" customHeight="1" spans="1:5">
      <c r="A3204" s="70" t="s">
        <v>2048</v>
      </c>
      <c r="B3204" s="4" t="s">
        <v>2006</v>
      </c>
      <c r="C3204" s="7" t="s">
        <v>7461</v>
      </c>
      <c r="D3204" s="6" t="s">
        <v>444</v>
      </c>
      <c r="E3204" s="6">
        <v>4</v>
      </c>
    </row>
    <row r="3205" ht="12.75" customHeight="1" spans="1:5">
      <c r="A3205" s="70" t="s">
        <v>2050</v>
      </c>
      <c r="B3205" s="4" t="s">
        <v>2006</v>
      </c>
      <c r="C3205" s="7" t="s">
        <v>7461</v>
      </c>
      <c r="D3205" s="6" t="s">
        <v>444</v>
      </c>
      <c r="E3205" s="6">
        <v>1</v>
      </c>
    </row>
    <row r="3206" ht="12.75" customHeight="1" spans="1:5">
      <c r="A3206" s="70" t="s">
        <v>2052</v>
      </c>
      <c r="B3206" s="4" t="s">
        <v>2006</v>
      </c>
      <c r="C3206" s="7" t="s">
        <v>7461</v>
      </c>
      <c r="D3206" s="6" t="s">
        <v>444</v>
      </c>
      <c r="E3206" s="6">
        <v>0</v>
      </c>
    </row>
    <row r="3207" ht="12.75" customHeight="1" spans="1:5">
      <c r="A3207" s="7" t="s">
        <v>2060</v>
      </c>
      <c r="B3207" s="4" t="s">
        <v>2006</v>
      </c>
      <c r="C3207" s="7" t="s">
        <v>7462</v>
      </c>
      <c r="D3207" s="6" t="s">
        <v>46</v>
      </c>
      <c r="E3207" s="9" t="s">
        <v>7463</v>
      </c>
    </row>
    <row r="3208" ht="12.75" customHeight="1" spans="1:5">
      <c r="A3208" s="7" t="s">
        <v>2062</v>
      </c>
      <c r="B3208" s="4" t="s">
        <v>2006</v>
      </c>
      <c r="C3208" s="7" t="s">
        <v>7464</v>
      </c>
      <c r="D3208" s="6" t="s">
        <v>46</v>
      </c>
      <c r="E3208" s="9" t="s">
        <v>7465</v>
      </c>
    </row>
    <row r="3209" ht="12.75" customHeight="1" spans="1:5">
      <c r="A3209" s="7" t="s">
        <v>2064</v>
      </c>
      <c r="B3209" s="4" t="s">
        <v>2006</v>
      </c>
      <c r="C3209" s="7" t="s">
        <v>7466</v>
      </c>
      <c r="D3209" s="6" t="s">
        <v>46</v>
      </c>
      <c r="E3209" s="9" t="s">
        <v>7467</v>
      </c>
    </row>
    <row r="3210" ht="12.75" customHeight="1" spans="1:5">
      <c r="A3210" s="7" t="s">
        <v>2066</v>
      </c>
      <c r="B3210" s="4" t="s">
        <v>2006</v>
      </c>
      <c r="C3210" s="7" t="s">
        <v>7468</v>
      </c>
      <c r="D3210" s="6" t="s">
        <v>46</v>
      </c>
      <c r="E3210" s="9" t="s">
        <v>7469</v>
      </c>
    </row>
    <row r="3211" ht="12.75" customHeight="1" spans="1:5">
      <c r="A3211" s="7" t="s">
        <v>2068</v>
      </c>
      <c r="B3211" s="4" t="s">
        <v>2006</v>
      </c>
      <c r="C3211" s="7" t="s">
        <v>7468</v>
      </c>
      <c r="D3211" s="6" t="s">
        <v>46</v>
      </c>
      <c r="E3211" s="9" t="s">
        <v>6995</v>
      </c>
    </row>
    <row r="3212" ht="12.75" customHeight="1" spans="1:5">
      <c r="A3212" s="7" t="s">
        <v>2070</v>
      </c>
      <c r="B3212" s="4" t="s">
        <v>2006</v>
      </c>
      <c r="C3212" s="7" t="s">
        <v>7468</v>
      </c>
      <c r="D3212" s="6" t="s">
        <v>46</v>
      </c>
      <c r="E3212" s="9" t="s">
        <v>7270</v>
      </c>
    </row>
    <row r="3213" ht="12.75" customHeight="1" spans="1:5">
      <c r="A3213" s="7" t="s">
        <v>2072</v>
      </c>
      <c r="B3213" s="4" t="s">
        <v>2006</v>
      </c>
      <c r="C3213" s="7" t="s">
        <v>7468</v>
      </c>
      <c r="D3213" s="6" t="s">
        <v>46</v>
      </c>
      <c r="E3213" s="9" t="s">
        <v>7470</v>
      </c>
    </row>
    <row r="3214" ht="12.75" customHeight="1" spans="1:5">
      <c r="A3214" s="7" t="s">
        <v>2074</v>
      </c>
      <c r="B3214" s="4" t="s">
        <v>2006</v>
      </c>
      <c r="C3214" s="7" t="s">
        <v>7471</v>
      </c>
      <c r="D3214" s="6" t="s">
        <v>46</v>
      </c>
      <c r="E3214" s="9" t="s">
        <v>2584</v>
      </c>
    </row>
    <row r="3215" ht="12.75" customHeight="1" spans="1:5">
      <c r="A3215" s="7" t="s">
        <v>2076</v>
      </c>
      <c r="B3215" s="4" t="s">
        <v>2006</v>
      </c>
      <c r="C3215" s="7" t="s">
        <v>7472</v>
      </c>
      <c r="D3215" s="6" t="s">
        <v>477</v>
      </c>
      <c r="E3215" s="6">
        <v>12</v>
      </c>
    </row>
    <row r="3216" ht="12.75" customHeight="1" spans="1:5">
      <c r="A3216" s="7" t="s">
        <v>2022</v>
      </c>
      <c r="B3216" s="4" t="s">
        <v>2006</v>
      </c>
      <c r="C3216" s="7" t="s">
        <v>7455</v>
      </c>
      <c r="D3216" s="6" t="s">
        <v>477</v>
      </c>
      <c r="E3216" s="6">
        <v>12</v>
      </c>
    </row>
    <row r="3217" ht="12.75" customHeight="1" spans="1:5">
      <c r="A3217" s="7" t="s">
        <v>2079</v>
      </c>
      <c r="B3217" s="4" t="s">
        <v>2006</v>
      </c>
      <c r="C3217" s="7" t="s">
        <v>7473</v>
      </c>
      <c r="D3217" s="6" t="s">
        <v>46</v>
      </c>
      <c r="E3217" s="9" t="s">
        <v>7474</v>
      </c>
    </row>
    <row r="3218" ht="12.75" customHeight="1" spans="1:5">
      <c r="A3218" s="7" t="s">
        <v>2081</v>
      </c>
      <c r="B3218" s="4" t="s">
        <v>2006</v>
      </c>
      <c r="C3218" s="7" t="s">
        <v>7475</v>
      </c>
      <c r="D3218" s="6" t="s">
        <v>2082</v>
      </c>
      <c r="E3218" s="6">
        <v>43</v>
      </c>
    </row>
    <row r="3219" ht="12.75" customHeight="1" spans="1:5">
      <c r="A3219" s="7" t="s">
        <v>2084</v>
      </c>
      <c r="B3219" s="4" t="s">
        <v>2006</v>
      </c>
      <c r="C3219" s="7" t="s">
        <v>7476</v>
      </c>
      <c r="D3219" s="6" t="s">
        <v>2082</v>
      </c>
      <c r="E3219" s="6">
        <v>41</v>
      </c>
    </row>
    <row r="3220" ht="12.75" customHeight="1" spans="1:5">
      <c r="A3220" s="7" t="s">
        <v>7477</v>
      </c>
      <c r="B3220" s="4" t="s">
        <v>2006</v>
      </c>
      <c r="C3220" s="7" t="s">
        <v>7478</v>
      </c>
      <c r="D3220" s="6" t="s">
        <v>46</v>
      </c>
      <c r="E3220" s="14" t="s">
        <v>5352</v>
      </c>
    </row>
    <row r="3221" ht="12.75" customHeight="1" spans="1:5">
      <c r="A3221" s="7" t="s">
        <v>7479</v>
      </c>
      <c r="B3221" s="4" t="s">
        <v>2006</v>
      </c>
      <c r="C3221" s="7" t="s">
        <v>7480</v>
      </c>
      <c r="D3221" s="6" t="s">
        <v>62</v>
      </c>
      <c r="E3221" s="6">
        <v>5</v>
      </c>
    </row>
    <row r="3222" ht="12.75" customHeight="1" spans="1:5">
      <c r="A3222" s="7" t="s">
        <v>7481</v>
      </c>
      <c r="B3222" s="4" t="s">
        <v>2006</v>
      </c>
      <c r="C3222" s="7" t="s">
        <v>7482</v>
      </c>
      <c r="D3222" s="6" t="s">
        <v>62</v>
      </c>
      <c r="E3222" s="6">
        <v>40</v>
      </c>
    </row>
    <row r="3223" ht="12.75" customHeight="1" spans="1:5">
      <c r="A3223" s="7" t="s">
        <v>7483</v>
      </c>
      <c r="B3223" s="4" t="s">
        <v>2006</v>
      </c>
      <c r="C3223" s="7" t="s">
        <v>7484</v>
      </c>
      <c r="D3223" s="6" t="s">
        <v>46</v>
      </c>
      <c r="E3223" s="9">
        <f>E3221/E3222</f>
        <v>0.125</v>
      </c>
    </row>
    <row r="3224" ht="12.75" customHeight="1" spans="1:5">
      <c r="A3224" s="7" t="s">
        <v>7485</v>
      </c>
      <c r="B3224" s="4" t="s">
        <v>2006</v>
      </c>
      <c r="C3224" s="7" t="s">
        <v>7486</v>
      </c>
      <c r="D3224" s="6" t="s">
        <v>46</v>
      </c>
      <c r="E3224" s="9" t="s">
        <v>2397</v>
      </c>
    </row>
    <row r="3225" ht="12.75" customHeight="1" spans="1:5">
      <c r="A3225" s="3" t="s">
        <v>2086</v>
      </c>
      <c r="B3225" s="4"/>
      <c r="C3225" s="30"/>
      <c r="D3225" s="6"/>
      <c r="E3225" s="30"/>
    </row>
    <row r="3226" ht="12.75" customHeight="1" spans="1:5">
      <c r="A3226" s="3" t="s">
        <v>7487</v>
      </c>
      <c r="B3226" s="3"/>
      <c r="C3226" s="3"/>
      <c r="D3226" s="3"/>
      <c r="E3226" s="3"/>
    </row>
    <row r="3227" ht="12.75" customHeight="1" spans="1:5">
      <c r="A3227" s="7" t="s">
        <v>7488</v>
      </c>
      <c r="B3227" s="4" t="s">
        <v>2089</v>
      </c>
      <c r="C3227" s="7" t="s">
        <v>7489</v>
      </c>
      <c r="D3227" s="6" t="s">
        <v>355</v>
      </c>
      <c r="E3227" s="17">
        <v>84950881380</v>
      </c>
    </row>
    <row r="3228" ht="12.75" customHeight="1" spans="1:5">
      <c r="A3228" s="7" t="s">
        <v>7490</v>
      </c>
      <c r="B3228" s="4" t="s">
        <v>2089</v>
      </c>
      <c r="C3228" s="7" t="s">
        <v>7491</v>
      </c>
      <c r="D3228" s="6" t="s">
        <v>355</v>
      </c>
      <c r="E3228" s="17">
        <v>0</v>
      </c>
    </row>
    <row r="3229" ht="12.75" customHeight="1" spans="1:5">
      <c r="A3229" s="7" t="s">
        <v>7492</v>
      </c>
      <c r="B3229" s="4" t="s">
        <v>2089</v>
      </c>
      <c r="C3229" s="7" t="s">
        <v>7493</v>
      </c>
      <c r="D3229" s="6" t="s">
        <v>355</v>
      </c>
      <c r="E3229" s="17">
        <v>817590000</v>
      </c>
    </row>
    <row r="3230" ht="12.75" customHeight="1" spans="1:5">
      <c r="A3230" s="7" t="s">
        <v>7494</v>
      </c>
      <c r="B3230" s="4" t="s">
        <v>2089</v>
      </c>
      <c r="C3230" s="7" t="s">
        <v>7495</v>
      </c>
      <c r="D3230" s="6" t="s">
        <v>355</v>
      </c>
      <c r="E3230" s="17">
        <v>69957978400</v>
      </c>
    </row>
    <row r="3231" ht="12.75" customHeight="1" spans="1:5">
      <c r="A3231" s="7" t="s">
        <v>7496</v>
      </c>
      <c r="B3231" s="4" t="s">
        <v>2089</v>
      </c>
      <c r="C3231" s="7" t="s">
        <v>7497</v>
      </c>
      <c r="D3231" s="6" t="s">
        <v>355</v>
      </c>
      <c r="E3231" s="17">
        <v>955703700</v>
      </c>
    </row>
    <row r="3232" ht="12.75" customHeight="1" spans="1:5">
      <c r="A3232" s="7" t="s">
        <v>7498</v>
      </c>
      <c r="B3232" s="4" t="s">
        <v>2089</v>
      </c>
      <c r="C3232" s="7" t="s">
        <v>7499</v>
      </c>
      <c r="D3232" s="6" t="s">
        <v>355</v>
      </c>
      <c r="E3232" s="17">
        <v>13219609280</v>
      </c>
    </row>
    <row r="3233" ht="12.75" customHeight="1" spans="1:5">
      <c r="A3233" s="7" t="s">
        <v>7500</v>
      </c>
      <c r="B3233" s="4" t="s">
        <v>2089</v>
      </c>
      <c r="C3233" s="7" t="s">
        <v>7501</v>
      </c>
      <c r="D3233" s="6" t="s">
        <v>355</v>
      </c>
      <c r="E3233" s="17">
        <v>84511048963</v>
      </c>
    </row>
    <row r="3234" ht="12.75" customHeight="1" spans="1:5">
      <c r="A3234" s="7" t="s">
        <v>7502</v>
      </c>
      <c r="B3234" s="4" t="s">
        <v>2089</v>
      </c>
      <c r="C3234" s="7" t="s">
        <v>7503</v>
      </c>
      <c r="D3234" s="6" t="s">
        <v>355</v>
      </c>
      <c r="E3234" s="17">
        <v>266704876794</v>
      </c>
    </row>
    <row r="3235" ht="12.75" customHeight="1" spans="1:5">
      <c r="A3235" s="7" t="s">
        <v>7504</v>
      </c>
      <c r="B3235" s="4" t="s">
        <v>2089</v>
      </c>
      <c r="C3235" s="7" t="s">
        <v>7505</v>
      </c>
      <c r="D3235" s="6" t="s">
        <v>46</v>
      </c>
      <c r="E3235" s="9" t="s">
        <v>2391</v>
      </c>
    </row>
    <row r="3236" ht="12.75" customHeight="1" spans="1:5">
      <c r="A3236" s="7" t="s">
        <v>7506</v>
      </c>
      <c r="B3236" s="4" t="s">
        <v>2089</v>
      </c>
      <c r="C3236" s="7" t="s">
        <v>7507</v>
      </c>
      <c r="D3236" s="6" t="s">
        <v>444</v>
      </c>
      <c r="E3236" s="6">
        <v>1</v>
      </c>
    </row>
    <row r="3237" ht="12.75" customHeight="1" spans="1:5">
      <c r="A3237" s="7" t="s">
        <v>7508</v>
      </c>
      <c r="B3237" s="4" t="s">
        <v>2089</v>
      </c>
      <c r="C3237" s="7" t="s">
        <v>7509</v>
      </c>
      <c r="D3237" s="6" t="s">
        <v>444</v>
      </c>
      <c r="E3237" s="6">
        <v>1</v>
      </c>
    </row>
    <row r="3238" ht="12.75" customHeight="1" spans="1:5">
      <c r="A3238" s="7" t="s">
        <v>7510</v>
      </c>
      <c r="B3238" s="4" t="s">
        <v>2089</v>
      </c>
      <c r="C3238" s="7" t="s">
        <v>7511</v>
      </c>
      <c r="D3238" s="6" t="s">
        <v>444</v>
      </c>
      <c r="E3238" s="6">
        <v>1</v>
      </c>
    </row>
    <row r="3239" ht="12.75" customHeight="1" spans="1:5">
      <c r="A3239" s="7" t="s">
        <v>7512</v>
      </c>
      <c r="B3239" s="4" t="s">
        <v>2089</v>
      </c>
      <c r="C3239" s="7" t="s">
        <v>7513</v>
      </c>
      <c r="D3239" s="6" t="s">
        <v>5351</v>
      </c>
      <c r="E3239" s="6" t="s">
        <v>2397</v>
      </c>
    </row>
    <row r="3240" ht="12.75" customHeight="1" spans="1:5">
      <c r="A3240" s="7" t="s">
        <v>7514</v>
      </c>
      <c r="B3240" s="4" t="s">
        <v>2089</v>
      </c>
      <c r="C3240" s="7" t="s">
        <v>7515</v>
      </c>
      <c r="D3240" s="6" t="s">
        <v>2110</v>
      </c>
      <c r="E3240" s="6">
        <v>121</v>
      </c>
    </row>
    <row r="3241" ht="12.75" customHeight="1" spans="1:5">
      <c r="A3241" s="7" t="s">
        <v>7516</v>
      </c>
      <c r="B3241" s="4" t="s">
        <v>2089</v>
      </c>
      <c r="C3241" s="7" t="s">
        <v>7517</v>
      </c>
      <c r="D3241" s="6" t="s">
        <v>2110</v>
      </c>
      <c r="E3241" s="6">
        <v>121</v>
      </c>
    </row>
    <row r="3242" ht="12.75" customHeight="1" spans="1:5">
      <c r="A3242" s="7" t="s">
        <v>7518</v>
      </c>
      <c r="B3242" s="4" t="s">
        <v>2089</v>
      </c>
      <c r="C3242" s="7" t="s">
        <v>7519</v>
      </c>
      <c r="D3242" s="6" t="s">
        <v>46</v>
      </c>
      <c r="E3242" s="9" t="s">
        <v>2391</v>
      </c>
    </row>
    <row r="3243" ht="12.75" customHeight="1" spans="1:5">
      <c r="A3243" s="7" t="s">
        <v>7520</v>
      </c>
      <c r="B3243" s="4" t="s">
        <v>2089</v>
      </c>
      <c r="C3243" s="7" t="s">
        <v>7521</v>
      </c>
      <c r="D3243" s="6" t="s">
        <v>2110</v>
      </c>
      <c r="E3243" s="6">
        <v>121</v>
      </c>
    </row>
    <row r="3244" ht="12.75" customHeight="1" spans="1:5">
      <c r="A3244" s="7" t="s">
        <v>7522</v>
      </c>
      <c r="B3244" s="4" t="s">
        <v>2089</v>
      </c>
      <c r="C3244" s="7" t="s">
        <v>7523</v>
      </c>
      <c r="D3244" s="6" t="s">
        <v>2110</v>
      </c>
      <c r="E3244" s="6">
        <v>121</v>
      </c>
    </row>
    <row r="3245" ht="12.75" customHeight="1" spans="1:5">
      <c r="A3245" s="7" t="s">
        <v>7524</v>
      </c>
      <c r="B3245" s="4" t="s">
        <v>2089</v>
      </c>
      <c r="C3245" s="7" t="s">
        <v>7525</v>
      </c>
      <c r="D3245" s="6" t="s">
        <v>2110</v>
      </c>
      <c r="E3245" s="6">
        <v>0</v>
      </c>
    </row>
    <row r="3246" ht="12.75" customHeight="1" spans="1:5">
      <c r="A3246" s="7" t="s">
        <v>7526</v>
      </c>
      <c r="B3246" s="4" t="s">
        <v>2089</v>
      </c>
      <c r="C3246" s="7" t="s">
        <v>7527</v>
      </c>
      <c r="D3246" s="6" t="s">
        <v>2110</v>
      </c>
      <c r="E3246" s="6">
        <v>121</v>
      </c>
    </row>
    <row r="3247" ht="12.75" customHeight="1" spans="1:5">
      <c r="A3247" s="7" t="s">
        <v>7528</v>
      </c>
      <c r="B3247" s="4" t="s">
        <v>2089</v>
      </c>
      <c r="C3247" s="7" t="s">
        <v>7529</v>
      </c>
      <c r="D3247" s="6" t="s">
        <v>46</v>
      </c>
      <c r="E3247" s="9" t="s">
        <v>2885</v>
      </c>
    </row>
    <row r="3248" ht="12.75" customHeight="1" spans="1:5">
      <c r="A3248" s="7" t="s">
        <v>7530</v>
      </c>
      <c r="B3248" s="4" t="s">
        <v>2089</v>
      </c>
      <c r="C3248" s="7" t="s">
        <v>7531</v>
      </c>
      <c r="D3248" s="6" t="s">
        <v>46</v>
      </c>
      <c r="E3248" s="9" t="s">
        <v>7532</v>
      </c>
    </row>
    <row r="3249" ht="12.75" customHeight="1" spans="1:5">
      <c r="A3249" s="7" t="s">
        <v>7533</v>
      </c>
      <c r="B3249" s="4" t="s">
        <v>2089</v>
      </c>
      <c r="C3249" s="7" t="s">
        <v>7534</v>
      </c>
      <c r="D3249" s="6" t="s">
        <v>65</v>
      </c>
      <c r="E3249" s="10">
        <v>84.84</v>
      </c>
    </row>
    <row r="3250" ht="12.75" customHeight="1" spans="1:5">
      <c r="A3250" s="7" t="s">
        <v>5023</v>
      </c>
      <c r="B3250" s="4" t="s">
        <v>2089</v>
      </c>
      <c r="C3250" s="7" t="s">
        <v>5024</v>
      </c>
      <c r="D3250" s="6" t="s">
        <v>46</v>
      </c>
      <c r="E3250" s="9" t="s">
        <v>7535</v>
      </c>
    </row>
    <row r="3251" ht="12.75" customHeight="1" spans="1:5">
      <c r="A3251" s="7" t="s">
        <v>7536</v>
      </c>
      <c r="B3251" s="4" t="s">
        <v>2089</v>
      </c>
      <c r="C3251" s="7" t="s">
        <v>7515</v>
      </c>
      <c r="D3251" s="6" t="s">
        <v>2110</v>
      </c>
      <c r="E3251" s="6">
        <v>121</v>
      </c>
    </row>
    <row r="3252" ht="12.75" customHeight="1" spans="1:5">
      <c r="A3252" s="7" t="s">
        <v>7537</v>
      </c>
      <c r="B3252" s="4" t="s">
        <v>2089</v>
      </c>
      <c r="C3252" s="7" t="s">
        <v>7517</v>
      </c>
      <c r="D3252" s="6" t="s">
        <v>2110</v>
      </c>
      <c r="E3252" s="6">
        <v>121</v>
      </c>
    </row>
    <row r="3253" ht="12.75" customHeight="1" spans="1:5">
      <c r="A3253" s="7" t="s">
        <v>7538</v>
      </c>
      <c r="B3253" s="4" t="s">
        <v>2089</v>
      </c>
      <c r="C3253" s="7" t="s">
        <v>7539</v>
      </c>
      <c r="D3253" s="6" t="s">
        <v>46</v>
      </c>
      <c r="E3253" s="9" t="s">
        <v>7540</v>
      </c>
    </row>
    <row r="3254" ht="12.75" customHeight="1" spans="1:5">
      <c r="A3254" s="7" t="s">
        <v>7541</v>
      </c>
      <c r="B3254" s="4" t="s">
        <v>2089</v>
      </c>
      <c r="C3254" s="7" t="s">
        <v>7542</v>
      </c>
      <c r="D3254" s="6" t="s">
        <v>2110</v>
      </c>
      <c r="E3254" s="6">
        <v>27</v>
      </c>
    </row>
    <row r="3255" ht="12.75" customHeight="1" spans="1:5">
      <c r="A3255" s="7" t="s">
        <v>7543</v>
      </c>
      <c r="B3255" s="4" t="s">
        <v>2089</v>
      </c>
      <c r="C3255" s="7" t="s">
        <v>7544</v>
      </c>
      <c r="D3255" s="6" t="s">
        <v>462</v>
      </c>
      <c r="E3255" s="6">
        <v>35</v>
      </c>
    </row>
    <row r="3256" ht="12.75" customHeight="1" spans="1:5">
      <c r="A3256" s="7" t="s">
        <v>7545</v>
      </c>
      <c r="B3256" s="4" t="s">
        <v>2089</v>
      </c>
      <c r="C3256" s="7" t="s">
        <v>7546</v>
      </c>
      <c r="D3256" s="6" t="s">
        <v>3166</v>
      </c>
      <c r="E3256" s="17">
        <v>92210432000</v>
      </c>
    </row>
    <row r="3257" ht="12.75" customHeight="1" spans="1:5">
      <c r="A3257" s="7" t="s">
        <v>7547</v>
      </c>
      <c r="B3257" s="4" t="s">
        <v>2089</v>
      </c>
      <c r="C3257" s="7" t="s">
        <v>7548</v>
      </c>
      <c r="D3257" s="6" t="s">
        <v>2110</v>
      </c>
      <c r="E3257" s="6" t="s">
        <v>2397</v>
      </c>
    </row>
    <row r="3258" ht="12.75" customHeight="1" spans="1:5">
      <c r="A3258" s="7" t="s">
        <v>7549</v>
      </c>
      <c r="B3258" s="4" t="s">
        <v>2089</v>
      </c>
      <c r="C3258" s="7" t="s">
        <v>7550</v>
      </c>
      <c r="D3258" s="6" t="s">
        <v>462</v>
      </c>
      <c r="E3258" s="6" t="s">
        <v>2397</v>
      </c>
    </row>
    <row r="3259" ht="12.75" customHeight="1" spans="1:5">
      <c r="A3259" s="7" t="s">
        <v>7551</v>
      </c>
      <c r="B3259" s="4" t="s">
        <v>2089</v>
      </c>
      <c r="C3259" s="7" t="s">
        <v>7552</v>
      </c>
      <c r="D3259" s="6" t="s">
        <v>46</v>
      </c>
      <c r="E3259" s="9" t="s">
        <v>2397</v>
      </c>
    </row>
    <row r="3260" ht="12.75" customHeight="1" spans="1:5">
      <c r="A3260" s="7" t="s">
        <v>7553</v>
      </c>
      <c r="B3260" s="4" t="s">
        <v>2089</v>
      </c>
      <c r="C3260" s="7" t="s">
        <v>7554</v>
      </c>
      <c r="D3260" s="6" t="s">
        <v>2110</v>
      </c>
      <c r="E3260" s="6">
        <v>3</v>
      </c>
    </row>
    <row r="3261" ht="12.75" customHeight="1" spans="1:5">
      <c r="A3261" s="7" t="s">
        <v>7555</v>
      </c>
      <c r="B3261" s="4" t="s">
        <v>2089</v>
      </c>
      <c r="C3261" s="7" t="s">
        <v>7556</v>
      </c>
      <c r="D3261" s="6" t="s">
        <v>462</v>
      </c>
      <c r="E3261" s="6">
        <v>6</v>
      </c>
    </row>
    <row r="3262" ht="12.75" customHeight="1" spans="1:5">
      <c r="A3262" s="7" t="s">
        <v>7557</v>
      </c>
      <c r="B3262" s="4" t="s">
        <v>2089</v>
      </c>
      <c r="C3262" s="7" t="s">
        <v>7558</v>
      </c>
      <c r="D3262" s="6" t="s">
        <v>3166</v>
      </c>
      <c r="E3262" s="17">
        <v>3411635810</v>
      </c>
    </row>
    <row r="3263" ht="12.75" customHeight="1" spans="1:5">
      <c r="A3263" s="7" t="s">
        <v>2088</v>
      </c>
      <c r="B3263" s="4" t="s">
        <v>2089</v>
      </c>
      <c r="C3263" s="7" t="s">
        <v>7559</v>
      </c>
      <c r="D3263" s="6" t="s">
        <v>574</v>
      </c>
      <c r="E3263" s="6" t="s">
        <v>7560</v>
      </c>
    </row>
    <row r="3264" ht="12.75" customHeight="1" spans="1:5">
      <c r="A3264" s="7" t="s">
        <v>2091</v>
      </c>
      <c r="B3264" s="4" t="s">
        <v>2089</v>
      </c>
      <c r="C3264" s="7" t="s">
        <v>7561</v>
      </c>
      <c r="D3264" s="6" t="s">
        <v>46</v>
      </c>
      <c r="E3264" s="9" t="s">
        <v>7562</v>
      </c>
    </row>
    <row r="3265" ht="12.75" customHeight="1" spans="1:5">
      <c r="A3265" s="7" t="s">
        <v>2093</v>
      </c>
      <c r="B3265" s="4" t="s">
        <v>2089</v>
      </c>
      <c r="C3265" s="7" t="s">
        <v>7563</v>
      </c>
      <c r="D3265" s="6" t="s">
        <v>46</v>
      </c>
      <c r="E3265" s="9" t="s">
        <v>7564</v>
      </c>
    </row>
    <row r="3266" ht="12.75" customHeight="1" spans="1:5">
      <c r="A3266" s="7" t="s">
        <v>2095</v>
      </c>
      <c r="B3266" s="4" t="s">
        <v>2089</v>
      </c>
      <c r="C3266" s="7" t="s">
        <v>7565</v>
      </c>
      <c r="D3266" s="6" t="s">
        <v>46</v>
      </c>
      <c r="E3266" s="9" t="s">
        <v>7566</v>
      </c>
    </row>
    <row r="3267" ht="12.75" customHeight="1" spans="1:5">
      <c r="A3267" s="7" t="s">
        <v>64</v>
      </c>
      <c r="B3267" s="4" t="s">
        <v>2089</v>
      </c>
      <c r="C3267" s="7" t="s">
        <v>3497</v>
      </c>
      <c r="D3267" s="6" t="s">
        <v>65</v>
      </c>
      <c r="E3267" s="6" t="s">
        <v>4983</v>
      </c>
    </row>
    <row r="3268" ht="12.75" customHeight="1" spans="1:5">
      <c r="A3268" s="7" t="s">
        <v>576</v>
      </c>
      <c r="B3268" s="4" t="s">
        <v>2089</v>
      </c>
      <c r="C3268" s="7" t="s">
        <v>3647</v>
      </c>
      <c r="D3268" s="6" t="s">
        <v>65</v>
      </c>
      <c r="E3268" s="6" t="s">
        <v>2397</v>
      </c>
    </row>
    <row r="3269" ht="12.75" customHeight="1" spans="1:5">
      <c r="A3269" s="7" t="s">
        <v>2099</v>
      </c>
      <c r="B3269" s="4" t="s">
        <v>2089</v>
      </c>
      <c r="C3269" s="7" t="s">
        <v>7567</v>
      </c>
      <c r="D3269" s="6" t="s">
        <v>46</v>
      </c>
      <c r="E3269" s="9" t="s">
        <v>2882</v>
      </c>
    </row>
    <row r="3270" ht="12.75" customHeight="1" spans="1:5">
      <c r="A3270" s="7" t="s">
        <v>2101</v>
      </c>
      <c r="B3270" s="4" t="s">
        <v>2089</v>
      </c>
      <c r="C3270" s="7" t="s">
        <v>7568</v>
      </c>
      <c r="D3270" s="6" t="s">
        <v>65</v>
      </c>
      <c r="E3270" s="6">
        <v>569</v>
      </c>
    </row>
    <row r="3271" ht="12.75" customHeight="1" spans="1:5">
      <c r="A3271" s="7" t="s">
        <v>2103</v>
      </c>
      <c r="B3271" s="4" t="s">
        <v>2089</v>
      </c>
      <c r="C3271" s="7" t="s">
        <v>7569</v>
      </c>
      <c r="D3271" s="6" t="s">
        <v>65</v>
      </c>
      <c r="E3271" s="6">
        <v>569</v>
      </c>
    </row>
    <row r="3272" ht="12.75" customHeight="1" spans="1:5">
      <c r="A3272" s="7" t="s">
        <v>2105</v>
      </c>
      <c r="B3272" s="4" t="s">
        <v>2089</v>
      </c>
      <c r="C3272" s="7" t="s">
        <v>7570</v>
      </c>
      <c r="D3272" s="6" t="s">
        <v>46</v>
      </c>
      <c r="E3272" s="9" t="s">
        <v>7571</v>
      </c>
    </row>
    <row r="3273" ht="12.75" customHeight="1" spans="1:5">
      <c r="A3273" s="7" t="s">
        <v>2107</v>
      </c>
      <c r="B3273" s="4" t="s">
        <v>2089</v>
      </c>
      <c r="C3273" s="7" t="s">
        <v>7572</v>
      </c>
      <c r="D3273" s="6" t="s">
        <v>46</v>
      </c>
      <c r="E3273" s="9" t="s">
        <v>7573</v>
      </c>
    </row>
    <row r="3274" ht="12.75" customHeight="1" spans="1:5">
      <c r="A3274" s="7" t="s">
        <v>2109</v>
      </c>
      <c r="B3274" s="4" t="s">
        <v>2089</v>
      </c>
      <c r="C3274" s="7" t="s">
        <v>7574</v>
      </c>
      <c r="D3274" s="6" t="s">
        <v>2110</v>
      </c>
      <c r="E3274" s="6" t="s">
        <v>7575</v>
      </c>
    </row>
    <row r="3275" ht="12.75" customHeight="1" spans="1:5">
      <c r="A3275" s="7" t="s">
        <v>2112</v>
      </c>
      <c r="B3275" s="4" t="s">
        <v>2089</v>
      </c>
      <c r="C3275" s="7" t="s">
        <v>7576</v>
      </c>
      <c r="D3275" s="6" t="s">
        <v>2110</v>
      </c>
      <c r="E3275" s="6" t="s">
        <v>7577</v>
      </c>
    </row>
    <row r="3276" ht="12.75" customHeight="1" spans="1:5">
      <c r="A3276" s="7" t="s">
        <v>2114</v>
      </c>
      <c r="B3276" s="4" t="s">
        <v>2089</v>
      </c>
      <c r="C3276" s="7" t="s">
        <v>7578</v>
      </c>
      <c r="D3276" s="6" t="s">
        <v>46</v>
      </c>
      <c r="E3276" s="9" t="s">
        <v>7579</v>
      </c>
    </row>
    <row r="3277" ht="12.75" customHeight="1" spans="1:5">
      <c r="A3277" s="7" t="s">
        <v>2116</v>
      </c>
      <c r="B3277" s="4" t="s">
        <v>2089</v>
      </c>
      <c r="C3277" s="7" t="s">
        <v>7580</v>
      </c>
      <c r="D3277" s="6" t="s">
        <v>2110</v>
      </c>
      <c r="E3277" s="6" t="s">
        <v>7581</v>
      </c>
    </row>
    <row r="3278" ht="12.75" customHeight="1" spans="1:5">
      <c r="A3278" s="7" t="s">
        <v>2118</v>
      </c>
      <c r="B3278" s="4" t="s">
        <v>2089</v>
      </c>
      <c r="C3278" s="7" t="s">
        <v>7582</v>
      </c>
      <c r="D3278" s="6" t="s">
        <v>2110</v>
      </c>
      <c r="E3278" s="6" t="s">
        <v>7583</v>
      </c>
    </row>
    <row r="3279" ht="12.75" customHeight="1" spans="1:5">
      <c r="A3279" s="7" t="s">
        <v>2120</v>
      </c>
      <c r="B3279" s="4" t="s">
        <v>2089</v>
      </c>
      <c r="C3279" s="7" t="s">
        <v>7584</v>
      </c>
      <c r="D3279" s="6" t="s">
        <v>574</v>
      </c>
      <c r="E3279" s="6" t="s">
        <v>7585</v>
      </c>
    </row>
    <row r="3280" ht="12.75" customHeight="1" spans="1:5">
      <c r="A3280" s="7" t="s">
        <v>2122</v>
      </c>
      <c r="B3280" s="4" t="s">
        <v>2089</v>
      </c>
      <c r="C3280" s="7" t="s">
        <v>7586</v>
      </c>
      <c r="D3280" s="6" t="s">
        <v>46</v>
      </c>
      <c r="E3280" s="9" t="s">
        <v>7587</v>
      </c>
    </row>
    <row r="3281" ht="12.75" customHeight="1" spans="1:5">
      <c r="A3281" s="7" t="s">
        <v>2124</v>
      </c>
      <c r="B3281" s="4" t="s">
        <v>2089</v>
      </c>
      <c r="C3281" s="7" t="s">
        <v>7588</v>
      </c>
      <c r="D3281" s="6" t="s">
        <v>457</v>
      </c>
      <c r="E3281" s="6" t="s">
        <v>7589</v>
      </c>
    </row>
    <row r="3282" ht="12.75" customHeight="1" spans="1:5">
      <c r="A3282" s="7" t="s">
        <v>2126</v>
      </c>
      <c r="B3282" s="4" t="s">
        <v>2089</v>
      </c>
      <c r="C3282" s="7" t="s">
        <v>7590</v>
      </c>
      <c r="D3282" s="6" t="s">
        <v>457</v>
      </c>
      <c r="E3282" s="6" t="s">
        <v>7589</v>
      </c>
    </row>
    <row r="3283" ht="12.75" customHeight="1" spans="1:5">
      <c r="A3283" s="7" t="s">
        <v>2128</v>
      </c>
      <c r="B3283" s="4" t="s">
        <v>2089</v>
      </c>
      <c r="C3283" s="7" t="s">
        <v>7591</v>
      </c>
      <c r="D3283" s="6" t="s">
        <v>457</v>
      </c>
      <c r="E3283" s="6" t="s">
        <v>7589</v>
      </c>
    </row>
    <row r="3284" ht="12.75" customHeight="1" spans="1:5">
      <c r="A3284" s="7" t="s">
        <v>2130</v>
      </c>
      <c r="B3284" s="4" t="s">
        <v>2089</v>
      </c>
      <c r="C3284" s="7" t="s">
        <v>7592</v>
      </c>
      <c r="D3284" s="6" t="s">
        <v>457</v>
      </c>
      <c r="E3284" s="6" t="s">
        <v>7593</v>
      </c>
    </row>
    <row r="3285" ht="12.75" customHeight="1" spans="1:5">
      <c r="A3285" s="7" t="s">
        <v>2132</v>
      </c>
      <c r="B3285" s="4" t="s">
        <v>2089</v>
      </c>
      <c r="C3285" s="7" t="s">
        <v>7594</v>
      </c>
      <c r="D3285" s="6" t="s">
        <v>65</v>
      </c>
      <c r="E3285" s="6" t="s">
        <v>2685</v>
      </c>
    </row>
    <row r="3286" ht="12.75" customHeight="1" spans="1:5">
      <c r="A3286" s="7" t="s">
        <v>2132</v>
      </c>
      <c r="B3286" s="4" t="s">
        <v>2089</v>
      </c>
      <c r="C3286" s="7" t="s">
        <v>7594</v>
      </c>
      <c r="D3286" s="6" t="s">
        <v>65</v>
      </c>
      <c r="E3286" s="6" t="s">
        <v>2685</v>
      </c>
    </row>
    <row r="3287" ht="12.75" customHeight="1" spans="1:5">
      <c r="A3287" s="7" t="s">
        <v>2135</v>
      </c>
      <c r="B3287" s="4" t="s">
        <v>2089</v>
      </c>
      <c r="C3287" s="7" t="s">
        <v>7595</v>
      </c>
      <c r="D3287" s="6" t="s">
        <v>426</v>
      </c>
      <c r="E3287" s="6" t="s">
        <v>7596</v>
      </c>
    </row>
    <row r="3288" ht="12.75" customHeight="1" spans="1:5">
      <c r="A3288" s="3" t="s">
        <v>2137</v>
      </c>
      <c r="B3288" s="4"/>
      <c r="C3288" s="30"/>
      <c r="D3288" s="6"/>
      <c r="E3288" s="30"/>
    </row>
    <row r="3289" ht="12.75" customHeight="1" spans="1:5">
      <c r="A3289" s="3" t="s">
        <v>7597</v>
      </c>
      <c r="B3289" s="36"/>
      <c r="C3289" s="37"/>
      <c r="D3289" s="38"/>
      <c r="E3289" s="37"/>
    </row>
    <row r="3290" ht="12.75" customHeight="1" spans="1:5">
      <c r="A3290" s="7" t="s">
        <v>7598</v>
      </c>
      <c r="B3290" s="7" t="s">
        <v>2140</v>
      </c>
      <c r="C3290" s="7" t="s">
        <v>7599</v>
      </c>
      <c r="D3290" s="6" t="s">
        <v>119</v>
      </c>
      <c r="E3290" s="22">
        <v>1707739</v>
      </c>
    </row>
    <row r="3291" ht="12.75" customHeight="1" spans="1:5">
      <c r="A3291" s="7" t="s">
        <v>7600</v>
      </c>
      <c r="B3291" s="7" t="s">
        <v>2140</v>
      </c>
      <c r="C3291" s="7" t="s">
        <v>7601</v>
      </c>
      <c r="D3291" s="6" t="s">
        <v>119</v>
      </c>
      <c r="E3291" s="22">
        <v>1671806</v>
      </c>
    </row>
    <row r="3292" ht="12.75" customHeight="1" spans="1:5">
      <c r="A3292" s="7" t="s">
        <v>7602</v>
      </c>
      <c r="B3292" s="7" t="s">
        <v>2140</v>
      </c>
      <c r="C3292" s="7" t="s">
        <v>7603</v>
      </c>
      <c r="D3292" s="6" t="s">
        <v>119</v>
      </c>
      <c r="E3292" s="22">
        <v>35933</v>
      </c>
    </row>
    <row r="3293" ht="12.75" customHeight="1" spans="1:5">
      <c r="A3293" s="7" t="s">
        <v>7604</v>
      </c>
      <c r="B3293" s="7" t="s">
        <v>2140</v>
      </c>
      <c r="C3293" s="7" t="s">
        <v>7605</v>
      </c>
      <c r="D3293" s="6" t="s">
        <v>7606</v>
      </c>
      <c r="E3293" s="17">
        <v>6850330842030.42</v>
      </c>
    </row>
    <row r="3294" ht="12.75" customHeight="1" spans="1:5">
      <c r="A3294" s="7" t="s">
        <v>7607</v>
      </c>
      <c r="B3294" s="7" t="s">
        <v>2140</v>
      </c>
      <c r="C3294" s="7" t="s">
        <v>7608</v>
      </c>
      <c r="D3294" s="6" t="s">
        <v>7606</v>
      </c>
      <c r="E3294" s="17">
        <v>121153795795.32</v>
      </c>
    </row>
    <row r="3295" ht="12.75" customHeight="1" spans="1:5">
      <c r="A3295" s="7" t="s">
        <v>7609</v>
      </c>
      <c r="B3295" s="7" t="s">
        <v>2140</v>
      </c>
      <c r="C3295" s="7" t="s">
        <v>7610</v>
      </c>
      <c r="D3295" s="6" t="s">
        <v>7606</v>
      </c>
      <c r="E3295" s="17">
        <v>6729177046235.1</v>
      </c>
    </row>
    <row r="3296" ht="12.75" customHeight="1" spans="1:5">
      <c r="A3296" s="7" t="s">
        <v>7611</v>
      </c>
      <c r="B3296" s="7" t="s">
        <v>2140</v>
      </c>
      <c r="C3296" s="7" t="s">
        <v>7612</v>
      </c>
      <c r="D3296" s="6" t="s">
        <v>7606</v>
      </c>
      <c r="E3296" s="17">
        <v>3182821794501.19</v>
      </c>
    </row>
    <row r="3297" ht="12.75" customHeight="1" spans="1:5">
      <c r="A3297" s="7" t="s">
        <v>7613</v>
      </c>
      <c r="B3297" s="7" t="s">
        <v>2140</v>
      </c>
      <c r="C3297" s="7" t="s">
        <v>7614</v>
      </c>
      <c r="D3297" s="6" t="s">
        <v>7606</v>
      </c>
      <c r="E3297" s="17">
        <v>819716592289.35</v>
      </c>
    </row>
    <row r="3298" ht="12.75" customHeight="1" spans="1:5">
      <c r="A3298" s="7" t="s">
        <v>7615</v>
      </c>
      <c r="B3298" s="7" t="s">
        <v>2140</v>
      </c>
      <c r="C3298" s="7" t="s">
        <v>7616</v>
      </c>
      <c r="D3298" s="6" t="s">
        <v>7606</v>
      </c>
      <c r="E3298" s="17">
        <v>2363105202211.84</v>
      </c>
    </row>
    <row r="3299" ht="12.75" customHeight="1" spans="1:5">
      <c r="A3299" s="7" t="s">
        <v>7617</v>
      </c>
      <c r="B3299" s="7" t="s">
        <v>2140</v>
      </c>
      <c r="C3299" s="7" t="s">
        <v>7618</v>
      </c>
      <c r="D3299" s="6" t="s">
        <v>426</v>
      </c>
      <c r="E3299" s="22" t="s">
        <v>2397</v>
      </c>
    </row>
    <row r="3300" ht="12.75" customHeight="1" spans="1:5">
      <c r="A3300" s="3" t="s">
        <v>7619</v>
      </c>
      <c r="B3300" s="36"/>
      <c r="C3300" s="37"/>
      <c r="D3300" s="38"/>
      <c r="E3300" s="37"/>
    </row>
    <row r="3301" ht="12.75" customHeight="1" spans="1:5">
      <c r="A3301" s="7" t="s">
        <v>7620</v>
      </c>
      <c r="B3301" s="7" t="s">
        <v>2140</v>
      </c>
      <c r="C3301" s="7" t="s">
        <v>7621</v>
      </c>
      <c r="D3301" s="6" t="s">
        <v>6283</v>
      </c>
      <c r="E3301" s="17">
        <v>35752407</v>
      </c>
    </row>
    <row r="3302" ht="12.75" customHeight="1" spans="1:5">
      <c r="A3302" s="7" t="s">
        <v>7622</v>
      </c>
      <c r="B3302" s="7" t="s">
        <v>2140</v>
      </c>
      <c r="C3302" s="7" t="s">
        <v>7623</v>
      </c>
      <c r="D3302" s="6" t="s">
        <v>6283</v>
      </c>
      <c r="E3302" s="17">
        <v>17052057</v>
      </c>
    </row>
    <row r="3303" ht="12.75" customHeight="1" spans="1:5">
      <c r="A3303" s="7" t="s">
        <v>7624</v>
      </c>
      <c r="B3303" s="7" t="s">
        <v>2140</v>
      </c>
      <c r="C3303" s="7" t="s">
        <v>7625</v>
      </c>
      <c r="D3303" s="6" t="s">
        <v>6283</v>
      </c>
      <c r="E3303" s="17">
        <v>11812061</v>
      </c>
    </row>
    <row r="3304" ht="12.75" customHeight="1" spans="1:5">
      <c r="A3304" s="7" t="s">
        <v>7626</v>
      </c>
      <c r="B3304" s="7" t="s">
        <v>2140</v>
      </c>
      <c r="C3304" s="7" t="s">
        <v>7627</v>
      </c>
      <c r="D3304" s="6" t="s">
        <v>6283</v>
      </c>
      <c r="E3304" s="17">
        <v>1523513</v>
      </c>
    </row>
    <row r="3305" ht="12.75" customHeight="1" spans="1:5">
      <c r="A3305" s="7" t="s">
        <v>7628</v>
      </c>
      <c r="B3305" s="7" t="s">
        <v>2140</v>
      </c>
      <c r="C3305" s="7" t="s">
        <v>7629</v>
      </c>
      <c r="D3305" s="6" t="s">
        <v>6283</v>
      </c>
      <c r="E3305" s="17">
        <v>0</v>
      </c>
    </row>
    <row r="3306" ht="12.75" customHeight="1" spans="1:5">
      <c r="A3306" s="7" t="s">
        <v>7630</v>
      </c>
      <c r="B3306" s="7" t="s">
        <v>2140</v>
      </c>
      <c r="C3306" s="7" t="s">
        <v>7631</v>
      </c>
      <c r="D3306" s="6" t="s">
        <v>6283</v>
      </c>
      <c r="E3306" s="17">
        <v>3716484</v>
      </c>
    </row>
    <row r="3307" ht="12.75" customHeight="1" spans="1:5">
      <c r="A3307" s="7" t="s">
        <v>7632</v>
      </c>
      <c r="B3307" s="7" t="s">
        <v>2140</v>
      </c>
      <c r="C3307" s="7" t="s">
        <v>7633</v>
      </c>
      <c r="D3307" s="6" t="s">
        <v>46</v>
      </c>
      <c r="E3307" s="14" t="s">
        <v>7634</v>
      </c>
    </row>
    <row r="3308" ht="12.75" customHeight="1" spans="1:5">
      <c r="A3308" s="7" t="s">
        <v>7635</v>
      </c>
      <c r="B3308" s="7" t="s">
        <v>2140</v>
      </c>
      <c r="C3308" s="7" t="s">
        <v>7636</v>
      </c>
      <c r="D3308" s="6" t="s">
        <v>46</v>
      </c>
      <c r="E3308" s="14" t="s">
        <v>2397</v>
      </c>
    </row>
    <row r="3309" ht="12.75" customHeight="1" spans="1:5">
      <c r="A3309" s="7" t="s">
        <v>7637</v>
      </c>
      <c r="B3309" s="7" t="s">
        <v>2140</v>
      </c>
      <c r="C3309" s="7" t="s">
        <v>7638</v>
      </c>
      <c r="D3309" s="6" t="s">
        <v>46</v>
      </c>
      <c r="E3309" s="14" t="s">
        <v>2397</v>
      </c>
    </row>
    <row r="3310" ht="12.75" customHeight="1" spans="1:5">
      <c r="A3310" s="7" t="s">
        <v>7639</v>
      </c>
      <c r="B3310" s="7" t="s">
        <v>2140</v>
      </c>
      <c r="C3310" s="7" t="s">
        <v>7640</v>
      </c>
      <c r="D3310" s="6" t="s">
        <v>6283</v>
      </c>
      <c r="E3310" s="17">
        <v>1870035</v>
      </c>
    </row>
    <row r="3311" ht="12.75" customHeight="1" spans="1:5">
      <c r="A3311" s="7" t="s">
        <v>7641</v>
      </c>
      <c r="B3311" s="7" t="s">
        <v>2140</v>
      </c>
      <c r="C3311" s="7" t="s">
        <v>7642</v>
      </c>
      <c r="D3311" s="6" t="s">
        <v>6283</v>
      </c>
      <c r="E3311" s="17">
        <v>25358</v>
      </c>
    </row>
    <row r="3312" ht="12.75" customHeight="1" spans="1:5">
      <c r="A3312" s="7" t="s">
        <v>7643</v>
      </c>
      <c r="B3312" s="7" t="s">
        <v>2140</v>
      </c>
      <c r="C3312" s="7" t="s">
        <v>7644</v>
      </c>
      <c r="D3312" s="6" t="s">
        <v>46</v>
      </c>
      <c r="E3312" s="14" t="s">
        <v>7645</v>
      </c>
    </row>
    <row r="3313" ht="12.75" customHeight="1" spans="1:5">
      <c r="A3313" s="7" t="s">
        <v>7646</v>
      </c>
      <c r="B3313" s="7" t="s">
        <v>2140</v>
      </c>
      <c r="C3313" s="7" t="s">
        <v>7647</v>
      </c>
      <c r="D3313" s="6" t="s">
        <v>46</v>
      </c>
      <c r="E3313" s="14" t="s">
        <v>5862</v>
      </c>
    </row>
    <row r="3314" ht="12.75" customHeight="1" spans="1:5">
      <c r="A3314" s="7" t="s">
        <v>7648</v>
      </c>
      <c r="B3314" s="7" t="s">
        <v>2140</v>
      </c>
      <c r="C3314" s="7" t="s">
        <v>7649</v>
      </c>
      <c r="D3314" s="6" t="s">
        <v>46</v>
      </c>
      <c r="E3314" s="14" t="s">
        <v>3353</v>
      </c>
    </row>
    <row r="3315" ht="12.75" customHeight="1" spans="1:5">
      <c r="A3315" s="7" t="s">
        <v>7650</v>
      </c>
      <c r="B3315" s="7" t="s">
        <v>2140</v>
      </c>
      <c r="C3315" s="7" t="s">
        <v>7651</v>
      </c>
      <c r="D3315" s="6" t="s">
        <v>46</v>
      </c>
      <c r="E3315" s="14" t="s">
        <v>2397</v>
      </c>
    </row>
    <row r="3316" ht="12.75" customHeight="1" spans="1:5">
      <c r="A3316" s="7" t="s">
        <v>7652</v>
      </c>
      <c r="B3316" s="7" t="s">
        <v>2140</v>
      </c>
      <c r="C3316" s="7" t="s">
        <v>7653</v>
      </c>
      <c r="D3316" s="6" t="s">
        <v>46</v>
      </c>
      <c r="E3316" s="14" t="s">
        <v>2397</v>
      </c>
    </row>
    <row r="3317" ht="12.75" customHeight="1" spans="1:5">
      <c r="A3317" s="7" t="s">
        <v>7654</v>
      </c>
      <c r="B3317" s="7" t="s">
        <v>2140</v>
      </c>
      <c r="C3317" s="7" t="s">
        <v>7655</v>
      </c>
      <c r="D3317" s="6" t="s">
        <v>46</v>
      </c>
      <c r="E3317" s="14" t="s">
        <v>7656</v>
      </c>
    </row>
    <row r="3318" ht="12.75" customHeight="1" spans="1:5">
      <c r="A3318" s="7" t="s">
        <v>7657</v>
      </c>
      <c r="B3318" s="7" t="s">
        <v>2140</v>
      </c>
      <c r="C3318" s="7" t="s">
        <v>7658</v>
      </c>
      <c r="D3318" s="6" t="s">
        <v>6283</v>
      </c>
      <c r="E3318" s="17">
        <v>15237503</v>
      </c>
    </row>
    <row r="3319" ht="12.75" customHeight="1" spans="1:5">
      <c r="A3319" s="7" t="s">
        <v>7659</v>
      </c>
      <c r="B3319" s="7" t="s">
        <v>2140</v>
      </c>
      <c r="C3319" s="7" t="s">
        <v>7660</v>
      </c>
      <c r="D3319" s="6" t="s">
        <v>46</v>
      </c>
      <c r="E3319" s="14" t="s">
        <v>7661</v>
      </c>
    </row>
    <row r="3320" ht="12.75" customHeight="1" spans="1:5">
      <c r="A3320" s="7" t="s">
        <v>7662</v>
      </c>
      <c r="B3320" s="7" t="s">
        <v>2140</v>
      </c>
      <c r="C3320" s="7" t="s">
        <v>7663</v>
      </c>
      <c r="D3320" s="6" t="s">
        <v>46</v>
      </c>
      <c r="E3320" s="14" t="s">
        <v>7664</v>
      </c>
    </row>
    <row r="3321" ht="12.75" customHeight="1" spans="1:5">
      <c r="A3321" s="7" t="s">
        <v>7665</v>
      </c>
      <c r="B3321" s="7" t="s">
        <v>2140</v>
      </c>
      <c r="C3321" s="7" t="s">
        <v>7666</v>
      </c>
      <c r="D3321" s="6" t="s">
        <v>46</v>
      </c>
      <c r="E3321" s="14" t="s">
        <v>7667</v>
      </c>
    </row>
    <row r="3322" ht="12.75" customHeight="1" spans="1:5">
      <c r="A3322" s="7" t="s">
        <v>7668</v>
      </c>
      <c r="B3322" s="7" t="s">
        <v>2140</v>
      </c>
      <c r="C3322" s="7" t="s">
        <v>7669</v>
      </c>
      <c r="D3322" s="6" t="s">
        <v>46</v>
      </c>
      <c r="E3322" s="14" t="s">
        <v>2397</v>
      </c>
    </row>
    <row r="3323" ht="12.75" customHeight="1" spans="1:5">
      <c r="A3323" s="7" t="s">
        <v>7670</v>
      </c>
      <c r="B3323" s="7" t="s">
        <v>2140</v>
      </c>
      <c r="C3323" s="7" t="s">
        <v>7671</v>
      </c>
      <c r="D3323" s="6" t="s">
        <v>6283</v>
      </c>
      <c r="E3323" s="17">
        <v>3437488</v>
      </c>
    </row>
    <row r="3324" ht="12.75" customHeight="1" spans="1:5">
      <c r="A3324" s="7" t="s">
        <v>7672</v>
      </c>
      <c r="B3324" s="7" t="s">
        <v>2140</v>
      </c>
      <c r="C3324" s="7" t="s">
        <v>7673</v>
      </c>
      <c r="D3324" s="6" t="s">
        <v>46</v>
      </c>
      <c r="E3324" s="14" t="s">
        <v>7674</v>
      </c>
    </row>
    <row r="3325" ht="12.75" customHeight="1" spans="1:5">
      <c r="A3325" s="7" t="s">
        <v>7675</v>
      </c>
      <c r="B3325" s="7" t="s">
        <v>2140</v>
      </c>
      <c r="C3325" s="7" t="s">
        <v>7676</v>
      </c>
      <c r="D3325" s="6" t="s">
        <v>46</v>
      </c>
      <c r="E3325" s="14" t="s">
        <v>7677</v>
      </c>
    </row>
    <row r="3326" ht="12.75" customHeight="1" spans="1:5">
      <c r="A3326" s="7" t="s">
        <v>7678</v>
      </c>
      <c r="B3326" s="7" t="s">
        <v>2140</v>
      </c>
      <c r="C3326" s="7" t="s">
        <v>7679</v>
      </c>
      <c r="D3326" s="6" t="s">
        <v>46</v>
      </c>
      <c r="E3326" s="14" t="s">
        <v>7680</v>
      </c>
    </row>
    <row r="3327" ht="12.75" customHeight="1" spans="1:5">
      <c r="A3327" s="7" t="s">
        <v>7681</v>
      </c>
      <c r="B3327" s="7" t="s">
        <v>2140</v>
      </c>
      <c r="C3327" s="7" t="s">
        <v>7682</v>
      </c>
      <c r="D3327" s="6" t="s">
        <v>46</v>
      </c>
      <c r="E3327" s="14" t="s">
        <v>2397</v>
      </c>
    </row>
    <row r="3328" ht="12.75" customHeight="1" spans="1:5">
      <c r="A3328" s="7" t="s">
        <v>7683</v>
      </c>
      <c r="B3328" s="7" t="s">
        <v>2140</v>
      </c>
      <c r="C3328" s="7" t="s">
        <v>7684</v>
      </c>
      <c r="D3328" s="6" t="s">
        <v>6283</v>
      </c>
      <c r="E3328" s="17">
        <v>0</v>
      </c>
    </row>
    <row r="3329" ht="12.75" customHeight="1" spans="1:5">
      <c r="A3329" s="7" t="s">
        <v>7685</v>
      </c>
      <c r="B3329" s="7" t="s">
        <v>2140</v>
      </c>
      <c r="C3329" s="7" t="s">
        <v>7686</v>
      </c>
      <c r="D3329" s="6" t="s">
        <v>6283</v>
      </c>
      <c r="E3329" s="17">
        <v>0</v>
      </c>
    </row>
    <row r="3330" ht="12.75" customHeight="1" spans="1:5">
      <c r="A3330" s="7" t="s">
        <v>7687</v>
      </c>
      <c r="B3330" s="7" t="s">
        <v>2140</v>
      </c>
      <c r="C3330" s="7" t="s">
        <v>7688</v>
      </c>
      <c r="D3330" s="6" t="s">
        <v>6283</v>
      </c>
      <c r="E3330" s="17">
        <v>0</v>
      </c>
    </row>
    <row r="3331" ht="12.75" customHeight="1" spans="1:5">
      <c r="A3331" s="7" t="s">
        <v>7689</v>
      </c>
      <c r="B3331" s="7" t="s">
        <v>2140</v>
      </c>
      <c r="C3331" s="7" t="s">
        <v>7690</v>
      </c>
      <c r="D3331" s="6" t="s">
        <v>6283</v>
      </c>
      <c r="E3331" s="17">
        <v>0</v>
      </c>
    </row>
    <row r="3332" ht="12.75" customHeight="1" spans="1:5">
      <c r="A3332" s="7" t="s">
        <v>7691</v>
      </c>
      <c r="B3332" s="7" t="s">
        <v>2140</v>
      </c>
      <c r="C3332" s="7" t="s">
        <v>7692</v>
      </c>
      <c r="D3332" s="6" t="s">
        <v>6283</v>
      </c>
      <c r="E3332" s="17">
        <v>0</v>
      </c>
    </row>
    <row r="3333" ht="12.75" customHeight="1" spans="1:5">
      <c r="A3333" s="7" t="s">
        <v>7693</v>
      </c>
      <c r="B3333" s="7" t="s">
        <v>2140</v>
      </c>
      <c r="C3333" s="7" t="s">
        <v>7694</v>
      </c>
      <c r="D3333" s="6" t="s">
        <v>46</v>
      </c>
      <c r="E3333" s="14" t="s">
        <v>2885</v>
      </c>
    </row>
    <row r="3334" ht="12.75" customHeight="1" spans="1:5">
      <c r="A3334" s="7" t="s">
        <v>7695</v>
      </c>
      <c r="B3334" s="7" t="s">
        <v>2140</v>
      </c>
      <c r="C3334" s="7" t="s">
        <v>7696</v>
      </c>
      <c r="D3334" s="6" t="s">
        <v>46</v>
      </c>
      <c r="E3334" s="14" t="s">
        <v>2885</v>
      </c>
    </row>
    <row r="3335" ht="12.75" customHeight="1" spans="1:5">
      <c r="A3335" s="7" t="s">
        <v>7697</v>
      </c>
      <c r="B3335" s="7" t="s">
        <v>2140</v>
      </c>
      <c r="C3335" s="7" t="s">
        <v>7698</v>
      </c>
      <c r="D3335" s="6" t="s">
        <v>46</v>
      </c>
      <c r="E3335" s="14" t="s">
        <v>2885</v>
      </c>
    </row>
    <row r="3336" ht="12.75" customHeight="1" spans="1:5">
      <c r="A3336" s="7" t="s">
        <v>7699</v>
      </c>
      <c r="B3336" s="7" t="s">
        <v>2140</v>
      </c>
      <c r="C3336" s="7" t="s">
        <v>7700</v>
      </c>
      <c r="D3336" s="6" t="s">
        <v>46</v>
      </c>
      <c r="E3336" s="14" t="s">
        <v>2885</v>
      </c>
    </row>
    <row r="3337" ht="12.75" customHeight="1" spans="1:5">
      <c r="A3337" s="7" t="s">
        <v>7701</v>
      </c>
      <c r="B3337" s="7" t="s">
        <v>2140</v>
      </c>
      <c r="C3337" s="7" t="s">
        <v>7702</v>
      </c>
      <c r="D3337" s="6" t="s">
        <v>6283</v>
      </c>
      <c r="E3337" s="17">
        <v>0</v>
      </c>
    </row>
    <row r="3338" ht="12.75" customHeight="1" spans="1:5">
      <c r="A3338" s="7" t="s">
        <v>7703</v>
      </c>
      <c r="B3338" s="7" t="s">
        <v>2140</v>
      </c>
      <c r="C3338" s="7" t="s">
        <v>7704</v>
      </c>
      <c r="D3338" s="6" t="s">
        <v>46</v>
      </c>
      <c r="E3338" s="14" t="s">
        <v>2885</v>
      </c>
    </row>
    <row r="3339" ht="12.75" customHeight="1" spans="1:5">
      <c r="A3339" s="7" t="s">
        <v>7705</v>
      </c>
      <c r="B3339" s="7" t="s">
        <v>2140</v>
      </c>
      <c r="C3339" s="7" t="s">
        <v>7706</v>
      </c>
      <c r="D3339" s="6" t="s">
        <v>46</v>
      </c>
      <c r="E3339" s="14" t="s">
        <v>2885</v>
      </c>
    </row>
    <row r="3340" ht="12.75" customHeight="1" spans="1:5">
      <c r="A3340" s="7" t="s">
        <v>7707</v>
      </c>
      <c r="B3340" s="7" t="s">
        <v>2140</v>
      </c>
      <c r="C3340" s="7" t="s">
        <v>7708</v>
      </c>
      <c r="D3340" s="6" t="s">
        <v>46</v>
      </c>
      <c r="E3340" s="14" t="s">
        <v>2885</v>
      </c>
    </row>
    <row r="3341" ht="12.75" customHeight="1" spans="1:5">
      <c r="A3341" s="7" t="s">
        <v>7709</v>
      </c>
      <c r="B3341" s="7" t="s">
        <v>2140</v>
      </c>
      <c r="C3341" s="7" t="s">
        <v>7710</v>
      </c>
      <c r="D3341" s="6" t="s">
        <v>46</v>
      </c>
      <c r="E3341" s="14" t="s">
        <v>2885</v>
      </c>
    </row>
    <row r="3342" ht="12.75" customHeight="1" spans="1:5">
      <c r="A3342" s="7" t="s">
        <v>7711</v>
      </c>
      <c r="B3342" s="7" t="s">
        <v>2140</v>
      </c>
      <c r="C3342" s="7" t="s">
        <v>7712</v>
      </c>
      <c r="D3342" s="6" t="s">
        <v>6283</v>
      </c>
      <c r="E3342" s="17" t="s">
        <v>2397</v>
      </c>
    </row>
    <row r="3343" ht="12.75" customHeight="1" spans="1:5">
      <c r="A3343" s="7" t="s">
        <v>7713</v>
      </c>
      <c r="B3343" s="7" t="s">
        <v>2140</v>
      </c>
      <c r="C3343" s="7" t="s">
        <v>7714</v>
      </c>
      <c r="D3343" s="6" t="s">
        <v>46</v>
      </c>
      <c r="E3343" s="14" t="s">
        <v>7715</v>
      </c>
    </row>
    <row r="3344" ht="12.75" customHeight="1" spans="1:5">
      <c r="A3344" s="7" t="s">
        <v>7716</v>
      </c>
      <c r="B3344" s="7" t="s">
        <v>2140</v>
      </c>
      <c r="C3344" s="7" t="s">
        <v>7717</v>
      </c>
      <c r="D3344" s="6" t="s">
        <v>46</v>
      </c>
      <c r="E3344" s="14" t="s">
        <v>2397</v>
      </c>
    </row>
    <row r="3345" ht="12.75" customHeight="1" spans="1:5">
      <c r="A3345" s="7" t="s">
        <v>7718</v>
      </c>
      <c r="B3345" s="7" t="s">
        <v>2140</v>
      </c>
      <c r="C3345" s="7" t="s">
        <v>7719</v>
      </c>
      <c r="D3345" s="6" t="s">
        <v>6283</v>
      </c>
      <c r="E3345" s="17">
        <v>29251133</v>
      </c>
    </row>
    <row r="3346" ht="12.75" customHeight="1" spans="1:5">
      <c r="A3346" s="7" t="s">
        <v>7720</v>
      </c>
      <c r="B3346" s="7" t="s">
        <v>2140</v>
      </c>
      <c r="C3346" s="7" t="s">
        <v>7721</v>
      </c>
      <c r="D3346" s="6" t="s">
        <v>6283</v>
      </c>
      <c r="E3346" s="17">
        <v>15051927</v>
      </c>
    </row>
    <row r="3347" ht="12.75" customHeight="1" spans="1:5">
      <c r="A3347" s="7" t="s">
        <v>7722</v>
      </c>
      <c r="B3347" s="7" t="s">
        <v>2140</v>
      </c>
      <c r="C3347" s="7" t="s">
        <v>7723</v>
      </c>
      <c r="D3347" s="6" t="s">
        <v>6283</v>
      </c>
      <c r="E3347" s="17">
        <v>12382608</v>
      </c>
    </row>
    <row r="3348" ht="12.75" customHeight="1" spans="1:5">
      <c r="A3348" s="7" t="s">
        <v>7724</v>
      </c>
      <c r="B3348" s="7" t="s">
        <v>2140</v>
      </c>
      <c r="C3348" s="7" t="s">
        <v>7725</v>
      </c>
      <c r="D3348" s="6" t="s">
        <v>46</v>
      </c>
      <c r="E3348" s="14" t="s">
        <v>7726</v>
      </c>
    </row>
    <row r="3349" ht="12.75" customHeight="1" spans="1:5">
      <c r="A3349" s="7" t="s">
        <v>7727</v>
      </c>
      <c r="B3349" s="7" t="s">
        <v>2140</v>
      </c>
      <c r="C3349" s="7" t="s">
        <v>7728</v>
      </c>
      <c r="D3349" s="6" t="s">
        <v>46</v>
      </c>
      <c r="E3349" s="14" t="s">
        <v>7729</v>
      </c>
    </row>
    <row r="3350" ht="12.75" customHeight="1" spans="1:5">
      <c r="A3350" s="7" t="s">
        <v>7730</v>
      </c>
      <c r="B3350" s="7" t="s">
        <v>2140</v>
      </c>
      <c r="C3350" s="7" t="s">
        <v>7731</v>
      </c>
      <c r="D3350" s="6" t="s">
        <v>6283</v>
      </c>
      <c r="E3350" s="17">
        <v>0</v>
      </c>
    </row>
    <row r="3351" ht="12.75" customHeight="1" spans="1:5">
      <c r="A3351" s="7" t="s">
        <v>7732</v>
      </c>
      <c r="B3351" s="7" t="s">
        <v>2140</v>
      </c>
      <c r="C3351" s="7" t="s">
        <v>7733</v>
      </c>
      <c r="D3351" s="6" t="s">
        <v>46</v>
      </c>
      <c r="E3351" s="14" t="s">
        <v>2397</v>
      </c>
    </row>
    <row r="3352" ht="12.75" customHeight="1" spans="1:5">
      <c r="A3352" s="7" t="s">
        <v>7734</v>
      </c>
      <c r="B3352" s="7" t="s">
        <v>2140</v>
      </c>
      <c r="C3352" s="7" t="s">
        <v>7735</v>
      </c>
      <c r="D3352" s="6" t="s">
        <v>6283</v>
      </c>
      <c r="E3352" s="17">
        <v>0</v>
      </c>
    </row>
    <row r="3353" ht="12.75" customHeight="1" spans="1:5">
      <c r="A3353" s="7" t="s">
        <v>7736</v>
      </c>
      <c r="B3353" s="7" t="s">
        <v>2140</v>
      </c>
      <c r="C3353" s="7" t="s">
        <v>7737</v>
      </c>
      <c r="D3353" s="6" t="s">
        <v>6283</v>
      </c>
      <c r="E3353" s="17">
        <v>0</v>
      </c>
    </row>
    <row r="3354" ht="12.75" customHeight="1" spans="1:5">
      <c r="A3354" s="7" t="s">
        <v>7738</v>
      </c>
      <c r="B3354" s="7" t="s">
        <v>2140</v>
      </c>
      <c r="C3354" s="7" t="s">
        <v>7739</v>
      </c>
      <c r="D3354" s="6" t="s">
        <v>6283</v>
      </c>
      <c r="E3354" s="17">
        <v>2532535</v>
      </c>
    </row>
    <row r="3355" ht="12.75" customHeight="1" spans="1:5">
      <c r="A3355" s="7" t="s">
        <v>7740</v>
      </c>
      <c r="B3355" s="7" t="s">
        <v>2140</v>
      </c>
      <c r="C3355" s="7" t="s">
        <v>7741</v>
      </c>
      <c r="D3355" s="6" t="s">
        <v>6283</v>
      </c>
      <c r="E3355" s="17">
        <v>12458</v>
      </c>
    </row>
    <row r="3356" ht="12.75" customHeight="1" spans="1:5">
      <c r="A3356" s="7" t="s">
        <v>7742</v>
      </c>
      <c r="B3356" s="7" t="s">
        <v>2140</v>
      </c>
      <c r="C3356" s="7" t="s">
        <v>7743</v>
      </c>
      <c r="D3356" s="6" t="s">
        <v>6283</v>
      </c>
      <c r="E3356" s="17">
        <v>0</v>
      </c>
    </row>
    <row r="3357" ht="12.75" customHeight="1" spans="1:5">
      <c r="A3357" s="7" t="s">
        <v>7744</v>
      </c>
      <c r="B3357" s="7" t="s">
        <v>2140</v>
      </c>
      <c r="C3357" s="7" t="s">
        <v>7745</v>
      </c>
      <c r="D3357" s="6" t="s">
        <v>6283</v>
      </c>
      <c r="E3357" s="17">
        <v>0</v>
      </c>
    </row>
    <row r="3358" ht="12.75" customHeight="1" spans="1:5">
      <c r="A3358" s="7" t="s">
        <v>7746</v>
      </c>
      <c r="B3358" s="7" t="s">
        <v>2140</v>
      </c>
      <c r="C3358" s="7" t="s">
        <v>7747</v>
      </c>
      <c r="D3358" s="6" t="s">
        <v>6283</v>
      </c>
      <c r="E3358" s="17">
        <v>124326</v>
      </c>
    </row>
    <row r="3359" ht="12.75" customHeight="1" spans="1:5">
      <c r="A3359" s="7" t="s">
        <v>7748</v>
      </c>
      <c r="B3359" s="7" t="s">
        <v>2140</v>
      </c>
      <c r="C3359" s="7" t="s">
        <v>7749</v>
      </c>
      <c r="D3359" s="6" t="s">
        <v>6283</v>
      </c>
      <c r="E3359" s="17">
        <v>14199206</v>
      </c>
    </row>
    <row r="3360" ht="12.75" customHeight="1" spans="1:5">
      <c r="A3360" s="7" t="s">
        <v>7750</v>
      </c>
      <c r="B3360" s="7" t="s">
        <v>2140</v>
      </c>
      <c r="C3360" s="7" t="s">
        <v>7751</v>
      </c>
      <c r="D3360" s="6" t="s">
        <v>6283</v>
      </c>
      <c r="E3360" s="17">
        <v>1569704</v>
      </c>
    </row>
    <row r="3361" ht="12.75" customHeight="1" spans="1:5">
      <c r="A3361" s="7" t="s">
        <v>7752</v>
      </c>
      <c r="B3361" s="7" t="s">
        <v>2140</v>
      </c>
      <c r="C3361" s="7" t="s">
        <v>7753</v>
      </c>
      <c r="D3361" s="6" t="s">
        <v>46</v>
      </c>
      <c r="E3361" s="14" t="s">
        <v>7754</v>
      </c>
    </row>
    <row r="3362" ht="12.75" customHeight="1" spans="1:5">
      <c r="A3362" s="7" t="s">
        <v>7755</v>
      </c>
      <c r="B3362" s="7" t="s">
        <v>2140</v>
      </c>
      <c r="C3362" s="7" t="s">
        <v>7756</v>
      </c>
      <c r="D3362" s="6" t="s">
        <v>46</v>
      </c>
      <c r="E3362" s="14" t="s">
        <v>7757</v>
      </c>
    </row>
    <row r="3363" ht="12.75" customHeight="1" spans="1:5">
      <c r="A3363" s="7" t="s">
        <v>7758</v>
      </c>
      <c r="B3363" s="7" t="s">
        <v>2140</v>
      </c>
      <c r="C3363" s="7" t="s">
        <v>7759</v>
      </c>
      <c r="D3363" s="6" t="s">
        <v>46</v>
      </c>
      <c r="E3363" s="14" t="s">
        <v>2397</v>
      </c>
    </row>
    <row r="3364" ht="12.75" customHeight="1" spans="1:5">
      <c r="A3364" s="7" t="s">
        <v>7760</v>
      </c>
      <c r="B3364" s="7" t="s">
        <v>2140</v>
      </c>
      <c r="C3364" s="7" t="s">
        <v>7761</v>
      </c>
      <c r="D3364" s="6" t="s">
        <v>46</v>
      </c>
      <c r="E3364" s="14" t="s">
        <v>2397</v>
      </c>
    </row>
    <row r="3365" ht="12.75" customHeight="1" spans="1:5">
      <c r="A3365" s="7" t="s">
        <v>7762</v>
      </c>
      <c r="B3365" s="7" t="s">
        <v>2140</v>
      </c>
      <c r="C3365" s="7" t="s">
        <v>7763</v>
      </c>
      <c r="D3365" s="6" t="s">
        <v>6283</v>
      </c>
      <c r="E3365" s="17">
        <v>11805798</v>
      </c>
    </row>
    <row r="3366" ht="12.75" customHeight="1" spans="1:5">
      <c r="A3366" s="7" t="s">
        <v>7764</v>
      </c>
      <c r="B3366" s="7" t="s">
        <v>2140</v>
      </c>
      <c r="C3366" s="7" t="s">
        <v>7765</v>
      </c>
      <c r="D3366" s="6" t="s">
        <v>46</v>
      </c>
      <c r="E3366" s="14" t="s">
        <v>7766</v>
      </c>
    </row>
    <row r="3367" ht="12.75" customHeight="1" spans="1:5">
      <c r="A3367" s="7" t="s">
        <v>7767</v>
      </c>
      <c r="B3367" s="7" t="s">
        <v>2140</v>
      </c>
      <c r="C3367" s="7" t="s">
        <v>7768</v>
      </c>
      <c r="D3367" s="6" t="s">
        <v>46</v>
      </c>
      <c r="E3367" s="14" t="s">
        <v>7769</v>
      </c>
    </row>
    <row r="3368" ht="12.75" customHeight="1" spans="1:5">
      <c r="A3368" s="7" t="s">
        <v>7770</v>
      </c>
      <c r="B3368" s="7" t="s">
        <v>2140</v>
      </c>
      <c r="C3368" s="7" t="s">
        <v>7771</v>
      </c>
      <c r="D3368" s="6" t="s">
        <v>46</v>
      </c>
      <c r="E3368" s="14" t="s">
        <v>2397</v>
      </c>
    </row>
    <row r="3369" ht="12.75" customHeight="1" spans="1:5">
      <c r="A3369" s="7" t="s">
        <v>7772</v>
      </c>
      <c r="B3369" s="7" t="s">
        <v>2140</v>
      </c>
      <c r="C3369" s="7" t="s">
        <v>7773</v>
      </c>
      <c r="D3369" s="6" t="s">
        <v>6283</v>
      </c>
      <c r="E3369" s="17">
        <v>823704</v>
      </c>
    </row>
    <row r="3370" ht="12.75" customHeight="1" spans="1:5">
      <c r="A3370" s="7" t="s">
        <v>7774</v>
      </c>
      <c r="B3370" s="7" t="s">
        <v>2140</v>
      </c>
      <c r="C3370" s="7" t="s">
        <v>7775</v>
      </c>
      <c r="D3370" s="6" t="s">
        <v>46</v>
      </c>
      <c r="E3370" s="14" t="s">
        <v>7776</v>
      </c>
    </row>
    <row r="3371" ht="12.75" customHeight="1" spans="1:5">
      <c r="A3371" s="7" t="s">
        <v>7777</v>
      </c>
      <c r="B3371" s="7" t="s">
        <v>2140</v>
      </c>
      <c r="C3371" s="7" t="s">
        <v>7778</v>
      </c>
      <c r="D3371" s="6" t="s">
        <v>46</v>
      </c>
      <c r="E3371" s="14" t="s">
        <v>7779</v>
      </c>
    </row>
    <row r="3372" ht="12.75" customHeight="1" spans="1:5">
      <c r="A3372" s="7" t="s">
        <v>7780</v>
      </c>
      <c r="B3372" s="7" t="s">
        <v>2140</v>
      </c>
      <c r="C3372" s="7" t="s">
        <v>7781</v>
      </c>
      <c r="D3372" s="6" t="s">
        <v>46</v>
      </c>
      <c r="E3372" s="14" t="s">
        <v>2397</v>
      </c>
    </row>
    <row r="3373" ht="12.75" customHeight="1" spans="1:5">
      <c r="A3373" s="7" t="s">
        <v>7782</v>
      </c>
      <c r="B3373" s="7" t="s">
        <v>2140</v>
      </c>
      <c r="C3373" s="7" t="s">
        <v>7783</v>
      </c>
      <c r="D3373" s="6" t="s">
        <v>46</v>
      </c>
      <c r="E3373" s="14" t="s">
        <v>2397</v>
      </c>
    </row>
    <row r="3374" ht="12.75" customHeight="1" spans="1:5">
      <c r="A3374" s="3" t="s">
        <v>7624</v>
      </c>
      <c r="B3374" s="36"/>
      <c r="C3374" s="37"/>
      <c r="D3374" s="38"/>
      <c r="E3374" s="37"/>
    </row>
    <row r="3375" ht="12.75" customHeight="1" spans="1:5">
      <c r="A3375" s="7" t="s">
        <v>7784</v>
      </c>
      <c r="B3375" s="7" t="s">
        <v>2140</v>
      </c>
      <c r="C3375" s="7" t="s">
        <v>7785</v>
      </c>
      <c r="D3375" s="6" t="s">
        <v>355</v>
      </c>
      <c r="E3375" s="17">
        <v>5415676</v>
      </c>
    </row>
    <row r="3376" ht="12.75" customHeight="1" spans="1:5">
      <c r="A3376" s="7" t="s">
        <v>7786</v>
      </c>
      <c r="B3376" s="7" t="s">
        <v>2140</v>
      </c>
      <c r="C3376" s="7" t="s">
        <v>7787</v>
      </c>
      <c r="D3376" s="6" t="s">
        <v>355</v>
      </c>
      <c r="E3376" s="17">
        <v>2218684</v>
      </c>
    </row>
    <row r="3377" ht="12.75" customHeight="1" spans="1:5">
      <c r="A3377" s="7" t="s">
        <v>7788</v>
      </c>
      <c r="B3377" s="7" t="s">
        <v>2140</v>
      </c>
      <c r="C3377" s="7" t="s">
        <v>7789</v>
      </c>
      <c r="D3377" s="6" t="s">
        <v>355</v>
      </c>
      <c r="E3377" s="17">
        <v>315498</v>
      </c>
    </row>
    <row r="3378" ht="12.75" customHeight="1" spans="1:5">
      <c r="A3378" s="7" t="s">
        <v>7790</v>
      </c>
      <c r="B3378" s="7" t="s">
        <v>2140</v>
      </c>
      <c r="C3378" s="7" t="s">
        <v>7791</v>
      </c>
      <c r="D3378" s="6" t="s">
        <v>6283</v>
      </c>
      <c r="E3378" s="17">
        <v>207942</v>
      </c>
    </row>
    <row r="3379" ht="12.75" customHeight="1" spans="1:5">
      <c r="A3379" s="7" t="s">
        <v>7792</v>
      </c>
      <c r="B3379" s="7" t="s">
        <v>2140</v>
      </c>
      <c r="C3379" s="7" t="s">
        <v>7793</v>
      </c>
      <c r="D3379" s="6" t="s">
        <v>6283</v>
      </c>
      <c r="E3379" s="17">
        <v>1567661</v>
      </c>
    </row>
    <row r="3380" ht="12.75" customHeight="1" spans="1:5">
      <c r="A3380" s="7" t="s">
        <v>7794</v>
      </c>
      <c r="B3380" s="7" t="s">
        <v>2140</v>
      </c>
      <c r="C3380" s="7" t="s">
        <v>7795</v>
      </c>
      <c r="D3380" s="6" t="s">
        <v>6283</v>
      </c>
      <c r="E3380" s="17">
        <v>0</v>
      </c>
    </row>
    <row r="3381" ht="12.75" customHeight="1" spans="1:5">
      <c r="A3381" s="7" t="s">
        <v>7796</v>
      </c>
      <c r="B3381" s="7" t="s">
        <v>2140</v>
      </c>
      <c r="C3381" s="7" t="s">
        <v>7797</v>
      </c>
      <c r="D3381" s="6" t="s">
        <v>6283</v>
      </c>
      <c r="E3381" s="17">
        <v>95983</v>
      </c>
    </row>
    <row r="3382" ht="12.75" customHeight="1" spans="1:5">
      <c r="A3382" s="7" t="s">
        <v>7798</v>
      </c>
      <c r="B3382" s="7" t="s">
        <v>2140</v>
      </c>
      <c r="C3382" s="7" t="s">
        <v>7799</v>
      </c>
      <c r="D3382" s="6" t="s">
        <v>6283</v>
      </c>
      <c r="E3382" s="17">
        <v>10313</v>
      </c>
    </row>
    <row r="3383" ht="12.75" customHeight="1" spans="1:5">
      <c r="A3383" s="7" t="s">
        <v>7800</v>
      </c>
      <c r="B3383" s="7" t="s">
        <v>2140</v>
      </c>
      <c r="C3383" s="7" t="s">
        <v>7801</v>
      </c>
      <c r="D3383" s="6" t="s">
        <v>6283</v>
      </c>
      <c r="E3383" s="17">
        <v>0</v>
      </c>
    </row>
    <row r="3384" ht="12.75" customHeight="1" spans="1:5">
      <c r="A3384" s="7" t="s">
        <v>7802</v>
      </c>
      <c r="B3384" s="7" t="s">
        <v>2140</v>
      </c>
      <c r="C3384" s="7" t="s">
        <v>7803</v>
      </c>
      <c r="D3384" s="6" t="s">
        <v>6283</v>
      </c>
      <c r="E3384" s="17">
        <v>1100663</v>
      </c>
    </row>
    <row r="3385" ht="12.75" customHeight="1" spans="1:5">
      <c r="A3385" s="7" t="s">
        <v>7804</v>
      </c>
      <c r="B3385" s="7" t="s">
        <v>2140</v>
      </c>
      <c r="C3385" s="7" t="s">
        <v>7805</v>
      </c>
      <c r="D3385" s="6" t="s">
        <v>6283</v>
      </c>
      <c r="E3385" s="17">
        <v>786822</v>
      </c>
    </row>
    <row r="3386" ht="12.75" customHeight="1" spans="1:5">
      <c r="A3386" s="3" t="s">
        <v>7626</v>
      </c>
      <c r="B3386" s="36"/>
      <c r="C3386" s="37"/>
      <c r="D3386" s="38"/>
      <c r="E3386" s="37"/>
    </row>
    <row r="3387" ht="12.75" customHeight="1" spans="1:5">
      <c r="A3387" s="7" t="s">
        <v>7806</v>
      </c>
      <c r="B3387" s="7" t="s">
        <v>2140</v>
      </c>
      <c r="C3387" s="7" t="s">
        <v>7807</v>
      </c>
      <c r="D3387" s="6" t="s">
        <v>6283</v>
      </c>
      <c r="E3387" s="17">
        <v>1177876</v>
      </c>
    </row>
    <row r="3388" ht="12.75" customHeight="1" spans="1:5">
      <c r="A3388" s="7" t="s">
        <v>7808</v>
      </c>
      <c r="B3388" s="7" t="s">
        <v>2140</v>
      </c>
      <c r="C3388" s="7" t="s">
        <v>7809</v>
      </c>
      <c r="D3388" s="6" t="s">
        <v>6283</v>
      </c>
      <c r="E3388" s="17">
        <v>372926</v>
      </c>
    </row>
    <row r="3389" ht="12.75" customHeight="1" spans="1:5">
      <c r="A3389" s="7" t="s">
        <v>7810</v>
      </c>
      <c r="B3389" s="7" t="s">
        <v>2140</v>
      </c>
      <c r="C3389" s="7" t="s">
        <v>7811</v>
      </c>
      <c r="D3389" s="6" t="s">
        <v>6283</v>
      </c>
      <c r="E3389" s="17">
        <v>121868</v>
      </c>
    </row>
    <row r="3390" ht="12.75" customHeight="1" spans="1:5">
      <c r="A3390" s="7" t="s">
        <v>7812</v>
      </c>
      <c r="B3390" s="7" t="s">
        <v>2140</v>
      </c>
      <c r="C3390" s="7" t="s">
        <v>7813</v>
      </c>
      <c r="D3390" s="6" t="s">
        <v>6283</v>
      </c>
      <c r="E3390" s="17">
        <v>0</v>
      </c>
    </row>
    <row r="3391" ht="12.75" customHeight="1" spans="1:5">
      <c r="A3391" s="7" t="s">
        <v>7814</v>
      </c>
      <c r="B3391" s="7" t="s">
        <v>2140</v>
      </c>
      <c r="C3391" s="7" t="s">
        <v>7815</v>
      </c>
      <c r="D3391" s="6" t="s">
        <v>6283</v>
      </c>
      <c r="E3391" s="17">
        <v>142778</v>
      </c>
    </row>
    <row r="3392" ht="12.75" customHeight="1" spans="1:5">
      <c r="A3392" s="7" t="s">
        <v>7816</v>
      </c>
      <c r="B3392" s="7" t="s">
        <v>2140</v>
      </c>
      <c r="C3392" s="7" t="s">
        <v>7817</v>
      </c>
      <c r="D3392" s="6" t="s">
        <v>6283</v>
      </c>
      <c r="E3392" s="17">
        <v>242536</v>
      </c>
    </row>
    <row r="3393" ht="12.75" customHeight="1" spans="1:5">
      <c r="A3393" s="7" t="s">
        <v>7818</v>
      </c>
      <c r="B3393" s="7" t="s">
        <v>2140</v>
      </c>
      <c r="C3393" s="7" t="s">
        <v>7819</v>
      </c>
      <c r="D3393" s="6" t="s">
        <v>6283</v>
      </c>
      <c r="E3393" s="17">
        <v>409</v>
      </c>
    </row>
    <row r="3394" ht="12.75" customHeight="1" spans="1:5">
      <c r="A3394" s="7" t="s">
        <v>7820</v>
      </c>
      <c r="B3394" s="7" t="s">
        <v>2140</v>
      </c>
      <c r="C3394" s="7" t="s">
        <v>7821</v>
      </c>
      <c r="D3394" s="6" t="s">
        <v>6283</v>
      </c>
      <c r="E3394" s="17">
        <v>0</v>
      </c>
    </row>
    <row r="3395" ht="12.75" customHeight="1" spans="1:5">
      <c r="A3395" s="7" t="s">
        <v>7822</v>
      </c>
      <c r="B3395" s="7" t="s">
        <v>2140</v>
      </c>
      <c r="C3395" s="7" t="s">
        <v>7823</v>
      </c>
      <c r="D3395" s="6" t="s">
        <v>6283</v>
      </c>
      <c r="E3395" s="17">
        <v>0</v>
      </c>
    </row>
    <row r="3396" ht="12.75" customHeight="1" spans="1:5">
      <c r="A3396" s="7" t="s">
        <v>7824</v>
      </c>
      <c r="B3396" s="7" t="s">
        <v>2140</v>
      </c>
      <c r="C3396" s="7" t="s">
        <v>7825</v>
      </c>
      <c r="D3396" s="6" t="s">
        <v>6283</v>
      </c>
      <c r="E3396" s="17">
        <v>293678</v>
      </c>
    </row>
    <row r="3397" ht="12.75" customHeight="1" spans="1:5">
      <c r="A3397" s="7" t="s">
        <v>7826</v>
      </c>
      <c r="B3397" s="7" t="s">
        <v>2140</v>
      </c>
      <c r="C3397" s="7" t="s">
        <v>7827</v>
      </c>
      <c r="D3397" s="6" t="s">
        <v>6283</v>
      </c>
      <c r="E3397" s="17">
        <v>130467</v>
      </c>
    </row>
    <row r="3398" ht="12.75" customHeight="1" spans="1:5">
      <c r="A3398" s="7" t="s">
        <v>7828</v>
      </c>
      <c r="B3398" s="7" t="s">
        <v>2140</v>
      </c>
      <c r="C3398" s="7" t="s">
        <v>7829</v>
      </c>
      <c r="D3398" s="6" t="s">
        <v>6283</v>
      </c>
      <c r="E3398" s="17">
        <v>0</v>
      </c>
    </row>
    <row r="3399" ht="12.75" customHeight="1" spans="1:5">
      <c r="A3399" s="7" t="s">
        <v>7830</v>
      </c>
      <c r="B3399" s="7" t="s">
        <v>2140</v>
      </c>
      <c r="C3399" s="7" t="s">
        <v>7831</v>
      </c>
      <c r="D3399" s="6" t="s">
        <v>6283</v>
      </c>
      <c r="E3399" s="17">
        <v>65265</v>
      </c>
    </row>
    <row r="3400" ht="12.75" customHeight="1" spans="1:5">
      <c r="A3400" s="7" t="s">
        <v>7832</v>
      </c>
      <c r="B3400" s="7" t="s">
        <v>2140</v>
      </c>
      <c r="C3400" s="7" t="s">
        <v>7833</v>
      </c>
      <c r="D3400" s="6" t="s">
        <v>6283</v>
      </c>
      <c r="E3400" s="17">
        <v>86693</v>
      </c>
    </row>
    <row r="3401" ht="12.75" customHeight="1" spans="1:5">
      <c r="A3401" s="7" t="s">
        <v>7834</v>
      </c>
      <c r="B3401" s="7" t="s">
        <v>2140</v>
      </c>
      <c r="C3401" s="7" t="s">
        <v>7835</v>
      </c>
      <c r="D3401" s="6" t="s">
        <v>6283</v>
      </c>
      <c r="E3401" s="17">
        <v>1606</v>
      </c>
    </row>
    <row r="3402" ht="12.75" customHeight="1" spans="1:5">
      <c r="A3402" s="7" t="s">
        <v>7836</v>
      </c>
      <c r="B3402" s="7" t="s">
        <v>2140</v>
      </c>
      <c r="C3402" s="7" t="s">
        <v>7837</v>
      </c>
      <c r="D3402" s="6" t="s">
        <v>6283</v>
      </c>
      <c r="E3402" s="17">
        <v>901</v>
      </c>
    </row>
    <row r="3403" ht="12.75" customHeight="1" spans="1:5">
      <c r="A3403" s="7" t="s">
        <v>7838</v>
      </c>
      <c r="B3403" s="7" t="s">
        <v>2140</v>
      </c>
      <c r="C3403" s="7" t="s">
        <v>7839</v>
      </c>
      <c r="D3403" s="6" t="s">
        <v>6283</v>
      </c>
      <c r="E3403" s="17">
        <v>8747</v>
      </c>
    </row>
    <row r="3404" ht="12.75" customHeight="1" spans="1:5">
      <c r="A3404" s="7" t="s">
        <v>7840</v>
      </c>
      <c r="B3404" s="7" t="s">
        <v>2140</v>
      </c>
      <c r="C3404" s="7" t="s">
        <v>7841</v>
      </c>
      <c r="D3404" s="6" t="s">
        <v>6283</v>
      </c>
      <c r="E3404" s="17">
        <v>1773</v>
      </c>
    </row>
    <row r="3405" ht="12.75" customHeight="1" spans="1:5">
      <c r="A3405" s="7" t="s">
        <v>7842</v>
      </c>
      <c r="B3405" s="7" t="s">
        <v>2140</v>
      </c>
      <c r="C3405" s="7" t="s">
        <v>7843</v>
      </c>
      <c r="D3405" s="6" t="s">
        <v>6283</v>
      </c>
      <c r="E3405" s="17">
        <v>0</v>
      </c>
    </row>
    <row r="3406" ht="12.75" customHeight="1" spans="1:5">
      <c r="A3406" s="7" t="s">
        <v>7844</v>
      </c>
      <c r="B3406" s="7" t="s">
        <v>2140</v>
      </c>
      <c r="C3406" s="7" t="s">
        <v>7845</v>
      </c>
      <c r="D3406" s="6" t="s">
        <v>6283</v>
      </c>
      <c r="E3406" s="17">
        <v>0</v>
      </c>
    </row>
    <row r="3407" ht="12.75" customHeight="1" spans="1:5">
      <c r="A3407" s="7" t="s">
        <v>7846</v>
      </c>
      <c r="B3407" s="7" t="s">
        <v>2140</v>
      </c>
      <c r="C3407" s="7" t="s">
        <v>7847</v>
      </c>
      <c r="D3407" s="6" t="s">
        <v>6283</v>
      </c>
      <c r="E3407" s="17">
        <v>0</v>
      </c>
    </row>
    <row r="3408" ht="12.75" customHeight="1" spans="1:5">
      <c r="A3408" s="7" t="s">
        <v>7848</v>
      </c>
      <c r="B3408" s="7" t="s">
        <v>2140</v>
      </c>
      <c r="C3408" s="7" t="s">
        <v>7849</v>
      </c>
      <c r="D3408" s="6" t="s">
        <v>6283</v>
      </c>
      <c r="E3408" s="17">
        <v>0</v>
      </c>
    </row>
    <row r="3409" ht="12.75" customHeight="1" spans="1:5">
      <c r="A3409" s="3" t="s">
        <v>7850</v>
      </c>
      <c r="B3409" s="36"/>
      <c r="C3409" s="37"/>
      <c r="D3409" s="38"/>
      <c r="E3409" s="37"/>
    </row>
    <row r="3410" ht="12.75" customHeight="1" spans="1:5">
      <c r="A3410" s="7" t="s">
        <v>7851</v>
      </c>
      <c r="B3410" s="7" t="s">
        <v>2140</v>
      </c>
      <c r="C3410" s="7" t="s">
        <v>7852</v>
      </c>
      <c r="D3410" s="6" t="s">
        <v>355</v>
      </c>
      <c r="E3410" s="17">
        <v>0</v>
      </c>
    </row>
    <row r="3411" ht="12.75" customHeight="1" spans="1:5">
      <c r="A3411" s="7" t="s">
        <v>7853</v>
      </c>
      <c r="B3411" s="7" t="s">
        <v>2140</v>
      </c>
      <c r="C3411" s="7" t="s">
        <v>7854</v>
      </c>
      <c r="D3411" s="6" t="s">
        <v>355</v>
      </c>
      <c r="E3411" s="17">
        <v>0</v>
      </c>
    </row>
    <row r="3412" ht="12.75" customHeight="1" spans="1:5">
      <c r="A3412" s="7" t="s">
        <v>7855</v>
      </c>
      <c r="B3412" s="7" t="s">
        <v>2140</v>
      </c>
      <c r="C3412" s="7" t="s">
        <v>7856</v>
      </c>
      <c r="D3412" s="6" t="s">
        <v>355</v>
      </c>
      <c r="E3412" s="17">
        <v>0</v>
      </c>
    </row>
    <row r="3413" ht="12.75" customHeight="1" spans="1:5">
      <c r="A3413" s="7" t="s">
        <v>7857</v>
      </c>
      <c r="B3413" s="7" t="s">
        <v>2140</v>
      </c>
      <c r="C3413" s="7" t="s">
        <v>7858</v>
      </c>
      <c r="D3413" s="6" t="s">
        <v>355</v>
      </c>
      <c r="E3413" s="17">
        <v>0</v>
      </c>
    </row>
    <row r="3414" ht="12.75" customHeight="1" spans="1:5">
      <c r="A3414" s="7" t="s">
        <v>7859</v>
      </c>
      <c r="B3414" s="7" t="s">
        <v>2140</v>
      </c>
      <c r="C3414" s="7" t="s">
        <v>7860</v>
      </c>
      <c r="D3414" s="6" t="s">
        <v>355</v>
      </c>
      <c r="E3414" s="17">
        <v>0</v>
      </c>
    </row>
    <row r="3415" ht="12.75" customHeight="1" spans="1:5">
      <c r="A3415" s="7" t="s">
        <v>7861</v>
      </c>
      <c r="B3415" s="7" t="s">
        <v>2140</v>
      </c>
      <c r="C3415" s="7" t="s">
        <v>7862</v>
      </c>
      <c r="D3415" s="6" t="s">
        <v>355</v>
      </c>
      <c r="E3415" s="17">
        <v>1790533974907</v>
      </c>
    </row>
    <row r="3416" ht="12.75" customHeight="1" spans="1:5">
      <c r="A3416" s="7" t="s">
        <v>7772</v>
      </c>
      <c r="B3416" s="7" t="s">
        <v>2140</v>
      </c>
      <c r="C3416" s="7" t="s">
        <v>7773</v>
      </c>
      <c r="D3416" s="6" t="s">
        <v>355</v>
      </c>
      <c r="E3416" s="17">
        <v>296224425411</v>
      </c>
    </row>
    <row r="3417" ht="12.75" customHeight="1" spans="1:5">
      <c r="A3417" s="7" t="s">
        <v>7746</v>
      </c>
      <c r="B3417" s="7" t="s">
        <v>2140</v>
      </c>
      <c r="C3417" s="7" t="s">
        <v>7747</v>
      </c>
      <c r="D3417" s="6" t="s">
        <v>355</v>
      </c>
      <c r="E3417" s="17">
        <v>3545062000</v>
      </c>
    </row>
    <row r="3418" ht="12.75" customHeight="1" spans="1:5">
      <c r="A3418" s="7" t="s">
        <v>7863</v>
      </c>
      <c r="B3418" s="7" t="s">
        <v>2140</v>
      </c>
      <c r="C3418" s="7" t="s">
        <v>7864</v>
      </c>
      <c r="D3418" s="6" t="s">
        <v>355</v>
      </c>
      <c r="E3418" s="17">
        <v>1063729590</v>
      </c>
    </row>
    <row r="3419" ht="12.75" customHeight="1" spans="1:5">
      <c r="A3419" s="7" t="s">
        <v>7865</v>
      </c>
      <c r="B3419" s="7" t="s">
        <v>2140</v>
      </c>
      <c r="C3419" s="7" t="s">
        <v>7866</v>
      </c>
      <c r="D3419" s="6" t="s">
        <v>46</v>
      </c>
      <c r="E3419" s="14" t="s">
        <v>7867</v>
      </c>
    </row>
    <row r="3420" ht="12.75" customHeight="1" spans="1:5">
      <c r="A3420" s="7" t="s">
        <v>7868</v>
      </c>
      <c r="B3420" s="7" t="s">
        <v>2140</v>
      </c>
      <c r="C3420" s="7" t="s">
        <v>7869</v>
      </c>
      <c r="D3420" s="6" t="s">
        <v>7870</v>
      </c>
      <c r="E3420" s="22" t="s">
        <v>7871</v>
      </c>
    </row>
    <row r="3421" ht="12.75" customHeight="1" spans="1:5">
      <c r="A3421" s="7" t="s">
        <v>7872</v>
      </c>
      <c r="B3421" s="7" t="s">
        <v>2140</v>
      </c>
      <c r="C3421" s="7" t="s">
        <v>7873</v>
      </c>
      <c r="D3421" s="6" t="s">
        <v>355</v>
      </c>
      <c r="E3421" s="17" t="s">
        <v>2397</v>
      </c>
    </row>
    <row r="3422" ht="12.75" customHeight="1" spans="1:5">
      <c r="A3422" s="7" t="s">
        <v>7874</v>
      </c>
      <c r="B3422" s="7" t="s">
        <v>2140</v>
      </c>
      <c r="C3422" s="7" t="s">
        <v>7875</v>
      </c>
      <c r="D3422" s="6" t="s">
        <v>355</v>
      </c>
      <c r="E3422" s="17">
        <v>308918802903</v>
      </c>
    </row>
    <row r="3423" ht="12.75" customHeight="1" spans="1:5">
      <c r="A3423" s="7" t="s">
        <v>7876</v>
      </c>
      <c r="B3423" s="7" t="s">
        <v>2140</v>
      </c>
      <c r="C3423" s="7" t="s">
        <v>7877</v>
      </c>
      <c r="D3423" s="6" t="s">
        <v>355</v>
      </c>
      <c r="E3423" s="17" t="s">
        <v>2397</v>
      </c>
    </row>
    <row r="3424" ht="12.75" customHeight="1" spans="1:5">
      <c r="A3424" s="7" t="s">
        <v>7878</v>
      </c>
      <c r="B3424" s="7" t="s">
        <v>2140</v>
      </c>
      <c r="C3424" s="7" t="s">
        <v>7879</v>
      </c>
      <c r="D3424" s="6" t="s">
        <v>4277</v>
      </c>
      <c r="E3424" s="22">
        <v>10</v>
      </c>
    </row>
    <row r="3425" ht="12.75" customHeight="1" spans="1:5">
      <c r="A3425" s="7" t="s">
        <v>7880</v>
      </c>
      <c r="B3425" s="7" t="s">
        <v>2140</v>
      </c>
      <c r="C3425" s="7" t="s">
        <v>7881</v>
      </c>
      <c r="D3425" s="6" t="s">
        <v>4277</v>
      </c>
      <c r="E3425" s="22">
        <v>14</v>
      </c>
    </row>
    <row r="3426" ht="12.75" customHeight="1" spans="1:5">
      <c r="A3426" s="7" t="s">
        <v>7882</v>
      </c>
      <c r="B3426" s="7" t="s">
        <v>2140</v>
      </c>
      <c r="C3426" s="7" t="s">
        <v>7883</v>
      </c>
      <c r="D3426" s="6" t="s">
        <v>1525</v>
      </c>
      <c r="E3426" s="22" t="s">
        <v>2397</v>
      </c>
    </row>
    <row r="3427" ht="12.75" customHeight="1" spans="1:5">
      <c r="A3427" s="7" t="s">
        <v>7884</v>
      </c>
      <c r="B3427" s="7" t="s">
        <v>2140</v>
      </c>
      <c r="C3427" s="7" t="s">
        <v>7885</v>
      </c>
      <c r="D3427" s="6" t="s">
        <v>1525</v>
      </c>
      <c r="E3427" s="22" t="s">
        <v>2397</v>
      </c>
    </row>
    <row r="3428" ht="12.75" customHeight="1" spans="1:5">
      <c r="A3428" s="7" t="s">
        <v>7886</v>
      </c>
      <c r="B3428" s="7" t="s">
        <v>2140</v>
      </c>
      <c r="C3428" s="7" t="s">
        <v>7887</v>
      </c>
      <c r="D3428" s="6" t="s">
        <v>6283</v>
      </c>
      <c r="E3428" s="17">
        <v>21044816</v>
      </c>
    </row>
    <row r="3429" ht="12.75" customHeight="1" spans="1:5">
      <c r="A3429" s="7" t="s">
        <v>7888</v>
      </c>
      <c r="B3429" s="7" t="s">
        <v>2140</v>
      </c>
      <c r="C3429" s="7" t="s">
        <v>7889</v>
      </c>
      <c r="D3429" s="6" t="s">
        <v>6283</v>
      </c>
      <c r="E3429" s="17">
        <v>27541506</v>
      </c>
    </row>
    <row r="3430" ht="12.75" customHeight="1" spans="1:5">
      <c r="A3430" s="7" t="s">
        <v>7890</v>
      </c>
      <c r="B3430" s="7" t="s">
        <v>2140</v>
      </c>
      <c r="C3430" s="7" t="s">
        <v>7891</v>
      </c>
      <c r="D3430" s="6" t="s">
        <v>6283</v>
      </c>
      <c r="E3430" s="17">
        <v>27541216</v>
      </c>
    </row>
    <row r="3431" ht="12.75" customHeight="1" spans="1:5">
      <c r="A3431" s="7" t="s">
        <v>7892</v>
      </c>
      <c r="B3431" s="7" t="s">
        <v>2140</v>
      </c>
      <c r="C3431" s="7" t="s">
        <v>7893</v>
      </c>
      <c r="D3431" s="6" t="s">
        <v>355</v>
      </c>
      <c r="E3431" s="17">
        <v>19956005702890</v>
      </c>
    </row>
    <row r="3432" ht="12.75" customHeight="1" spans="1:5">
      <c r="A3432" s="7" t="s">
        <v>7894</v>
      </c>
      <c r="B3432" s="7" t="s">
        <v>2140</v>
      </c>
      <c r="C3432" s="7" t="s">
        <v>7895</v>
      </c>
      <c r="D3432" s="6" t="s">
        <v>46</v>
      </c>
      <c r="E3432" s="14" t="s">
        <v>7896</v>
      </c>
    </row>
    <row r="3433" ht="12.75" customHeight="1" spans="1:5">
      <c r="A3433" s="7" t="s">
        <v>7897</v>
      </c>
      <c r="B3433" s="7" t="s">
        <v>2140</v>
      </c>
      <c r="C3433" s="7" t="s">
        <v>7898</v>
      </c>
      <c r="D3433" s="6" t="s">
        <v>6283</v>
      </c>
      <c r="E3433" s="17">
        <v>3</v>
      </c>
    </row>
    <row r="3434" ht="12.75" customHeight="1" spans="1:5">
      <c r="A3434" s="7" t="s">
        <v>7899</v>
      </c>
      <c r="B3434" s="7" t="s">
        <v>2140</v>
      </c>
      <c r="C3434" s="7" t="s">
        <v>7900</v>
      </c>
      <c r="D3434" s="6" t="s">
        <v>6283</v>
      </c>
      <c r="E3434" s="17">
        <v>64967</v>
      </c>
    </row>
    <row r="3435" ht="12.75" customHeight="1" spans="1:5">
      <c r="A3435" s="7" t="s">
        <v>7901</v>
      </c>
      <c r="B3435" s="7" t="s">
        <v>2140</v>
      </c>
      <c r="C3435" s="7" t="s">
        <v>7902</v>
      </c>
      <c r="D3435" s="6" t="s">
        <v>6283</v>
      </c>
      <c r="E3435" s="17">
        <v>64967</v>
      </c>
    </row>
    <row r="3436" ht="12.75" customHeight="1" spans="1:5">
      <c r="A3436" s="7" t="s">
        <v>7903</v>
      </c>
      <c r="B3436" s="7" t="s">
        <v>2140</v>
      </c>
      <c r="C3436" s="7" t="s">
        <v>7904</v>
      </c>
      <c r="D3436" s="6" t="s">
        <v>6283</v>
      </c>
      <c r="E3436" s="17">
        <v>20066125</v>
      </c>
    </row>
    <row r="3437" ht="71.25" spans="1:5">
      <c r="A3437" s="7" t="s">
        <v>7905</v>
      </c>
      <c r="B3437" s="7" t="s">
        <v>2140</v>
      </c>
      <c r="C3437" s="7" t="s">
        <v>7906</v>
      </c>
      <c r="D3437" s="6" t="s">
        <v>6283</v>
      </c>
      <c r="E3437" s="17">
        <v>208158028491</v>
      </c>
    </row>
    <row r="3438" ht="12.75" customHeight="1" spans="1:5">
      <c r="A3438" s="7" t="s">
        <v>7907</v>
      </c>
      <c r="B3438" s="7" t="s">
        <v>2140</v>
      </c>
      <c r="C3438" s="7" t="s">
        <v>7908</v>
      </c>
      <c r="D3438" s="6" t="s">
        <v>6283</v>
      </c>
      <c r="E3438" s="17">
        <v>209136719191</v>
      </c>
    </row>
    <row r="3439" ht="12.75" customHeight="1" spans="1:5">
      <c r="A3439" s="7" t="s">
        <v>7909</v>
      </c>
      <c r="B3439" s="7" t="s">
        <v>2140</v>
      </c>
      <c r="C3439" s="7" t="s">
        <v>7910</v>
      </c>
      <c r="D3439" s="6" t="s">
        <v>6283</v>
      </c>
      <c r="E3439" s="17">
        <v>52835068</v>
      </c>
    </row>
    <row r="3440" ht="12.75" customHeight="1" spans="1:5">
      <c r="A3440" s="7" t="s">
        <v>7911</v>
      </c>
      <c r="B3440" s="7" t="s">
        <v>2140</v>
      </c>
      <c r="C3440" s="7" t="s">
        <v>7912</v>
      </c>
      <c r="D3440" s="6" t="s">
        <v>6283</v>
      </c>
      <c r="E3440" s="17">
        <v>49984016</v>
      </c>
    </row>
    <row r="3441" ht="12.75" customHeight="1" spans="1:5">
      <c r="A3441" s="7" t="s">
        <v>7913</v>
      </c>
      <c r="B3441" s="7" t="s">
        <v>2140</v>
      </c>
      <c r="C3441" s="7" t="s">
        <v>7914</v>
      </c>
      <c r="D3441" s="6" t="s">
        <v>6283</v>
      </c>
      <c r="E3441" s="17" t="s">
        <v>2397</v>
      </c>
    </row>
    <row r="3442" ht="12.75" customHeight="1" spans="1:5">
      <c r="A3442" s="7" t="s">
        <v>7915</v>
      </c>
      <c r="B3442" s="7" t="s">
        <v>2140</v>
      </c>
      <c r="C3442" s="7" t="s">
        <v>7916</v>
      </c>
      <c r="D3442" s="6" t="s">
        <v>6283</v>
      </c>
      <c r="E3442" s="17">
        <v>1336386</v>
      </c>
    </row>
    <row r="3443" ht="12.75" customHeight="1" spans="1:5">
      <c r="A3443" s="7" t="s">
        <v>7917</v>
      </c>
      <c r="B3443" s="7" t="s">
        <v>2140</v>
      </c>
      <c r="C3443" s="7" t="s">
        <v>7918</v>
      </c>
      <c r="D3443" s="6" t="s">
        <v>6283</v>
      </c>
      <c r="E3443" s="17" t="s">
        <v>2397</v>
      </c>
    </row>
    <row r="3444" ht="12.75" customHeight="1" spans="1:5">
      <c r="A3444" s="7" t="s">
        <v>7919</v>
      </c>
      <c r="B3444" s="7" t="s">
        <v>2140</v>
      </c>
      <c r="C3444" s="7" t="s">
        <v>7920</v>
      </c>
      <c r="D3444" s="6" t="s">
        <v>6283</v>
      </c>
      <c r="E3444" s="17">
        <v>31086</v>
      </c>
    </row>
    <row r="3445" ht="12.75" customHeight="1" spans="1:5">
      <c r="A3445" s="7" t="s">
        <v>7921</v>
      </c>
      <c r="B3445" s="7" t="s">
        <v>2140</v>
      </c>
      <c r="C3445" s="7" t="s">
        <v>7922</v>
      </c>
      <c r="D3445" s="6" t="s">
        <v>6283</v>
      </c>
      <c r="E3445" s="17" t="s">
        <v>2397</v>
      </c>
    </row>
    <row r="3446" ht="12.75" customHeight="1" spans="1:5">
      <c r="A3446" s="7" t="s">
        <v>7923</v>
      </c>
      <c r="B3446" s="7" t="s">
        <v>2140</v>
      </c>
      <c r="C3446" s="7" t="s">
        <v>7924</v>
      </c>
      <c r="D3446" s="6" t="s">
        <v>6283</v>
      </c>
      <c r="E3446" s="17">
        <v>1073811</v>
      </c>
    </row>
    <row r="3447" ht="12.75" customHeight="1" spans="1:5">
      <c r="A3447" s="7" t="s">
        <v>7925</v>
      </c>
      <c r="B3447" s="7" t="s">
        <v>2140</v>
      </c>
      <c r="C3447" s="7" t="s">
        <v>7926</v>
      </c>
      <c r="D3447" s="6" t="s">
        <v>62</v>
      </c>
      <c r="E3447" s="22">
        <v>98018</v>
      </c>
    </row>
    <row r="3448" ht="12.75" customHeight="1" spans="1:5">
      <c r="A3448" s="7" t="s">
        <v>7927</v>
      </c>
      <c r="B3448" s="7" t="s">
        <v>2140</v>
      </c>
      <c r="C3448" s="7" t="s">
        <v>7928</v>
      </c>
      <c r="D3448" s="6" t="s">
        <v>62</v>
      </c>
      <c r="E3448" s="22" t="s">
        <v>2397</v>
      </c>
    </row>
    <row r="3449" ht="12.75" customHeight="1" spans="1:5">
      <c r="A3449" s="7" t="s">
        <v>7929</v>
      </c>
      <c r="B3449" s="7" t="s">
        <v>2140</v>
      </c>
      <c r="C3449" s="7" t="s">
        <v>7930</v>
      </c>
      <c r="D3449" s="6" t="s">
        <v>62</v>
      </c>
      <c r="E3449" s="22">
        <v>1346</v>
      </c>
    </row>
    <row r="3450" ht="12.75" customHeight="1" spans="1:5">
      <c r="A3450" s="7" t="s">
        <v>7931</v>
      </c>
      <c r="B3450" s="7" t="s">
        <v>2140</v>
      </c>
      <c r="C3450" s="7" t="s">
        <v>7932</v>
      </c>
      <c r="D3450" s="6" t="s">
        <v>62</v>
      </c>
      <c r="E3450" s="22">
        <v>2097</v>
      </c>
    </row>
    <row r="3451" ht="12.75" customHeight="1" spans="1:5">
      <c r="A3451" s="7" t="s">
        <v>7933</v>
      </c>
      <c r="B3451" s="7" t="s">
        <v>2140</v>
      </c>
      <c r="C3451" s="7" t="s">
        <v>7934</v>
      </c>
      <c r="D3451" s="6" t="s">
        <v>6283</v>
      </c>
      <c r="E3451" s="17" t="s">
        <v>2397</v>
      </c>
    </row>
    <row r="3452" ht="12.75" customHeight="1" spans="1:5">
      <c r="A3452" s="7" t="s">
        <v>7935</v>
      </c>
      <c r="B3452" s="7" t="s">
        <v>2140</v>
      </c>
      <c r="C3452" s="7" t="s">
        <v>7936</v>
      </c>
      <c r="D3452" s="6" t="s">
        <v>6283</v>
      </c>
      <c r="E3452" s="17">
        <v>145836418437</v>
      </c>
    </row>
    <row r="3453" ht="12.75" customHeight="1" spans="1:5">
      <c r="A3453" s="7" t="s">
        <v>7937</v>
      </c>
      <c r="B3453" s="7" t="s">
        <v>2140</v>
      </c>
      <c r="C3453" s="7" t="s">
        <v>7938</v>
      </c>
      <c r="D3453" s="6" t="s">
        <v>6283</v>
      </c>
      <c r="E3453" s="17">
        <v>108567017904</v>
      </c>
    </row>
    <row r="3454" ht="12.75" customHeight="1" spans="1:5">
      <c r="A3454" s="7" t="s">
        <v>7939</v>
      </c>
      <c r="B3454" s="7" t="s">
        <v>2140</v>
      </c>
      <c r="C3454" s="7" t="s">
        <v>7940</v>
      </c>
      <c r="D3454" s="6" t="s">
        <v>6283</v>
      </c>
      <c r="E3454" s="17">
        <v>17719453</v>
      </c>
    </row>
    <row r="3455" ht="12.75" customHeight="1" spans="1:5">
      <c r="A3455" s="7" t="s">
        <v>7941</v>
      </c>
      <c r="B3455" s="7" t="s">
        <v>2140</v>
      </c>
      <c r="C3455" s="7" t="s">
        <v>7942</v>
      </c>
      <c r="D3455" s="6" t="s">
        <v>6283</v>
      </c>
      <c r="E3455" s="17">
        <v>2081479</v>
      </c>
    </row>
    <row r="3456" ht="12.75" customHeight="1" spans="1:5">
      <c r="A3456" s="7" t="s">
        <v>7943</v>
      </c>
      <c r="B3456" s="7" t="s">
        <v>2140</v>
      </c>
      <c r="C3456" s="7" t="s">
        <v>7944</v>
      </c>
      <c r="D3456" s="6" t="s">
        <v>6283</v>
      </c>
      <c r="E3456" s="17">
        <v>69120825</v>
      </c>
    </row>
    <row r="3457" ht="12.75" customHeight="1" spans="1:5">
      <c r="A3457" s="7" t="s">
        <v>7945</v>
      </c>
      <c r="B3457" s="7" t="s">
        <v>2140</v>
      </c>
      <c r="C3457" s="7" t="s">
        <v>7946</v>
      </c>
      <c r="D3457" s="6" t="s">
        <v>6283</v>
      </c>
      <c r="E3457" s="17">
        <v>67392086</v>
      </c>
    </row>
    <row r="3458" ht="12.75" customHeight="1" spans="1:5">
      <c r="A3458" s="7" t="s">
        <v>7947</v>
      </c>
      <c r="B3458" s="7" t="s">
        <v>2140</v>
      </c>
      <c r="C3458" s="7" t="s">
        <v>7948</v>
      </c>
      <c r="D3458" s="6" t="s">
        <v>6283</v>
      </c>
      <c r="E3458" s="17">
        <v>5959966</v>
      </c>
    </row>
    <row r="3459" ht="12.75" customHeight="1" spans="1:5">
      <c r="A3459" s="7" t="s">
        <v>7949</v>
      </c>
      <c r="B3459" s="7" t="s">
        <v>2140</v>
      </c>
      <c r="C3459" s="7" t="s">
        <v>7950</v>
      </c>
      <c r="D3459" s="6" t="s">
        <v>6283</v>
      </c>
      <c r="E3459" s="17">
        <v>525036</v>
      </c>
    </row>
    <row r="3460" ht="12.75" customHeight="1" spans="1:5">
      <c r="A3460" s="7" t="s">
        <v>7951</v>
      </c>
      <c r="B3460" s="7" t="s">
        <v>2140</v>
      </c>
      <c r="C3460" s="7" t="s">
        <v>7952</v>
      </c>
      <c r="D3460" s="6" t="s">
        <v>6283</v>
      </c>
      <c r="E3460" s="17">
        <v>8347</v>
      </c>
    </row>
    <row r="3461" ht="12.75" customHeight="1" spans="1:5">
      <c r="A3461" s="7" t="s">
        <v>7953</v>
      </c>
      <c r="B3461" s="7" t="s">
        <v>2140</v>
      </c>
      <c r="C3461" s="7" t="s">
        <v>7954</v>
      </c>
      <c r="D3461" s="6" t="s">
        <v>6283</v>
      </c>
      <c r="E3461" s="17">
        <v>33147</v>
      </c>
    </row>
    <row r="3462" ht="12.75" customHeight="1" spans="1:5">
      <c r="A3462" s="7" t="s">
        <v>7955</v>
      </c>
      <c r="B3462" s="7" t="s">
        <v>2140</v>
      </c>
      <c r="C3462" s="7" t="s">
        <v>7956</v>
      </c>
      <c r="D3462" s="6" t="s">
        <v>6283</v>
      </c>
      <c r="E3462" s="17">
        <v>92883715</v>
      </c>
    </row>
    <row r="3463" ht="12.75" customHeight="1" spans="1:5">
      <c r="A3463" s="7" t="s">
        <v>7957</v>
      </c>
      <c r="B3463" s="7" t="s">
        <v>2140</v>
      </c>
      <c r="C3463" s="7" t="s">
        <v>7958</v>
      </c>
      <c r="D3463" s="6" t="s">
        <v>6283</v>
      </c>
      <c r="E3463" s="17">
        <v>93490382</v>
      </c>
    </row>
    <row r="3464" ht="12.75" customHeight="1" spans="1:5">
      <c r="A3464" s="7" t="s">
        <v>7959</v>
      </c>
      <c r="B3464" s="7" t="s">
        <v>2140</v>
      </c>
      <c r="C3464" s="7" t="s">
        <v>7960</v>
      </c>
      <c r="D3464" s="6" t="s">
        <v>46</v>
      </c>
      <c r="E3464" s="9" t="s">
        <v>2397</v>
      </c>
    </row>
    <row r="3465" ht="12.75" customHeight="1" spans="1:5">
      <c r="A3465" s="7" t="s">
        <v>7961</v>
      </c>
      <c r="B3465" s="7" t="s">
        <v>2140</v>
      </c>
      <c r="C3465" s="7" t="s">
        <v>7962</v>
      </c>
      <c r="D3465" s="6" t="s">
        <v>46</v>
      </c>
      <c r="E3465" s="14" t="s">
        <v>7963</v>
      </c>
    </row>
    <row r="3466" ht="12.75" customHeight="1" spans="1:5">
      <c r="A3466" s="7" t="s">
        <v>7964</v>
      </c>
      <c r="B3466" s="7" t="s">
        <v>2140</v>
      </c>
      <c r="C3466" s="7" t="s">
        <v>7965</v>
      </c>
      <c r="D3466" s="6" t="s">
        <v>7966</v>
      </c>
      <c r="E3466" s="22">
        <v>1</v>
      </c>
    </row>
    <row r="3467" ht="12.75" customHeight="1" spans="1:5">
      <c r="A3467" s="7" t="s">
        <v>7967</v>
      </c>
      <c r="B3467" s="7" t="s">
        <v>2140</v>
      </c>
      <c r="C3467" s="7" t="s">
        <v>7968</v>
      </c>
      <c r="D3467" s="6" t="s">
        <v>46</v>
      </c>
      <c r="E3467" s="14" t="s">
        <v>2397</v>
      </c>
    </row>
    <row r="3468" ht="12.75" customHeight="1" spans="1:5">
      <c r="A3468" s="3" t="s">
        <v>7969</v>
      </c>
      <c r="B3468" s="3"/>
      <c r="C3468" s="3"/>
      <c r="D3468" s="3"/>
      <c r="E3468" s="3"/>
    </row>
    <row r="3469" ht="12.75" customHeight="1" spans="1:5">
      <c r="A3469" s="7" t="s">
        <v>2139</v>
      </c>
      <c r="B3469" s="7" t="s">
        <v>2140</v>
      </c>
      <c r="C3469" s="7" t="s">
        <v>7970</v>
      </c>
      <c r="D3469" s="6" t="s">
        <v>574</v>
      </c>
      <c r="E3469" s="6" t="s">
        <v>7971</v>
      </c>
    </row>
    <row r="3470" ht="12.75" customHeight="1" spans="1:5">
      <c r="A3470" s="7" t="s">
        <v>7972</v>
      </c>
      <c r="B3470" s="7" t="s">
        <v>2140</v>
      </c>
      <c r="C3470" s="7" t="s">
        <v>7973</v>
      </c>
      <c r="D3470" s="6" t="s">
        <v>574</v>
      </c>
      <c r="E3470" s="6">
        <v>100</v>
      </c>
    </row>
    <row r="3471" ht="12.75" customHeight="1" spans="1:5">
      <c r="A3471" s="7" t="s">
        <v>7974</v>
      </c>
      <c r="B3471" s="7" t="s">
        <v>2140</v>
      </c>
      <c r="C3471" s="7" t="s">
        <v>7975</v>
      </c>
      <c r="D3471" s="6" t="s">
        <v>574</v>
      </c>
      <c r="E3471" s="6" t="s">
        <v>7976</v>
      </c>
    </row>
    <row r="3472" ht="12.75" customHeight="1" spans="1:5">
      <c r="A3472" s="7" t="s">
        <v>7977</v>
      </c>
      <c r="B3472" s="7" t="s">
        <v>2140</v>
      </c>
      <c r="C3472" s="7" t="s">
        <v>7978</v>
      </c>
      <c r="D3472" s="6" t="s">
        <v>574</v>
      </c>
      <c r="E3472" s="6">
        <v>100</v>
      </c>
    </row>
    <row r="3473" ht="12.75" customHeight="1" spans="1:5">
      <c r="A3473" s="7" t="s">
        <v>2148</v>
      </c>
      <c r="B3473" s="7" t="s">
        <v>2140</v>
      </c>
      <c r="C3473" s="7" t="s">
        <v>7979</v>
      </c>
      <c r="D3473" s="6" t="s">
        <v>574</v>
      </c>
      <c r="E3473" s="6" t="s">
        <v>7980</v>
      </c>
    </row>
    <row r="3474" ht="12.75" customHeight="1" spans="1:5">
      <c r="A3474" s="7" t="s">
        <v>2150</v>
      </c>
      <c r="B3474" s="7" t="s">
        <v>2140</v>
      </c>
      <c r="C3474" s="7" t="s">
        <v>7981</v>
      </c>
      <c r="D3474" s="6" t="s">
        <v>355</v>
      </c>
      <c r="E3474" s="17" t="s">
        <v>7982</v>
      </c>
    </row>
    <row r="3475" ht="12.75" customHeight="1" spans="1:5">
      <c r="A3475" s="7" t="s">
        <v>1159</v>
      </c>
      <c r="B3475" s="7" t="s">
        <v>2140</v>
      </c>
      <c r="C3475" s="7" t="s">
        <v>3497</v>
      </c>
      <c r="D3475" s="6" t="s">
        <v>65</v>
      </c>
      <c r="E3475" s="6" t="s">
        <v>2397</v>
      </c>
    </row>
    <row r="3476" ht="12.75" customHeight="1" spans="1:5">
      <c r="A3476" s="7" t="s">
        <v>576</v>
      </c>
      <c r="B3476" s="7" t="s">
        <v>2140</v>
      </c>
      <c r="C3476" s="7" t="s">
        <v>7983</v>
      </c>
      <c r="D3476" s="6" t="s">
        <v>46</v>
      </c>
      <c r="E3476" s="9" t="s">
        <v>2397</v>
      </c>
    </row>
    <row r="3477" ht="12.75" customHeight="1" spans="1:5">
      <c r="A3477" s="7" t="s">
        <v>2154</v>
      </c>
      <c r="B3477" s="7" t="s">
        <v>2140</v>
      </c>
      <c r="C3477" s="7" t="s">
        <v>7984</v>
      </c>
      <c r="D3477" s="6" t="s">
        <v>46</v>
      </c>
      <c r="E3477" s="9" t="s">
        <v>7985</v>
      </c>
    </row>
    <row r="3478" ht="12.75" customHeight="1" spans="1:5">
      <c r="A3478" s="7" t="s">
        <v>2156</v>
      </c>
      <c r="B3478" s="7" t="s">
        <v>2140</v>
      </c>
      <c r="C3478" s="7" t="s">
        <v>7986</v>
      </c>
      <c r="D3478" s="6" t="s">
        <v>444</v>
      </c>
      <c r="E3478" s="6">
        <v>4</v>
      </c>
    </row>
    <row r="3479" ht="12.75" customHeight="1" spans="1:5">
      <c r="A3479" s="7" t="s">
        <v>2158</v>
      </c>
      <c r="B3479" s="7" t="s">
        <v>2140</v>
      </c>
      <c r="C3479" s="7" t="s">
        <v>7987</v>
      </c>
      <c r="D3479" s="6" t="s">
        <v>444</v>
      </c>
      <c r="E3479" s="6">
        <v>4</v>
      </c>
    </row>
    <row r="3480" ht="12.75" customHeight="1" spans="1:5">
      <c r="A3480" s="7" t="s">
        <v>2160</v>
      </c>
      <c r="B3480" s="7" t="s">
        <v>2140</v>
      </c>
      <c r="C3480" s="7" t="s">
        <v>7988</v>
      </c>
      <c r="D3480" s="6" t="s">
        <v>46</v>
      </c>
      <c r="E3480" s="9" t="s">
        <v>2882</v>
      </c>
    </row>
    <row r="3481" ht="12.75" customHeight="1" spans="1:5">
      <c r="A3481" s="7" t="s">
        <v>2162</v>
      </c>
      <c r="B3481" s="7" t="s">
        <v>2140</v>
      </c>
      <c r="C3481" s="7" t="s">
        <v>7989</v>
      </c>
      <c r="D3481" s="6" t="s">
        <v>1583</v>
      </c>
      <c r="E3481" s="6">
        <v>41</v>
      </c>
    </row>
    <row r="3482" ht="12.75" customHeight="1" spans="1:5">
      <c r="A3482" s="7" t="s">
        <v>2164</v>
      </c>
      <c r="B3482" s="7" t="s">
        <v>2140</v>
      </c>
      <c r="C3482" s="7" t="s">
        <v>7990</v>
      </c>
      <c r="D3482" s="6" t="s">
        <v>46</v>
      </c>
      <c r="E3482" s="9" t="s">
        <v>7991</v>
      </c>
    </row>
    <row r="3483" ht="12.75" customHeight="1" spans="1:5">
      <c r="A3483" s="7" t="s">
        <v>2166</v>
      </c>
      <c r="B3483" s="7" t="s">
        <v>2140</v>
      </c>
      <c r="C3483" s="7" t="s">
        <v>7992</v>
      </c>
      <c r="D3483" s="6" t="s">
        <v>355</v>
      </c>
      <c r="E3483" s="17" t="s">
        <v>7993</v>
      </c>
    </row>
    <row r="3484" ht="12.75" customHeight="1" spans="1:5">
      <c r="A3484" s="7" t="s">
        <v>2168</v>
      </c>
      <c r="B3484" s="7" t="s">
        <v>2140</v>
      </c>
      <c r="C3484" s="7" t="s">
        <v>7994</v>
      </c>
      <c r="D3484" s="6" t="s">
        <v>355</v>
      </c>
      <c r="E3484" s="17" t="s">
        <v>7995</v>
      </c>
    </row>
    <row r="3485" ht="12.75" customHeight="1" spans="1:5">
      <c r="A3485" s="7" t="s">
        <v>2170</v>
      </c>
      <c r="B3485" s="7" t="s">
        <v>2140</v>
      </c>
      <c r="C3485" s="7" t="s">
        <v>7996</v>
      </c>
      <c r="D3485" s="6" t="s">
        <v>46</v>
      </c>
      <c r="E3485" s="9" t="s">
        <v>2882</v>
      </c>
    </row>
    <row r="3486" ht="12.75" customHeight="1" spans="1:5">
      <c r="A3486" s="7" t="s">
        <v>2172</v>
      </c>
      <c r="B3486" s="7" t="s">
        <v>2140</v>
      </c>
      <c r="C3486" s="7" t="s">
        <v>7997</v>
      </c>
      <c r="D3486" s="6" t="s">
        <v>1583</v>
      </c>
      <c r="E3486" s="6">
        <v>41</v>
      </c>
    </row>
    <row r="3487" ht="12.75" customHeight="1" spans="1:5">
      <c r="A3487" s="7" t="s">
        <v>2174</v>
      </c>
      <c r="B3487" s="7" t="s">
        <v>2140</v>
      </c>
      <c r="C3487" s="7" t="s">
        <v>7998</v>
      </c>
      <c r="D3487" s="6" t="s">
        <v>65</v>
      </c>
      <c r="E3487" s="6" t="s">
        <v>7999</v>
      </c>
    </row>
    <row r="3488" ht="12.75" customHeight="1" spans="1:5">
      <c r="A3488" s="7" t="s">
        <v>2176</v>
      </c>
      <c r="B3488" s="7" t="s">
        <v>2140</v>
      </c>
      <c r="C3488" s="7" t="s">
        <v>8000</v>
      </c>
      <c r="D3488" s="6" t="s">
        <v>46</v>
      </c>
      <c r="E3488" s="9" t="s">
        <v>8001</v>
      </c>
    </row>
    <row r="3489" ht="114" customHeight="1" spans="1:5">
      <c r="A3489" s="7" t="s">
        <v>2174</v>
      </c>
      <c r="B3489" s="7" t="s">
        <v>2140</v>
      </c>
      <c r="C3489" s="7" t="s">
        <v>7998</v>
      </c>
      <c r="D3489" s="6" t="s">
        <v>65</v>
      </c>
      <c r="E3489" s="6" t="s">
        <v>7999</v>
      </c>
    </row>
    <row r="3490" ht="12.75" customHeight="1" spans="1:5">
      <c r="A3490" s="7" t="s">
        <v>2179</v>
      </c>
      <c r="B3490" s="7" t="s">
        <v>2140</v>
      </c>
      <c r="C3490" s="7" t="s">
        <v>8002</v>
      </c>
      <c r="D3490" s="6" t="s">
        <v>355</v>
      </c>
      <c r="E3490" s="17" t="s">
        <v>8003</v>
      </c>
    </row>
    <row r="3491" ht="12.75" customHeight="1" spans="1:5">
      <c r="A3491" s="7" t="s">
        <v>2181</v>
      </c>
      <c r="B3491" s="7" t="s">
        <v>2140</v>
      </c>
      <c r="C3491" s="7" t="s">
        <v>8004</v>
      </c>
      <c r="D3491" s="6" t="s">
        <v>355</v>
      </c>
      <c r="E3491" s="17" t="s">
        <v>8005</v>
      </c>
    </row>
    <row r="3492" ht="12.75" customHeight="1" spans="1:5">
      <c r="A3492" s="7" t="s">
        <v>2183</v>
      </c>
      <c r="B3492" s="7" t="s">
        <v>2140</v>
      </c>
      <c r="C3492" s="7" t="s">
        <v>8006</v>
      </c>
      <c r="D3492" s="6" t="s">
        <v>355</v>
      </c>
      <c r="E3492" s="17" t="s">
        <v>8007</v>
      </c>
    </row>
    <row r="3493" ht="12.75" customHeight="1" spans="1:5">
      <c r="A3493" s="7" t="s">
        <v>2185</v>
      </c>
      <c r="B3493" s="7" t="s">
        <v>2140</v>
      </c>
      <c r="C3493" s="7" t="s">
        <v>8008</v>
      </c>
      <c r="D3493" s="6" t="s">
        <v>65</v>
      </c>
      <c r="E3493" s="6" t="s">
        <v>2685</v>
      </c>
    </row>
    <row r="3494" ht="12.75" customHeight="1" spans="1:5">
      <c r="A3494" s="7" t="s">
        <v>8009</v>
      </c>
      <c r="B3494" s="7" t="s">
        <v>2140</v>
      </c>
      <c r="C3494" s="7" t="s">
        <v>8010</v>
      </c>
      <c r="D3494" s="6" t="s">
        <v>355</v>
      </c>
      <c r="E3494" s="17">
        <v>613160384509</v>
      </c>
    </row>
    <row r="3495" ht="12.75" customHeight="1" spans="1:5">
      <c r="A3495" s="7" t="s">
        <v>8011</v>
      </c>
      <c r="B3495" s="7" t="s">
        <v>2140</v>
      </c>
      <c r="C3495" s="7" t="s">
        <v>8012</v>
      </c>
      <c r="D3495" s="6" t="s">
        <v>46</v>
      </c>
      <c r="E3495" s="14" t="s">
        <v>8013</v>
      </c>
    </row>
    <row r="3496" ht="12.75" customHeight="1" spans="1:5">
      <c r="A3496" s="7" t="s">
        <v>8014</v>
      </c>
      <c r="B3496" s="7" t="s">
        <v>2140</v>
      </c>
      <c r="C3496" s="7" t="s">
        <v>8015</v>
      </c>
      <c r="D3496" s="6" t="s">
        <v>355</v>
      </c>
      <c r="E3496" s="17">
        <v>370267901785</v>
      </c>
    </row>
    <row r="3497" ht="12.75" customHeight="1" spans="1:5">
      <c r="A3497" s="7" t="s">
        <v>8016</v>
      </c>
      <c r="B3497" s="7" t="s">
        <v>2140</v>
      </c>
      <c r="C3497" s="7" t="s">
        <v>8017</v>
      </c>
      <c r="D3497" s="6" t="s">
        <v>46</v>
      </c>
      <c r="E3497" s="14" t="s">
        <v>8018</v>
      </c>
    </row>
    <row r="3498" ht="12.75" customHeight="1" spans="1:5">
      <c r="A3498" s="3" t="s">
        <v>2187</v>
      </c>
      <c r="B3498" s="4"/>
      <c r="C3498" s="30"/>
      <c r="D3498" s="6"/>
      <c r="E3498" s="30"/>
    </row>
    <row r="3499" ht="12.75" customHeight="1" spans="1:5">
      <c r="A3499" s="3" t="s">
        <v>8019</v>
      </c>
      <c r="B3499" s="36"/>
      <c r="C3499" s="37"/>
      <c r="D3499" s="38"/>
      <c r="E3499" s="37"/>
    </row>
    <row r="3500" ht="12.75" customHeight="1" spans="1:5">
      <c r="A3500" s="7" t="s">
        <v>8020</v>
      </c>
      <c r="B3500" s="4" t="s">
        <v>2190</v>
      </c>
      <c r="C3500" s="7" t="s">
        <v>8021</v>
      </c>
      <c r="D3500" s="6" t="s">
        <v>62</v>
      </c>
      <c r="E3500" s="6">
        <v>7</v>
      </c>
    </row>
    <row r="3501" ht="12.75" customHeight="1" spans="1:5">
      <c r="A3501" s="7" t="s">
        <v>8022</v>
      </c>
      <c r="B3501" s="4" t="s">
        <v>2190</v>
      </c>
      <c r="C3501" s="7" t="s">
        <v>8021</v>
      </c>
      <c r="D3501" s="6" t="s">
        <v>62</v>
      </c>
      <c r="E3501" s="6" t="s">
        <v>2397</v>
      </c>
    </row>
    <row r="3502" ht="12.75" customHeight="1" spans="1:5">
      <c r="A3502" s="7" t="s">
        <v>8023</v>
      </c>
      <c r="B3502" s="4" t="s">
        <v>2190</v>
      </c>
      <c r="C3502" s="7" t="s">
        <v>8021</v>
      </c>
      <c r="D3502" s="6" t="s">
        <v>62</v>
      </c>
      <c r="E3502" s="6" t="s">
        <v>2397</v>
      </c>
    </row>
    <row r="3503" ht="12.75" customHeight="1" spans="1:5">
      <c r="A3503" s="7" t="s">
        <v>8024</v>
      </c>
      <c r="B3503" s="4" t="s">
        <v>2190</v>
      </c>
      <c r="C3503" s="7" t="s">
        <v>8025</v>
      </c>
      <c r="D3503" s="6" t="s">
        <v>62</v>
      </c>
      <c r="E3503" s="6">
        <v>1176</v>
      </c>
    </row>
    <row r="3504" ht="12.75" customHeight="1" spans="1:5">
      <c r="A3504" s="7" t="s">
        <v>8022</v>
      </c>
      <c r="B3504" s="4" t="s">
        <v>2190</v>
      </c>
      <c r="C3504" s="7" t="s">
        <v>8025</v>
      </c>
      <c r="D3504" s="6" t="s">
        <v>62</v>
      </c>
      <c r="E3504" s="6" t="s">
        <v>2397</v>
      </c>
    </row>
    <row r="3505" ht="12.75" customHeight="1" spans="1:5">
      <c r="A3505" s="7" t="s">
        <v>8023</v>
      </c>
      <c r="B3505" s="4" t="s">
        <v>2190</v>
      </c>
      <c r="C3505" s="7" t="s">
        <v>8025</v>
      </c>
      <c r="D3505" s="6" t="s">
        <v>62</v>
      </c>
      <c r="E3505" s="6" t="s">
        <v>2397</v>
      </c>
    </row>
    <row r="3506" ht="12.75" customHeight="1" spans="1:5">
      <c r="A3506" s="7" t="s">
        <v>8026</v>
      </c>
      <c r="B3506" s="4" t="s">
        <v>2190</v>
      </c>
      <c r="C3506" s="7" t="s">
        <v>8027</v>
      </c>
      <c r="D3506" s="6" t="s">
        <v>62</v>
      </c>
      <c r="E3506" s="6">
        <v>3570</v>
      </c>
    </row>
    <row r="3507" ht="12.75" customHeight="1" spans="1:5">
      <c r="A3507" s="7" t="s">
        <v>8022</v>
      </c>
      <c r="B3507" s="4" t="s">
        <v>2190</v>
      </c>
      <c r="C3507" s="7" t="s">
        <v>8027</v>
      </c>
      <c r="D3507" s="6" t="s">
        <v>62</v>
      </c>
      <c r="E3507" s="6" t="s">
        <v>2397</v>
      </c>
    </row>
    <row r="3508" ht="12.75" customHeight="1" spans="1:5">
      <c r="A3508" s="7" t="s">
        <v>8023</v>
      </c>
      <c r="B3508" s="4" t="s">
        <v>2190</v>
      </c>
      <c r="C3508" s="7" t="s">
        <v>8027</v>
      </c>
      <c r="D3508" s="6" t="s">
        <v>62</v>
      </c>
      <c r="E3508" s="6" t="s">
        <v>2397</v>
      </c>
    </row>
    <row r="3509" ht="12.75" customHeight="1" spans="1:5">
      <c r="A3509" s="7" t="s">
        <v>8028</v>
      </c>
      <c r="B3509" s="4" t="s">
        <v>2190</v>
      </c>
      <c r="C3509" s="7" t="s">
        <v>8029</v>
      </c>
      <c r="D3509" s="6" t="s">
        <v>62</v>
      </c>
      <c r="E3509" s="6">
        <v>782</v>
      </c>
    </row>
    <row r="3510" ht="12.75" customHeight="1" spans="1:5">
      <c r="A3510" s="7" t="s">
        <v>8022</v>
      </c>
      <c r="B3510" s="4" t="s">
        <v>2190</v>
      </c>
      <c r="C3510" s="7" t="s">
        <v>8029</v>
      </c>
      <c r="D3510" s="6" t="s">
        <v>62</v>
      </c>
      <c r="E3510" s="6" t="s">
        <v>2397</v>
      </c>
    </row>
    <row r="3511" ht="12.75" customHeight="1" spans="1:5">
      <c r="A3511" s="7" t="s">
        <v>8023</v>
      </c>
      <c r="B3511" s="4" t="s">
        <v>2190</v>
      </c>
      <c r="C3511" s="7" t="s">
        <v>8029</v>
      </c>
      <c r="D3511" s="6" t="s">
        <v>62</v>
      </c>
      <c r="E3511" s="6" t="s">
        <v>2397</v>
      </c>
    </row>
    <row r="3512" ht="69.75" customHeight="1" spans="1:5">
      <c r="A3512" s="7" t="s">
        <v>8030</v>
      </c>
      <c r="B3512" s="4" t="s">
        <v>2190</v>
      </c>
      <c r="C3512" s="7" t="s">
        <v>8031</v>
      </c>
      <c r="D3512" s="6" t="s">
        <v>62</v>
      </c>
      <c r="E3512" s="6">
        <v>0</v>
      </c>
    </row>
    <row r="3513" ht="12.75" customHeight="1" spans="1:5">
      <c r="A3513" s="7" t="s">
        <v>8022</v>
      </c>
      <c r="B3513" s="4" t="s">
        <v>2190</v>
      </c>
      <c r="C3513" s="7" t="s">
        <v>8031</v>
      </c>
      <c r="D3513" s="6" t="s">
        <v>62</v>
      </c>
      <c r="E3513" s="6">
        <v>0</v>
      </c>
    </row>
    <row r="3514" ht="12.75" customHeight="1" spans="1:5">
      <c r="A3514" s="7" t="s">
        <v>8023</v>
      </c>
      <c r="B3514" s="4" t="s">
        <v>2190</v>
      </c>
      <c r="C3514" s="7" t="s">
        <v>8031</v>
      </c>
      <c r="D3514" s="6" t="s">
        <v>62</v>
      </c>
      <c r="E3514" s="6">
        <v>0</v>
      </c>
    </row>
    <row r="3515" ht="12.75" customHeight="1" spans="1:5">
      <c r="A3515" s="7" t="s">
        <v>8032</v>
      </c>
      <c r="B3515" s="4" t="s">
        <v>2190</v>
      </c>
      <c r="C3515" s="7" t="s">
        <v>8033</v>
      </c>
      <c r="D3515" s="6" t="s">
        <v>62</v>
      </c>
      <c r="E3515" s="6">
        <v>32</v>
      </c>
    </row>
    <row r="3516" ht="12.75" customHeight="1" spans="1:5">
      <c r="A3516" s="7" t="s">
        <v>8022</v>
      </c>
      <c r="B3516" s="4" t="s">
        <v>2190</v>
      </c>
      <c r="C3516" s="7" t="s">
        <v>8033</v>
      </c>
      <c r="D3516" s="6" t="s">
        <v>62</v>
      </c>
      <c r="E3516" s="6" t="s">
        <v>2397</v>
      </c>
    </row>
    <row r="3517" ht="12.75" customHeight="1" spans="1:5">
      <c r="A3517" s="7" t="s">
        <v>8023</v>
      </c>
      <c r="B3517" s="4" t="s">
        <v>2190</v>
      </c>
      <c r="C3517" s="7" t="s">
        <v>8033</v>
      </c>
      <c r="D3517" s="6" t="s">
        <v>62</v>
      </c>
      <c r="E3517" s="6" t="s">
        <v>2397</v>
      </c>
    </row>
    <row r="3518" ht="12.75" customHeight="1" spans="1:5">
      <c r="A3518" s="7" t="s">
        <v>8034</v>
      </c>
      <c r="B3518" s="4" t="s">
        <v>2190</v>
      </c>
      <c r="C3518" s="7" t="s">
        <v>8035</v>
      </c>
      <c r="D3518" s="6" t="s">
        <v>62</v>
      </c>
      <c r="E3518" s="6">
        <v>156</v>
      </c>
    </row>
    <row r="3519" ht="12.75" customHeight="1" spans="1:5">
      <c r="A3519" s="7" t="s">
        <v>8022</v>
      </c>
      <c r="B3519" s="4" t="s">
        <v>2190</v>
      </c>
      <c r="C3519" s="7" t="s">
        <v>8035</v>
      </c>
      <c r="D3519" s="6" t="s">
        <v>62</v>
      </c>
      <c r="E3519" s="6" t="s">
        <v>2397</v>
      </c>
    </row>
    <row r="3520" ht="12.75" customHeight="1" spans="1:5">
      <c r="A3520" s="7" t="s">
        <v>8023</v>
      </c>
      <c r="B3520" s="4" t="s">
        <v>2190</v>
      </c>
      <c r="C3520" s="7" t="s">
        <v>8035</v>
      </c>
      <c r="D3520" s="6" t="s">
        <v>62</v>
      </c>
      <c r="E3520" s="6" t="s">
        <v>2397</v>
      </c>
    </row>
    <row r="3521" ht="12.75" customHeight="1" spans="1:5">
      <c r="A3521" s="7" t="s">
        <v>8036</v>
      </c>
      <c r="B3521" s="4" t="s">
        <v>2190</v>
      </c>
      <c r="C3521" s="7" t="s">
        <v>8037</v>
      </c>
      <c r="D3521" s="6" t="s">
        <v>62</v>
      </c>
      <c r="E3521" s="6">
        <v>488</v>
      </c>
    </row>
    <row r="3522" ht="12.75" customHeight="1" spans="1:5">
      <c r="A3522" s="7" t="s">
        <v>8022</v>
      </c>
      <c r="B3522" s="4" t="s">
        <v>2190</v>
      </c>
      <c r="C3522" s="7" t="s">
        <v>8037</v>
      </c>
      <c r="D3522" s="6" t="s">
        <v>62</v>
      </c>
      <c r="E3522" s="6" t="s">
        <v>2397</v>
      </c>
    </row>
    <row r="3523" ht="12.75" customHeight="1" spans="1:5">
      <c r="A3523" s="7" t="s">
        <v>8023</v>
      </c>
      <c r="B3523" s="4" t="s">
        <v>2190</v>
      </c>
      <c r="C3523" s="7" t="s">
        <v>8037</v>
      </c>
      <c r="D3523" s="6" t="s">
        <v>62</v>
      </c>
      <c r="E3523" s="6" t="s">
        <v>2397</v>
      </c>
    </row>
    <row r="3524" ht="12.75" customHeight="1" spans="1:5">
      <c r="A3524" s="34" t="s">
        <v>8038</v>
      </c>
      <c r="B3524" s="36"/>
      <c r="C3524" s="37"/>
      <c r="D3524" s="38"/>
      <c r="E3524" s="37"/>
    </row>
    <row r="3525" ht="12.75" customHeight="1" spans="1:5">
      <c r="A3525" s="7" t="s">
        <v>8039</v>
      </c>
      <c r="B3525" s="4" t="s">
        <v>2190</v>
      </c>
      <c r="C3525" s="7" t="s">
        <v>8040</v>
      </c>
      <c r="D3525" s="6" t="s">
        <v>62</v>
      </c>
      <c r="E3525" s="6">
        <v>50</v>
      </c>
    </row>
    <row r="3526" ht="12.75" customHeight="1" spans="1:5">
      <c r="A3526" s="7" t="s">
        <v>8022</v>
      </c>
      <c r="B3526" s="4" t="s">
        <v>2190</v>
      </c>
      <c r="C3526" s="7" t="s">
        <v>8040</v>
      </c>
      <c r="D3526" s="6" t="s">
        <v>62</v>
      </c>
      <c r="E3526" s="6" t="s">
        <v>2397</v>
      </c>
    </row>
    <row r="3527" ht="12.75" customHeight="1" spans="1:5">
      <c r="A3527" s="7" t="s">
        <v>8023</v>
      </c>
      <c r="B3527" s="4" t="s">
        <v>2190</v>
      </c>
      <c r="C3527" s="7" t="s">
        <v>8040</v>
      </c>
      <c r="D3527" s="6" t="s">
        <v>62</v>
      </c>
      <c r="E3527" s="6" t="s">
        <v>2397</v>
      </c>
    </row>
    <row r="3528" ht="12.75" customHeight="1" spans="1:5">
      <c r="A3528" s="7" t="s">
        <v>8041</v>
      </c>
      <c r="B3528" s="4" t="s">
        <v>2190</v>
      </c>
      <c r="C3528" s="7" t="s">
        <v>8042</v>
      </c>
      <c r="D3528" s="6" t="s">
        <v>62</v>
      </c>
      <c r="E3528" s="6">
        <v>5</v>
      </c>
    </row>
    <row r="3529" ht="12.75" customHeight="1" spans="1:5">
      <c r="A3529" s="7" t="s">
        <v>8022</v>
      </c>
      <c r="B3529" s="4" t="s">
        <v>2190</v>
      </c>
      <c r="C3529" s="7" t="s">
        <v>8042</v>
      </c>
      <c r="D3529" s="6" t="s">
        <v>62</v>
      </c>
      <c r="E3529" s="6" t="s">
        <v>2397</v>
      </c>
    </row>
    <row r="3530" ht="12.75" customHeight="1" spans="1:5">
      <c r="A3530" s="7" t="s">
        <v>8023</v>
      </c>
      <c r="B3530" s="4" t="s">
        <v>2190</v>
      </c>
      <c r="C3530" s="7" t="s">
        <v>8042</v>
      </c>
      <c r="D3530" s="6" t="s">
        <v>62</v>
      </c>
      <c r="E3530" s="6" t="s">
        <v>2397</v>
      </c>
    </row>
    <row r="3531" ht="12.75" customHeight="1" spans="1:5">
      <c r="A3531" s="7" t="s">
        <v>8043</v>
      </c>
      <c r="B3531" s="4" t="s">
        <v>2190</v>
      </c>
      <c r="C3531" s="7" t="s">
        <v>8044</v>
      </c>
      <c r="D3531" s="6" t="s">
        <v>62</v>
      </c>
      <c r="E3531" s="6">
        <v>0</v>
      </c>
    </row>
    <row r="3532" ht="12.75" customHeight="1" spans="1:5">
      <c r="A3532" s="7" t="s">
        <v>8045</v>
      </c>
      <c r="B3532" s="4" t="s">
        <v>2190</v>
      </c>
      <c r="C3532" s="7" t="s">
        <v>8046</v>
      </c>
      <c r="D3532" s="6" t="s">
        <v>62</v>
      </c>
      <c r="E3532" s="6">
        <v>22</v>
      </c>
    </row>
    <row r="3533" ht="12.75" customHeight="1" spans="1:5">
      <c r="A3533" s="7" t="s">
        <v>8047</v>
      </c>
      <c r="B3533" s="4" t="s">
        <v>2190</v>
      </c>
      <c r="C3533" s="7" t="s">
        <v>8048</v>
      </c>
      <c r="D3533" s="6" t="s">
        <v>62</v>
      </c>
      <c r="E3533" s="6">
        <v>92</v>
      </c>
    </row>
    <row r="3534" ht="12.75" customHeight="1" spans="1:5">
      <c r="A3534" s="7" t="s">
        <v>8049</v>
      </c>
      <c r="B3534" s="4" t="s">
        <v>2190</v>
      </c>
      <c r="C3534" s="7" t="s">
        <v>8050</v>
      </c>
      <c r="D3534" s="6" t="s">
        <v>62</v>
      </c>
      <c r="E3534" s="6">
        <v>160</v>
      </c>
    </row>
    <row r="3535" ht="12.75" customHeight="1" spans="1:5">
      <c r="A3535" s="3" t="s">
        <v>8051</v>
      </c>
      <c r="B3535" s="3"/>
      <c r="C3535" s="3"/>
      <c r="D3535" s="3"/>
      <c r="E3535" s="3"/>
    </row>
    <row r="3536" ht="12.75" customHeight="1" spans="1:5">
      <c r="A3536" s="7" t="s">
        <v>8052</v>
      </c>
      <c r="B3536" s="4" t="s">
        <v>2190</v>
      </c>
      <c r="C3536" s="7" t="s">
        <v>8053</v>
      </c>
      <c r="D3536" s="6" t="s">
        <v>62</v>
      </c>
      <c r="E3536" s="6">
        <v>17</v>
      </c>
    </row>
    <row r="3537" ht="12.75" customHeight="1" spans="1:5">
      <c r="A3537" s="7" t="s">
        <v>8054</v>
      </c>
      <c r="B3537" s="4" t="s">
        <v>2190</v>
      </c>
      <c r="C3537" s="7" t="s">
        <v>8055</v>
      </c>
      <c r="D3537" s="6" t="s">
        <v>62</v>
      </c>
      <c r="E3537" s="6">
        <v>71</v>
      </c>
    </row>
    <row r="3538" ht="12.75" customHeight="1" spans="1:5">
      <c r="A3538" s="7" t="s">
        <v>8056</v>
      </c>
      <c r="B3538" s="4" t="s">
        <v>2190</v>
      </c>
      <c r="C3538" s="7" t="s">
        <v>8057</v>
      </c>
      <c r="D3538" s="6" t="s">
        <v>62</v>
      </c>
      <c r="E3538" s="6">
        <v>505</v>
      </c>
    </row>
    <row r="3539" ht="12.75" customHeight="1" spans="1:5">
      <c r="A3539" s="7" t="s">
        <v>8058</v>
      </c>
      <c r="B3539" s="4" t="s">
        <v>2190</v>
      </c>
      <c r="C3539" s="7" t="s">
        <v>8059</v>
      </c>
      <c r="D3539" s="6" t="s">
        <v>62</v>
      </c>
      <c r="E3539" s="6">
        <v>1226</v>
      </c>
    </row>
    <row r="3540" ht="12.75" customHeight="1" spans="1:5">
      <c r="A3540" s="7" t="s">
        <v>8060</v>
      </c>
      <c r="B3540" s="4" t="s">
        <v>2190</v>
      </c>
      <c r="C3540" s="7" t="s">
        <v>8061</v>
      </c>
      <c r="D3540" s="6" t="s">
        <v>62</v>
      </c>
      <c r="E3540" s="6">
        <v>2976</v>
      </c>
    </row>
    <row r="3541" ht="12.75" customHeight="1" spans="1:5">
      <c r="A3541" s="7" t="s">
        <v>8062</v>
      </c>
      <c r="B3541" s="4" t="s">
        <v>2190</v>
      </c>
      <c r="C3541" s="7" t="s">
        <v>8063</v>
      </c>
      <c r="D3541" s="6" t="s">
        <v>62</v>
      </c>
      <c r="E3541" s="6">
        <v>738</v>
      </c>
    </row>
    <row r="3542" ht="12.75" customHeight="1" spans="1:5">
      <c r="A3542" s="7" t="s">
        <v>8064</v>
      </c>
      <c r="B3542" s="4" t="s">
        <v>2190</v>
      </c>
      <c r="C3542" s="7" t="s">
        <v>8065</v>
      </c>
      <c r="D3542" s="6" t="s">
        <v>62</v>
      </c>
      <c r="E3542" s="6">
        <v>2</v>
      </c>
    </row>
    <row r="3543" ht="12.75" customHeight="1" spans="1:5">
      <c r="A3543" s="3" t="s">
        <v>8066</v>
      </c>
      <c r="B3543" s="3"/>
      <c r="C3543" s="3"/>
      <c r="D3543" s="3"/>
      <c r="E3543" s="3"/>
    </row>
    <row r="3544" ht="12.75" customHeight="1" spans="1:5">
      <c r="A3544" s="7" t="s">
        <v>8067</v>
      </c>
      <c r="B3544" s="4" t="s">
        <v>2190</v>
      </c>
      <c r="C3544" s="7" t="s">
        <v>8068</v>
      </c>
      <c r="D3544" s="6" t="s">
        <v>62</v>
      </c>
      <c r="E3544" s="6">
        <v>3898</v>
      </c>
    </row>
    <row r="3545" ht="12.75" customHeight="1" spans="1:5">
      <c r="A3545" s="7" t="s">
        <v>8069</v>
      </c>
      <c r="B3545" s="4" t="s">
        <v>2190</v>
      </c>
      <c r="C3545" s="7" t="s">
        <v>8070</v>
      </c>
      <c r="D3545" s="6" t="s">
        <v>62</v>
      </c>
      <c r="E3545" s="6">
        <v>14</v>
      </c>
    </row>
    <row r="3546" ht="12.75" customHeight="1" spans="1:5">
      <c r="A3546" s="7" t="s">
        <v>8071</v>
      </c>
      <c r="B3546" s="4" t="s">
        <v>2190</v>
      </c>
      <c r="C3546" s="7" t="s">
        <v>8072</v>
      </c>
      <c r="D3546" s="6" t="s">
        <v>62</v>
      </c>
      <c r="E3546" s="6">
        <v>53</v>
      </c>
    </row>
    <row r="3547" ht="12.75" customHeight="1" spans="1:5">
      <c r="A3547" s="7" t="s">
        <v>8073</v>
      </c>
      <c r="B3547" s="4" t="s">
        <v>2190</v>
      </c>
      <c r="C3547" s="7" t="s">
        <v>8074</v>
      </c>
      <c r="D3547" s="6" t="s">
        <v>62</v>
      </c>
      <c r="E3547" s="6">
        <v>342</v>
      </c>
    </row>
    <row r="3548" ht="12.75" customHeight="1" spans="1:5">
      <c r="A3548" s="7" t="s">
        <v>8075</v>
      </c>
      <c r="B3548" s="4" t="s">
        <v>2190</v>
      </c>
      <c r="C3548" s="7" t="s">
        <v>8076</v>
      </c>
      <c r="D3548" s="6" t="s">
        <v>62</v>
      </c>
      <c r="E3548" s="6">
        <v>810</v>
      </c>
    </row>
    <row r="3549" ht="12.75" customHeight="1" spans="1:5">
      <c r="A3549" s="7" t="s">
        <v>8077</v>
      </c>
      <c r="B3549" s="4" t="s">
        <v>2190</v>
      </c>
      <c r="C3549" s="7" t="s">
        <v>8078</v>
      </c>
      <c r="D3549" s="6" t="s">
        <v>62</v>
      </c>
      <c r="E3549" s="6">
        <v>2206</v>
      </c>
    </row>
    <row r="3550" ht="12.75" customHeight="1" spans="1:5">
      <c r="A3550" s="7" t="s">
        <v>8079</v>
      </c>
      <c r="B3550" s="4" t="s">
        <v>2190</v>
      </c>
      <c r="C3550" s="7" t="s">
        <v>8080</v>
      </c>
      <c r="D3550" s="6" t="s">
        <v>62</v>
      </c>
      <c r="E3550" s="6">
        <v>472</v>
      </c>
    </row>
    <row r="3551" ht="12.75" customHeight="1" spans="1:5">
      <c r="A3551" s="7" t="s">
        <v>8081</v>
      </c>
      <c r="B3551" s="4" t="s">
        <v>2190</v>
      </c>
      <c r="C3551" s="7" t="s">
        <v>8082</v>
      </c>
      <c r="D3551" s="6" t="s">
        <v>62</v>
      </c>
      <c r="E3551" s="6">
        <v>1</v>
      </c>
    </row>
    <row r="3552" ht="12.75" customHeight="1" spans="1:5">
      <c r="A3552" s="7" t="s">
        <v>8083</v>
      </c>
      <c r="B3552" s="4" t="s">
        <v>2190</v>
      </c>
      <c r="C3552" s="7" t="s">
        <v>8084</v>
      </c>
      <c r="D3552" s="6" t="s">
        <v>62</v>
      </c>
      <c r="E3552" s="6">
        <v>3898</v>
      </c>
    </row>
    <row r="3553" ht="12.75" customHeight="1" spans="1:5">
      <c r="A3553" s="7" t="s">
        <v>8085</v>
      </c>
      <c r="B3553" s="4" t="s">
        <v>2190</v>
      </c>
      <c r="C3553" s="7" t="s">
        <v>8086</v>
      </c>
      <c r="D3553" s="6" t="s">
        <v>62</v>
      </c>
      <c r="E3553" s="6">
        <v>7</v>
      </c>
    </row>
    <row r="3554" ht="12.75" customHeight="1" spans="1:5">
      <c r="A3554" s="7" t="s">
        <v>8087</v>
      </c>
      <c r="B3554" s="4" t="s">
        <v>2190</v>
      </c>
      <c r="C3554" s="7" t="s">
        <v>8088</v>
      </c>
      <c r="D3554" s="6" t="s">
        <v>62</v>
      </c>
      <c r="E3554" s="6">
        <v>761</v>
      </c>
    </row>
    <row r="3555" ht="12.75" customHeight="1" spans="1:5">
      <c r="A3555" s="7" t="s">
        <v>8089</v>
      </c>
      <c r="B3555" s="4" t="s">
        <v>2190</v>
      </c>
      <c r="C3555" s="7" t="s">
        <v>8090</v>
      </c>
      <c r="D3555" s="6" t="s">
        <v>62</v>
      </c>
      <c r="E3555" s="6">
        <v>2537</v>
      </c>
    </row>
    <row r="3556" ht="12.75" customHeight="1" spans="1:5">
      <c r="A3556" s="7" t="s">
        <v>8091</v>
      </c>
      <c r="B3556" s="4" t="s">
        <v>2190</v>
      </c>
      <c r="C3556" s="7" t="s">
        <v>8092</v>
      </c>
      <c r="D3556" s="6" t="s">
        <v>62</v>
      </c>
      <c r="E3556" s="6">
        <v>593</v>
      </c>
    </row>
    <row r="3557" ht="12.75" customHeight="1" spans="1:5">
      <c r="A3557" s="7" t="s">
        <v>8093</v>
      </c>
      <c r="B3557" s="4" t="s">
        <v>2190</v>
      </c>
      <c r="C3557" s="7" t="s">
        <v>8094</v>
      </c>
      <c r="D3557" s="6" t="s">
        <v>62</v>
      </c>
      <c r="E3557" s="6">
        <v>239</v>
      </c>
    </row>
    <row r="3558" ht="12.75" customHeight="1" spans="1:5">
      <c r="A3558" s="7" t="s">
        <v>8095</v>
      </c>
      <c r="B3558" s="4" t="s">
        <v>2190</v>
      </c>
      <c r="C3558" s="7" t="s">
        <v>8096</v>
      </c>
      <c r="D3558" s="6" t="s">
        <v>62</v>
      </c>
      <c r="E3558" s="6">
        <v>0</v>
      </c>
    </row>
    <row r="3559" ht="12.75" customHeight="1" spans="1:5">
      <c r="A3559" s="7" t="s">
        <v>8097</v>
      </c>
      <c r="B3559" s="4" t="s">
        <v>2190</v>
      </c>
      <c r="C3559" s="7" t="s">
        <v>8098</v>
      </c>
      <c r="D3559" s="6" t="s">
        <v>62</v>
      </c>
      <c r="E3559" s="6">
        <v>18</v>
      </c>
    </row>
    <row r="3560" ht="12.75" customHeight="1" spans="1:5">
      <c r="A3560" s="7" t="s">
        <v>8099</v>
      </c>
      <c r="B3560" s="4" t="s">
        <v>2190</v>
      </c>
      <c r="C3560" s="7" t="s">
        <v>8100</v>
      </c>
      <c r="D3560" s="6" t="s">
        <v>62</v>
      </c>
      <c r="E3560" s="6">
        <v>79</v>
      </c>
    </row>
    <row r="3561" ht="12.75" customHeight="1" spans="1:5">
      <c r="A3561" s="7" t="s">
        <v>8101</v>
      </c>
      <c r="B3561" s="4" t="s">
        <v>2190</v>
      </c>
      <c r="C3561" s="7" t="s">
        <v>8102</v>
      </c>
      <c r="D3561" s="6" t="s">
        <v>62</v>
      </c>
      <c r="E3561" s="6">
        <v>142</v>
      </c>
    </row>
    <row r="3562" ht="12.75" customHeight="1" spans="1:5">
      <c r="A3562" s="7" t="s">
        <v>8103</v>
      </c>
      <c r="B3562" s="4" t="s">
        <v>2190</v>
      </c>
      <c r="C3562" s="7" t="s">
        <v>8104</v>
      </c>
      <c r="D3562" s="6" t="s">
        <v>62</v>
      </c>
      <c r="E3562" s="6">
        <v>0</v>
      </c>
    </row>
    <row r="3563" ht="12.75" customHeight="1" spans="1:5">
      <c r="A3563" s="7" t="s">
        <v>8105</v>
      </c>
      <c r="B3563" s="4" t="s">
        <v>2190</v>
      </c>
      <c r="C3563" s="7" t="s">
        <v>8106</v>
      </c>
      <c r="D3563" s="6" t="s">
        <v>62</v>
      </c>
      <c r="E3563" s="6">
        <v>2312</v>
      </c>
    </row>
    <row r="3564" ht="12.75" customHeight="1" spans="1:5">
      <c r="A3564" s="7" t="s">
        <v>8107</v>
      </c>
      <c r="B3564" s="4" t="s">
        <v>2190</v>
      </c>
      <c r="C3564" s="7" t="s">
        <v>8108</v>
      </c>
      <c r="D3564" s="6" t="s">
        <v>62</v>
      </c>
      <c r="E3564" s="6">
        <v>97</v>
      </c>
    </row>
    <row r="3565" ht="12.75" customHeight="1" spans="1:5">
      <c r="A3565" s="7" t="s">
        <v>8109</v>
      </c>
      <c r="B3565" s="4" t="s">
        <v>2190</v>
      </c>
      <c r="C3565" s="7" t="s">
        <v>8109</v>
      </c>
      <c r="D3565" s="6" t="s">
        <v>62</v>
      </c>
      <c r="E3565" s="6" t="s">
        <v>2397</v>
      </c>
    </row>
    <row r="3566" ht="12.75" customHeight="1" spans="1:5">
      <c r="A3566" s="7" t="s">
        <v>8110</v>
      </c>
      <c r="B3566" s="4" t="s">
        <v>2190</v>
      </c>
      <c r="C3566" s="7" t="s">
        <v>8110</v>
      </c>
      <c r="D3566" s="6" t="s">
        <v>62</v>
      </c>
      <c r="E3566" s="6" t="s">
        <v>2397</v>
      </c>
    </row>
    <row r="3567" ht="12.75" customHeight="1" spans="1:5">
      <c r="A3567" s="7" t="s">
        <v>8111</v>
      </c>
      <c r="B3567" s="4" t="s">
        <v>2190</v>
      </c>
      <c r="C3567" s="7" t="s">
        <v>8111</v>
      </c>
      <c r="D3567" s="6" t="s">
        <v>62</v>
      </c>
      <c r="E3567" s="6" t="s">
        <v>2397</v>
      </c>
    </row>
    <row r="3568" ht="12.75" customHeight="1" spans="1:5">
      <c r="A3568" s="7" t="s">
        <v>8112</v>
      </c>
      <c r="B3568" s="4" t="s">
        <v>2190</v>
      </c>
      <c r="C3568" s="7" t="s">
        <v>8112</v>
      </c>
      <c r="D3568" s="6" t="s">
        <v>62</v>
      </c>
      <c r="E3568" s="6" t="s">
        <v>2397</v>
      </c>
    </row>
    <row r="3569" ht="12.75" customHeight="1" spans="1:5">
      <c r="A3569" s="7" t="s">
        <v>8113</v>
      </c>
      <c r="B3569" s="4" t="s">
        <v>2190</v>
      </c>
      <c r="C3569" s="7" t="s">
        <v>8113</v>
      </c>
      <c r="D3569" s="6" t="s">
        <v>62</v>
      </c>
      <c r="E3569" s="6" t="s">
        <v>2397</v>
      </c>
    </row>
    <row r="3570" ht="12.75" customHeight="1" spans="1:5">
      <c r="A3570" s="7" t="s">
        <v>8114</v>
      </c>
      <c r="B3570" s="4" t="s">
        <v>2190</v>
      </c>
      <c r="C3570" s="7" t="s">
        <v>8114</v>
      </c>
      <c r="D3570" s="6" t="s">
        <v>62</v>
      </c>
      <c r="E3570" s="6" t="s">
        <v>2397</v>
      </c>
    </row>
    <row r="3571" ht="12.75" customHeight="1" spans="1:5">
      <c r="A3571" s="7" t="s">
        <v>8115</v>
      </c>
      <c r="B3571" s="4" t="s">
        <v>2190</v>
      </c>
      <c r="C3571" s="7" t="s">
        <v>8115</v>
      </c>
      <c r="D3571" s="6" t="s">
        <v>62</v>
      </c>
      <c r="E3571" s="6" t="s">
        <v>2397</v>
      </c>
    </row>
    <row r="3572" ht="12.75" customHeight="1" spans="1:5">
      <c r="A3572" s="7" t="s">
        <v>8116</v>
      </c>
      <c r="B3572" s="4" t="s">
        <v>2190</v>
      </c>
      <c r="C3572" s="7" t="s">
        <v>8116</v>
      </c>
      <c r="D3572" s="6" t="s">
        <v>62</v>
      </c>
      <c r="E3572" s="6" t="s">
        <v>2397</v>
      </c>
    </row>
    <row r="3573" ht="12.75" customHeight="1" spans="1:5">
      <c r="A3573" s="7" t="s">
        <v>8117</v>
      </c>
      <c r="B3573" s="4" t="s">
        <v>2190</v>
      </c>
      <c r="C3573" s="7" t="s">
        <v>8117</v>
      </c>
      <c r="D3573" s="6" t="s">
        <v>62</v>
      </c>
      <c r="E3573" s="6" t="s">
        <v>2397</v>
      </c>
    </row>
    <row r="3574" ht="12.75" customHeight="1" spans="1:5">
      <c r="A3574" s="7" t="s">
        <v>8118</v>
      </c>
      <c r="B3574" s="4" t="s">
        <v>2190</v>
      </c>
      <c r="C3574" s="7" t="s">
        <v>8118</v>
      </c>
      <c r="D3574" s="6" t="s">
        <v>62</v>
      </c>
      <c r="E3574" s="6" t="s">
        <v>2397</v>
      </c>
    </row>
    <row r="3575" ht="12.75" customHeight="1" spans="1:5">
      <c r="A3575" s="7" t="s">
        <v>8119</v>
      </c>
      <c r="B3575" s="4" t="s">
        <v>2190</v>
      </c>
      <c r="C3575" s="7" t="s">
        <v>8119</v>
      </c>
      <c r="D3575" s="6" t="s">
        <v>62</v>
      </c>
      <c r="E3575" s="6" t="s">
        <v>2397</v>
      </c>
    </row>
    <row r="3576" ht="12.75" customHeight="1" spans="1:5">
      <c r="A3576" s="7" t="s">
        <v>8120</v>
      </c>
      <c r="B3576" s="4" t="s">
        <v>2190</v>
      </c>
      <c r="C3576" s="7" t="s">
        <v>8120</v>
      </c>
      <c r="D3576" s="6" t="s">
        <v>62</v>
      </c>
      <c r="E3576" s="6" t="s">
        <v>2397</v>
      </c>
    </row>
    <row r="3577" ht="12.75" customHeight="1" spans="1:5">
      <c r="A3577" s="7" t="s">
        <v>8121</v>
      </c>
      <c r="B3577" s="4" t="s">
        <v>2190</v>
      </c>
      <c r="C3577" s="7" t="s">
        <v>8121</v>
      </c>
      <c r="D3577" s="6" t="s">
        <v>62</v>
      </c>
      <c r="E3577" s="6" t="s">
        <v>2397</v>
      </c>
    </row>
    <row r="3578" ht="12.75" customHeight="1" spans="1:5">
      <c r="A3578" s="7" t="s">
        <v>8122</v>
      </c>
      <c r="B3578" s="4" t="s">
        <v>2190</v>
      </c>
      <c r="C3578" s="7" t="s">
        <v>8122</v>
      </c>
      <c r="D3578" s="6" t="s">
        <v>62</v>
      </c>
      <c r="E3578" s="6" t="s">
        <v>2397</v>
      </c>
    </row>
    <row r="3579" ht="12.75" customHeight="1" spans="1:5">
      <c r="A3579" s="7" t="s">
        <v>8123</v>
      </c>
      <c r="B3579" s="4" t="s">
        <v>2190</v>
      </c>
      <c r="C3579" s="7" t="s">
        <v>8123</v>
      </c>
      <c r="D3579" s="6" t="s">
        <v>62</v>
      </c>
      <c r="E3579" s="6" t="s">
        <v>2397</v>
      </c>
    </row>
    <row r="3580" ht="12.75" customHeight="1" spans="1:5">
      <c r="A3580" s="7" t="s">
        <v>8124</v>
      </c>
      <c r="B3580" s="4" t="s">
        <v>2190</v>
      </c>
      <c r="C3580" s="7" t="s">
        <v>8124</v>
      </c>
      <c r="D3580" s="6" t="s">
        <v>62</v>
      </c>
      <c r="E3580" s="6" t="s">
        <v>2397</v>
      </c>
    </row>
    <row r="3581" ht="12.75" customHeight="1" spans="1:5">
      <c r="A3581" s="7" t="s">
        <v>8125</v>
      </c>
      <c r="B3581" s="4" t="s">
        <v>2190</v>
      </c>
      <c r="C3581" s="7" t="s">
        <v>8125</v>
      </c>
      <c r="D3581" s="6" t="s">
        <v>62</v>
      </c>
      <c r="E3581" s="6" t="s">
        <v>2397</v>
      </c>
    </row>
    <row r="3582" ht="12.75" customHeight="1" spans="1:5">
      <c r="A3582" s="7" t="s">
        <v>8126</v>
      </c>
      <c r="B3582" s="4" t="s">
        <v>2190</v>
      </c>
      <c r="C3582" s="7" t="s">
        <v>8126</v>
      </c>
      <c r="D3582" s="6" t="s">
        <v>62</v>
      </c>
      <c r="E3582" s="6" t="s">
        <v>2397</v>
      </c>
    </row>
    <row r="3583" ht="12.75" customHeight="1" spans="1:5">
      <c r="A3583" s="7" t="s">
        <v>8127</v>
      </c>
      <c r="B3583" s="4" t="s">
        <v>2190</v>
      </c>
      <c r="C3583" s="7" t="s">
        <v>8127</v>
      </c>
      <c r="D3583" s="6" t="s">
        <v>62</v>
      </c>
      <c r="E3583" s="6" t="s">
        <v>2397</v>
      </c>
    </row>
    <row r="3584" ht="12.75" customHeight="1" spans="1:5">
      <c r="A3584" s="7" t="s">
        <v>8128</v>
      </c>
      <c r="B3584" s="4" t="s">
        <v>2190</v>
      </c>
      <c r="C3584" s="7" t="s">
        <v>8128</v>
      </c>
      <c r="D3584" s="6" t="s">
        <v>62</v>
      </c>
      <c r="E3584" s="6" t="s">
        <v>2397</v>
      </c>
    </row>
    <row r="3585" ht="12.75" customHeight="1" spans="1:5">
      <c r="A3585" s="7" t="s">
        <v>8129</v>
      </c>
      <c r="B3585" s="4" t="s">
        <v>2190</v>
      </c>
      <c r="C3585" s="7" t="s">
        <v>8129</v>
      </c>
      <c r="D3585" s="6" t="s">
        <v>62</v>
      </c>
      <c r="E3585" s="6" t="s">
        <v>2397</v>
      </c>
    </row>
    <row r="3586" ht="12.75" customHeight="1" spans="1:5">
      <c r="A3586" s="7" t="s">
        <v>8130</v>
      </c>
      <c r="B3586" s="4" t="s">
        <v>2190</v>
      </c>
      <c r="C3586" s="7" t="s">
        <v>8130</v>
      </c>
      <c r="D3586" s="6" t="s">
        <v>62</v>
      </c>
      <c r="E3586" s="6" t="s">
        <v>2397</v>
      </c>
    </row>
    <row r="3587" ht="12.75" customHeight="1" spans="1:5">
      <c r="A3587" s="7" t="s">
        <v>8131</v>
      </c>
      <c r="B3587" s="4" t="s">
        <v>2190</v>
      </c>
      <c r="C3587" s="7" t="s">
        <v>8131</v>
      </c>
      <c r="D3587" s="6" t="s">
        <v>62</v>
      </c>
      <c r="E3587" s="6" t="s">
        <v>2397</v>
      </c>
    </row>
    <row r="3588" ht="12.75" customHeight="1" spans="1:5">
      <c r="A3588" s="7" t="s">
        <v>8132</v>
      </c>
      <c r="B3588" s="4" t="s">
        <v>2190</v>
      </c>
      <c r="C3588" s="7" t="s">
        <v>8132</v>
      </c>
      <c r="D3588" s="6" t="s">
        <v>62</v>
      </c>
      <c r="E3588" s="6" t="s">
        <v>2397</v>
      </c>
    </row>
    <row r="3589" ht="12.75" customHeight="1" spans="1:5">
      <c r="A3589" s="7" t="s">
        <v>8133</v>
      </c>
      <c r="B3589" s="4" t="s">
        <v>2190</v>
      </c>
      <c r="C3589" s="7" t="s">
        <v>8133</v>
      </c>
      <c r="D3589" s="6" t="s">
        <v>62</v>
      </c>
      <c r="E3589" s="6" t="s">
        <v>2397</v>
      </c>
    </row>
    <row r="3590" ht="12.75" customHeight="1" spans="1:5">
      <c r="A3590" s="7" t="s">
        <v>8134</v>
      </c>
      <c r="B3590" s="4" t="s">
        <v>2190</v>
      </c>
      <c r="C3590" s="7" t="s">
        <v>8134</v>
      </c>
      <c r="D3590" s="6" t="s">
        <v>62</v>
      </c>
      <c r="E3590" s="6" t="s">
        <v>2397</v>
      </c>
    </row>
    <row r="3591" ht="12.75" customHeight="1" spans="1:5">
      <c r="A3591" s="7" t="s">
        <v>8135</v>
      </c>
      <c r="B3591" s="4" t="s">
        <v>2190</v>
      </c>
      <c r="C3591" s="7" t="s">
        <v>8135</v>
      </c>
      <c r="D3591" s="6" t="s">
        <v>62</v>
      </c>
      <c r="E3591" s="6" t="s">
        <v>2397</v>
      </c>
    </row>
    <row r="3592" ht="12.75" customHeight="1" spans="1:5">
      <c r="A3592" s="7" t="s">
        <v>8136</v>
      </c>
      <c r="B3592" s="4" t="s">
        <v>2190</v>
      </c>
      <c r="C3592" s="7" t="s">
        <v>8136</v>
      </c>
      <c r="D3592" s="6" t="s">
        <v>62</v>
      </c>
      <c r="E3592" s="6" t="s">
        <v>2397</v>
      </c>
    </row>
    <row r="3593" ht="12.75" customHeight="1" spans="1:5">
      <c r="A3593" s="7" t="s">
        <v>8137</v>
      </c>
      <c r="B3593" s="4" t="s">
        <v>2190</v>
      </c>
      <c r="C3593" s="7" t="s">
        <v>8137</v>
      </c>
      <c r="D3593" s="6" t="s">
        <v>62</v>
      </c>
      <c r="E3593" s="6" t="s">
        <v>2397</v>
      </c>
    </row>
    <row r="3594" ht="12.75" customHeight="1" spans="1:5">
      <c r="A3594" s="7" t="s">
        <v>8138</v>
      </c>
      <c r="B3594" s="4" t="s">
        <v>2190</v>
      </c>
      <c r="C3594" s="7" t="s">
        <v>8138</v>
      </c>
      <c r="D3594" s="6" t="s">
        <v>62</v>
      </c>
      <c r="E3594" s="6" t="s">
        <v>2397</v>
      </c>
    </row>
    <row r="3595" ht="12.75" customHeight="1" spans="1:5">
      <c r="A3595" s="7" t="s">
        <v>8139</v>
      </c>
      <c r="B3595" s="4" t="s">
        <v>2190</v>
      </c>
      <c r="C3595" s="7" t="s">
        <v>8139</v>
      </c>
      <c r="D3595" s="6" t="s">
        <v>62</v>
      </c>
      <c r="E3595" s="6" t="s">
        <v>2397</v>
      </c>
    </row>
    <row r="3596" ht="12.75" customHeight="1" spans="1:5">
      <c r="A3596" s="7" t="s">
        <v>8140</v>
      </c>
      <c r="B3596" s="4" t="s">
        <v>2190</v>
      </c>
      <c r="C3596" s="7" t="s">
        <v>8140</v>
      </c>
      <c r="D3596" s="6" t="s">
        <v>62</v>
      </c>
      <c r="E3596" s="6" t="s">
        <v>2397</v>
      </c>
    </row>
    <row r="3597" ht="12.75" customHeight="1" spans="1:5">
      <c r="A3597" s="34" t="s">
        <v>8141</v>
      </c>
      <c r="B3597" s="36"/>
      <c r="C3597" s="37"/>
      <c r="D3597" s="38"/>
      <c r="E3597" s="37"/>
    </row>
    <row r="3598" ht="12.75" customHeight="1" spans="1:5">
      <c r="A3598" s="7" t="s">
        <v>8142</v>
      </c>
      <c r="B3598" s="4" t="s">
        <v>2190</v>
      </c>
      <c r="C3598" s="7" t="s">
        <v>8142</v>
      </c>
      <c r="D3598" s="6" t="s">
        <v>62</v>
      </c>
      <c r="E3598" s="6" t="s">
        <v>2397</v>
      </c>
    </row>
    <row r="3599" ht="12.75" customHeight="1" spans="1:5">
      <c r="A3599" s="7" t="s">
        <v>8143</v>
      </c>
      <c r="B3599" s="4" t="s">
        <v>2190</v>
      </c>
      <c r="C3599" s="7" t="s">
        <v>8143</v>
      </c>
      <c r="D3599" s="6" t="s">
        <v>62</v>
      </c>
      <c r="E3599" s="6" t="s">
        <v>2397</v>
      </c>
    </row>
    <row r="3600" ht="12.75" customHeight="1" spans="1:5">
      <c r="A3600" s="3" t="s">
        <v>8144</v>
      </c>
      <c r="B3600" s="3"/>
      <c r="C3600" s="3"/>
      <c r="D3600" s="3"/>
      <c r="E3600" s="3"/>
    </row>
    <row r="3601" ht="12.75" customHeight="1" spans="1:5">
      <c r="A3601" s="7" t="s">
        <v>8145</v>
      </c>
      <c r="B3601" s="4" t="s">
        <v>2190</v>
      </c>
      <c r="C3601" s="7" t="s">
        <v>8146</v>
      </c>
      <c r="D3601" s="6" t="s">
        <v>62</v>
      </c>
      <c r="E3601" s="6">
        <v>7</v>
      </c>
    </row>
    <row r="3602" ht="12.75" customHeight="1" spans="1:5">
      <c r="A3602" s="7" t="s">
        <v>8147</v>
      </c>
      <c r="B3602" s="4" t="s">
        <v>2190</v>
      </c>
      <c r="C3602" s="7" t="s">
        <v>8147</v>
      </c>
      <c r="D3602" s="6" t="s">
        <v>62</v>
      </c>
      <c r="E3602" s="6" t="s">
        <v>2397</v>
      </c>
    </row>
    <row r="3603" ht="12.75" customHeight="1" spans="1:5">
      <c r="A3603" s="7" t="s">
        <v>8148</v>
      </c>
      <c r="B3603" s="4" t="s">
        <v>2190</v>
      </c>
      <c r="C3603" s="7" t="s">
        <v>8148</v>
      </c>
      <c r="D3603" s="6" t="s">
        <v>62</v>
      </c>
      <c r="E3603" s="6" t="s">
        <v>2397</v>
      </c>
    </row>
    <row r="3604" ht="12.75" customHeight="1" spans="1:5">
      <c r="A3604" s="7" t="s">
        <v>8149</v>
      </c>
      <c r="B3604" s="4" t="s">
        <v>2190</v>
      </c>
      <c r="C3604" s="7" t="s">
        <v>8150</v>
      </c>
      <c r="D3604" s="6" t="s">
        <v>62</v>
      </c>
      <c r="E3604" s="6">
        <v>12</v>
      </c>
    </row>
    <row r="3605" ht="12.75" customHeight="1" spans="1:5">
      <c r="A3605" s="7" t="s">
        <v>8151</v>
      </c>
      <c r="B3605" s="4" t="s">
        <v>2190</v>
      </c>
      <c r="C3605" s="7" t="s">
        <v>8151</v>
      </c>
      <c r="D3605" s="6" t="s">
        <v>62</v>
      </c>
      <c r="E3605" s="6">
        <v>5</v>
      </c>
    </row>
    <row r="3606" ht="12.75" customHeight="1" spans="1:5">
      <c r="A3606" s="7" t="s">
        <v>8152</v>
      </c>
      <c r="B3606" s="4" t="s">
        <v>2190</v>
      </c>
      <c r="C3606" s="7" t="s">
        <v>8152</v>
      </c>
      <c r="D3606" s="6" t="s">
        <v>62</v>
      </c>
      <c r="E3606" s="6">
        <v>7</v>
      </c>
    </row>
    <row r="3607" ht="12.75" customHeight="1" spans="1:5">
      <c r="A3607" s="7" t="s">
        <v>8153</v>
      </c>
      <c r="B3607" s="4" t="s">
        <v>2190</v>
      </c>
      <c r="C3607" s="7" t="s">
        <v>8154</v>
      </c>
      <c r="D3607" s="6" t="s">
        <v>62</v>
      </c>
      <c r="E3607" s="6">
        <v>17</v>
      </c>
    </row>
    <row r="3608" ht="12.75" customHeight="1" spans="1:5">
      <c r="A3608" s="7" t="s">
        <v>8155</v>
      </c>
      <c r="B3608" s="4" t="s">
        <v>2190</v>
      </c>
      <c r="C3608" s="7" t="s">
        <v>8155</v>
      </c>
      <c r="D3608" s="6" t="s">
        <v>62</v>
      </c>
      <c r="E3608" s="6">
        <v>8</v>
      </c>
    </row>
    <row r="3609" ht="12.75" customHeight="1" spans="1:5">
      <c r="A3609" s="7" t="s">
        <v>8156</v>
      </c>
      <c r="B3609" s="4" t="s">
        <v>2190</v>
      </c>
      <c r="C3609" s="7" t="s">
        <v>8156</v>
      </c>
      <c r="D3609" s="6" t="s">
        <v>62</v>
      </c>
      <c r="E3609" s="6">
        <v>9</v>
      </c>
    </row>
    <row r="3610" ht="12.75" customHeight="1" spans="1:5">
      <c r="A3610" s="7" t="s">
        <v>8157</v>
      </c>
      <c r="B3610" s="4" t="s">
        <v>2190</v>
      </c>
      <c r="C3610" s="7" t="s">
        <v>8158</v>
      </c>
      <c r="D3610" s="6" t="s">
        <v>62</v>
      </c>
      <c r="E3610" s="6">
        <v>18</v>
      </c>
    </row>
    <row r="3611" ht="12.75" customHeight="1" spans="1:5">
      <c r="A3611" s="7" t="s">
        <v>8159</v>
      </c>
      <c r="B3611" s="4" t="s">
        <v>2190</v>
      </c>
      <c r="C3611" s="7" t="s">
        <v>8159</v>
      </c>
      <c r="D3611" s="6" t="s">
        <v>62</v>
      </c>
      <c r="E3611" s="6">
        <v>6</v>
      </c>
    </row>
    <row r="3612" ht="12.75" customHeight="1" spans="1:5">
      <c r="A3612" s="7" t="s">
        <v>8160</v>
      </c>
      <c r="B3612" s="4" t="s">
        <v>2190</v>
      </c>
      <c r="C3612" s="7" t="s">
        <v>8160</v>
      </c>
      <c r="D3612" s="6" t="s">
        <v>62</v>
      </c>
      <c r="E3612" s="6">
        <v>12</v>
      </c>
    </row>
    <row r="3613" ht="12.75" customHeight="1" spans="1:5">
      <c r="A3613" s="7" t="s">
        <v>8161</v>
      </c>
      <c r="B3613" s="4" t="s">
        <v>2190</v>
      </c>
      <c r="C3613" s="7" t="s">
        <v>8162</v>
      </c>
      <c r="D3613" s="6" t="s">
        <v>62</v>
      </c>
      <c r="E3613" s="6">
        <v>21</v>
      </c>
    </row>
    <row r="3614" ht="12.75" customHeight="1" spans="1:5">
      <c r="A3614" s="7" t="s">
        <v>8163</v>
      </c>
      <c r="B3614" s="4" t="s">
        <v>2190</v>
      </c>
      <c r="C3614" s="7" t="s">
        <v>8163</v>
      </c>
      <c r="D3614" s="6" t="s">
        <v>62</v>
      </c>
      <c r="E3614" s="6">
        <v>13</v>
      </c>
    </row>
    <row r="3615" ht="12.75" customHeight="1" spans="1:5">
      <c r="A3615" s="7" t="s">
        <v>8164</v>
      </c>
      <c r="B3615" s="4" t="s">
        <v>2190</v>
      </c>
      <c r="C3615" s="7" t="s">
        <v>8164</v>
      </c>
      <c r="D3615" s="6" t="s">
        <v>62</v>
      </c>
      <c r="E3615" s="6">
        <v>8</v>
      </c>
    </row>
    <row r="3616" ht="12.75" customHeight="1" spans="1:5">
      <c r="A3616" s="7" t="s">
        <v>8165</v>
      </c>
      <c r="B3616" s="4" t="s">
        <v>2190</v>
      </c>
      <c r="C3616" s="7" t="s">
        <v>8166</v>
      </c>
      <c r="D3616" s="6" t="s">
        <v>62</v>
      </c>
      <c r="E3616" s="6">
        <v>13</v>
      </c>
    </row>
    <row r="3617" ht="12.75" customHeight="1" spans="1:5">
      <c r="A3617" s="7" t="s">
        <v>8167</v>
      </c>
      <c r="B3617" s="4" t="s">
        <v>2190</v>
      </c>
      <c r="C3617" s="7" t="s">
        <v>8167</v>
      </c>
      <c r="D3617" s="6" t="s">
        <v>62</v>
      </c>
      <c r="E3617" s="6">
        <v>7</v>
      </c>
    </row>
    <row r="3618" ht="12.75" customHeight="1" spans="1:5">
      <c r="A3618" s="7" t="s">
        <v>8168</v>
      </c>
      <c r="B3618" s="4" t="s">
        <v>2190</v>
      </c>
      <c r="C3618" s="7" t="s">
        <v>8168</v>
      </c>
      <c r="D3618" s="6" t="s">
        <v>62</v>
      </c>
      <c r="E3618" s="6">
        <v>6</v>
      </c>
    </row>
    <row r="3619" ht="12.75" customHeight="1" spans="1:5">
      <c r="A3619" s="7" t="s">
        <v>8169</v>
      </c>
      <c r="B3619" s="4" t="s">
        <v>2190</v>
      </c>
      <c r="C3619" s="7" t="s">
        <v>8170</v>
      </c>
      <c r="D3619" s="6" t="s">
        <v>62</v>
      </c>
      <c r="E3619" s="6">
        <v>10</v>
      </c>
    </row>
    <row r="3620" ht="12.75" customHeight="1" spans="1:5">
      <c r="A3620" s="7" t="s">
        <v>8171</v>
      </c>
      <c r="B3620" s="4" t="s">
        <v>2190</v>
      </c>
      <c r="C3620" s="7" t="s">
        <v>8171</v>
      </c>
      <c r="D3620" s="6" t="s">
        <v>62</v>
      </c>
      <c r="E3620" s="6">
        <v>7</v>
      </c>
    </row>
    <row r="3621" ht="12.75" customHeight="1" spans="1:5">
      <c r="A3621" s="7" t="s">
        <v>8172</v>
      </c>
      <c r="B3621" s="4" t="s">
        <v>2190</v>
      </c>
      <c r="C3621" s="7" t="s">
        <v>8172</v>
      </c>
      <c r="D3621" s="6" t="s">
        <v>62</v>
      </c>
      <c r="E3621" s="6">
        <v>3</v>
      </c>
    </row>
    <row r="3622" ht="12.75" customHeight="1" spans="1:5">
      <c r="A3622" s="7" t="s">
        <v>8173</v>
      </c>
      <c r="B3622" s="4" t="s">
        <v>2190</v>
      </c>
      <c r="C3622" s="7" t="s">
        <v>8174</v>
      </c>
      <c r="D3622" s="6" t="s">
        <v>62</v>
      </c>
      <c r="E3622" s="6">
        <v>11</v>
      </c>
    </row>
    <row r="3623" ht="12.75" customHeight="1" spans="1:5">
      <c r="A3623" s="7" t="s">
        <v>8175</v>
      </c>
      <c r="B3623" s="4" t="s">
        <v>2190</v>
      </c>
      <c r="C3623" s="7" t="s">
        <v>8175</v>
      </c>
      <c r="D3623" s="6" t="s">
        <v>62</v>
      </c>
      <c r="E3623" s="6">
        <v>7</v>
      </c>
    </row>
    <row r="3624" ht="12.75" customHeight="1" spans="1:5">
      <c r="A3624" s="7" t="s">
        <v>8176</v>
      </c>
      <c r="B3624" s="4" t="s">
        <v>2190</v>
      </c>
      <c r="C3624" s="7" t="s">
        <v>8176</v>
      </c>
      <c r="D3624" s="6" t="s">
        <v>62</v>
      </c>
      <c r="E3624" s="6">
        <v>4</v>
      </c>
    </row>
    <row r="3625" ht="12.75" customHeight="1" spans="1:5">
      <c r="A3625" s="7" t="s">
        <v>8177</v>
      </c>
      <c r="B3625" s="4" t="s">
        <v>2190</v>
      </c>
      <c r="C3625" s="7" t="s">
        <v>8178</v>
      </c>
      <c r="D3625" s="6" t="s">
        <v>62</v>
      </c>
      <c r="E3625" s="6">
        <v>31</v>
      </c>
    </row>
    <row r="3626" ht="12.75" customHeight="1" spans="1:5">
      <c r="A3626" s="7" t="s">
        <v>8179</v>
      </c>
      <c r="B3626" s="4" t="s">
        <v>2190</v>
      </c>
      <c r="C3626" s="7" t="s">
        <v>8179</v>
      </c>
      <c r="D3626" s="6" t="s">
        <v>62</v>
      </c>
      <c r="E3626" s="6">
        <v>18</v>
      </c>
    </row>
    <row r="3627" ht="12.75" customHeight="1" spans="1:5">
      <c r="A3627" s="7" t="s">
        <v>8180</v>
      </c>
      <c r="B3627" s="4" t="s">
        <v>2190</v>
      </c>
      <c r="C3627" s="7" t="s">
        <v>8180</v>
      </c>
      <c r="D3627" s="6" t="s">
        <v>62</v>
      </c>
      <c r="E3627" s="6">
        <v>13</v>
      </c>
    </row>
    <row r="3628" ht="12.75" customHeight="1" spans="1:5">
      <c r="A3628" s="7" t="s">
        <v>8181</v>
      </c>
      <c r="B3628" s="4" t="s">
        <v>2190</v>
      </c>
      <c r="C3628" s="7" t="s">
        <v>8182</v>
      </c>
      <c r="D3628" s="6" t="s">
        <v>62</v>
      </c>
      <c r="E3628" s="6">
        <v>13</v>
      </c>
    </row>
    <row r="3629" ht="12.75" customHeight="1" spans="1:5">
      <c r="A3629" s="7" t="s">
        <v>8183</v>
      </c>
      <c r="B3629" s="4" t="s">
        <v>2190</v>
      </c>
      <c r="C3629" s="7" t="s">
        <v>8183</v>
      </c>
      <c r="D3629" s="6" t="s">
        <v>62</v>
      </c>
      <c r="E3629" s="6">
        <v>6</v>
      </c>
    </row>
    <row r="3630" ht="12.75" customHeight="1" spans="1:5">
      <c r="A3630" s="7" t="s">
        <v>8184</v>
      </c>
      <c r="B3630" s="4" t="s">
        <v>2190</v>
      </c>
      <c r="C3630" s="7" t="s">
        <v>8184</v>
      </c>
      <c r="D3630" s="6" t="s">
        <v>62</v>
      </c>
      <c r="E3630" s="6">
        <v>7</v>
      </c>
    </row>
    <row r="3631" ht="12.75" customHeight="1" spans="1:5">
      <c r="A3631" s="7" t="s">
        <v>8185</v>
      </c>
      <c r="B3631" s="4" t="s">
        <v>2190</v>
      </c>
      <c r="C3631" s="7" t="s">
        <v>8186</v>
      </c>
      <c r="D3631" s="6" t="s">
        <v>62</v>
      </c>
      <c r="E3631" s="6">
        <v>39</v>
      </c>
    </row>
    <row r="3632" ht="12.75" customHeight="1" spans="1:5">
      <c r="A3632" s="7" t="s">
        <v>8187</v>
      </c>
      <c r="B3632" s="4" t="s">
        <v>2190</v>
      </c>
      <c r="C3632" s="7" t="s">
        <v>8187</v>
      </c>
      <c r="D3632" s="6" t="s">
        <v>62</v>
      </c>
      <c r="E3632" s="6">
        <v>20</v>
      </c>
    </row>
    <row r="3633" ht="12.75" customHeight="1" spans="1:5">
      <c r="A3633" s="7" t="s">
        <v>8188</v>
      </c>
      <c r="B3633" s="4" t="s">
        <v>2190</v>
      </c>
      <c r="C3633" s="7" t="s">
        <v>8188</v>
      </c>
      <c r="D3633" s="6" t="s">
        <v>62</v>
      </c>
      <c r="E3633" s="6">
        <v>19</v>
      </c>
    </row>
    <row r="3634" ht="12.75" customHeight="1" spans="1:5">
      <c r="A3634" s="7" t="s">
        <v>8189</v>
      </c>
      <c r="B3634" s="4" t="s">
        <v>2190</v>
      </c>
      <c r="C3634" s="7" t="s">
        <v>8190</v>
      </c>
      <c r="D3634" s="6" t="s">
        <v>62</v>
      </c>
      <c r="E3634" s="6">
        <v>75</v>
      </c>
    </row>
    <row r="3635" ht="12.75" customHeight="1" spans="1:5">
      <c r="A3635" s="7" t="s">
        <v>8191</v>
      </c>
      <c r="B3635" s="4" t="s">
        <v>2190</v>
      </c>
      <c r="C3635" s="7" t="s">
        <v>8191</v>
      </c>
      <c r="D3635" s="6" t="s">
        <v>62</v>
      </c>
      <c r="E3635" s="6">
        <v>23</v>
      </c>
    </row>
    <row r="3636" ht="12.75" customHeight="1" spans="1:5">
      <c r="A3636" s="7" t="s">
        <v>8192</v>
      </c>
      <c r="B3636" s="4" t="s">
        <v>2190</v>
      </c>
      <c r="C3636" s="7" t="s">
        <v>8192</v>
      </c>
      <c r="D3636" s="6" t="s">
        <v>62</v>
      </c>
      <c r="E3636" s="6">
        <v>52</v>
      </c>
    </row>
    <row r="3637" ht="12.75" customHeight="1" spans="1:5">
      <c r="A3637" s="7" t="s">
        <v>8193</v>
      </c>
      <c r="B3637" s="4" t="s">
        <v>2190</v>
      </c>
      <c r="C3637" s="7" t="s">
        <v>8194</v>
      </c>
      <c r="D3637" s="6" t="s">
        <v>62</v>
      </c>
      <c r="E3637" s="6">
        <v>29</v>
      </c>
    </row>
    <row r="3638" ht="12.75" customHeight="1" spans="1:5">
      <c r="A3638" s="7" t="s">
        <v>8195</v>
      </c>
      <c r="B3638" s="4" t="s">
        <v>2190</v>
      </c>
      <c r="C3638" s="7" t="s">
        <v>8195</v>
      </c>
      <c r="D3638" s="6" t="s">
        <v>62</v>
      </c>
      <c r="E3638" s="6">
        <v>13</v>
      </c>
    </row>
    <row r="3639" ht="12.75" customHeight="1" spans="1:5">
      <c r="A3639" s="7" t="s">
        <v>8196</v>
      </c>
      <c r="B3639" s="4" t="s">
        <v>2190</v>
      </c>
      <c r="C3639" s="7" t="s">
        <v>8196</v>
      </c>
      <c r="D3639" s="6" t="s">
        <v>62</v>
      </c>
      <c r="E3639" s="6">
        <v>16</v>
      </c>
    </row>
    <row r="3640" ht="12.75" customHeight="1" spans="1:5">
      <c r="A3640" s="7" t="s">
        <v>8197</v>
      </c>
      <c r="B3640" s="4" t="s">
        <v>2190</v>
      </c>
      <c r="C3640" s="7" t="s">
        <v>8198</v>
      </c>
      <c r="D3640" s="6" t="s">
        <v>62</v>
      </c>
      <c r="E3640" s="6">
        <v>32</v>
      </c>
    </row>
    <row r="3641" ht="12.75" customHeight="1" spans="1:5">
      <c r="A3641" s="7" t="s">
        <v>8199</v>
      </c>
      <c r="B3641" s="4" t="s">
        <v>2190</v>
      </c>
      <c r="C3641" s="7" t="s">
        <v>8199</v>
      </c>
      <c r="D3641" s="6" t="s">
        <v>62</v>
      </c>
      <c r="E3641" s="6">
        <v>16</v>
      </c>
    </row>
    <row r="3642" ht="12.75" customHeight="1" spans="1:5">
      <c r="A3642" s="7" t="s">
        <v>8200</v>
      </c>
      <c r="B3642" s="4" t="s">
        <v>2190</v>
      </c>
      <c r="C3642" s="7" t="s">
        <v>8200</v>
      </c>
      <c r="D3642" s="6" t="s">
        <v>62</v>
      </c>
      <c r="E3642" s="6">
        <v>16</v>
      </c>
    </row>
    <row r="3643" ht="12.75" customHeight="1" spans="1:5">
      <c r="A3643" s="7" t="s">
        <v>8201</v>
      </c>
      <c r="B3643" s="4" t="s">
        <v>2190</v>
      </c>
      <c r="C3643" s="7" t="s">
        <v>8202</v>
      </c>
      <c r="D3643" s="6" t="s">
        <v>62</v>
      </c>
      <c r="E3643" s="6">
        <v>69</v>
      </c>
    </row>
    <row r="3644" ht="12.75" customHeight="1" spans="1:5">
      <c r="A3644" s="7" t="s">
        <v>8203</v>
      </c>
      <c r="B3644" s="4" t="s">
        <v>2190</v>
      </c>
      <c r="C3644" s="7" t="s">
        <v>8203</v>
      </c>
      <c r="D3644" s="6" t="s">
        <v>62</v>
      </c>
      <c r="E3644" s="6">
        <v>46</v>
      </c>
    </row>
    <row r="3645" ht="12.75" customHeight="1" spans="1:5">
      <c r="A3645" s="7" t="s">
        <v>8204</v>
      </c>
      <c r="B3645" s="4" t="s">
        <v>2190</v>
      </c>
      <c r="C3645" s="7" t="s">
        <v>8204</v>
      </c>
      <c r="D3645" s="6" t="s">
        <v>62</v>
      </c>
      <c r="E3645" s="6">
        <v>23</v>
      </c>
    </row>
    <row r="3646" ht="12.75" customHeight="1" spans="1:5">
      <c r="A3646" s="7" t="s">
        <v>8205</v>
      </c>
      <c r="B3646" s="4" t="s">
        <v>2190</v>
      </c>
      <c r="C3646" s="7" t="s">
        <v>8206</v>
      </c>
      <c r="D3646" s="6" t="s">
        <v>62</v>
      </c>
      <c r="E3646" s="6">
        <v>79</v>
      </c>
    </row>
    <row r="3647" ht="12.75" customHeight="1" spans="1:5">
      <c r="A3647" s="7" t="s">
        <v>8207</v>
      </c>
      <c r="B3647" s="4" t="s">
        <v>2190</v>
      </c>
      <c r="C3647" s="7" t="s">
        <v>8207</v>
      </c>
      <c r="D3647" s="6" t="s">
        <v>62</v>
      </c>
      <c r="E3647" s="6">
        <v>41</v>
      </c>
    </row>
    <row r="3648" ht="12.75" customHeight="1" spans="1:5">
      <c r="A3648" s="7" t="s">
        <v>8208</v>
      </c>
      <c r="B3648" s="4" t="s">
        <v>2190</v>
      </c>
      <c r="C3648" s="7" t="s">
        <v>8208</v>
      </c>
      <c r="D3648" s="6" t="s">
        <v>62</v>
      </c>
      <c r="E3648" s="6">
        <v>38</v>
      </c>
    </row>
    <row r="3649" ht="12.75" customHeight="1" spans="1:5">
      <c r="A3649" s="7" t="s">
        <v>8209</v>
      </c>
      <c r="B3649" s="4" t="s">
        <v>2190</v>
      </c>
      <c r="C3649" s="7" t="s">
        <v>8210</v>
      </c>
      <c r="D3649" s="6" t="s">
        <v>62</v>
      </c>
      <c r="E3649" s="6">
        <v>168</v>
      </c>
    </row>
    <row r="3650" ht="12.75" customHeight="1" spans="1:5">
      <c r="A3650" s="7" t="s">
        <v>8211</v>
      </c>
      <c r="B3650" s="4" t="s">
        <v>2190</v>
      </c>
      <c r="C3650" s="7" t="s">
        <v>8211</v>
      </c>
      <c r="D3650" s="6" t="s">
        <v>62</v>
      </c>
      <c r="E3650" s="6">
        <v>132</v>
      </c>
    </row>
    <row r="3651" ht="12.75" customHeight="1" spans="1:5">
      <c r="A3651" s="7" t="s">
        <v>8212</v>
      </c>
      <c r="B3651" s="4" t="s">
        <v>2190</v>
      </c>
      <c r="C3651" s="7" t="s">
        <v>8212</v>
      </c>
      <c r="D3651" s="6" t="s">
        <v>62</v>
      </c>
      <c r="E3651" s="6">
        <v>36</v>
      </c>
    </row>
    <row r="3652" ht="12.75" customHeight="1" spans="1:5">
      <c r="A3652" s="7" t="s">
        <v>8213</v>
      </c>
      <c r="B3652" s="4" t="s">
        <v>2190</v>
      </c>
      <c r="C3652" s="7" t="s">
        <v>8214</v>
      </c>
      <c r="D3652" s="6" t="s">
        <v>62</v>
      </c>
      <c r="E3652" s="6">
        <v>38</v>
      </c>
    </row>
    <row r="3653" ht="12.75" customHeight="1" spans="1:5">
      <c r="A3653" s="7" t="s">
        <v>8215</v>
      </c>
      <c r="B3653" s="4" t="s">
        <v>2190</v>
      </c>
      <c r="C3653" s="7" t="s">
        <v>8215</v>
      </c>
      <c r="D3653" s="6" t="s">
        <v>62</v>
      </c>
      <c r="E3653" s="6">
        <v>20</v>
      </c>
    </row>
    <row r="3654" ht="12.75" customHeight="1" spans="1:5">
      <c r="A3654" s="7" t="s">
        <v>8216</v>
      </c>
      <c r="B3654" s="4" t="s">
        <v>2190</v>
      </c>
      <c r="C3654" s="7" t="s">
        <v>8216</v>
      </c>
      <c r="D3654" s="6" t="s">
        <v>62</v>
      </c>
      <c r="E3654" s="6">
        <v>18</v>
      </c>
    </row>
    <row r="3655" ht="12.75" customHeight="1" spans="1:5">
      <c r="A3655" s="7" t="s">
        <v>8217</v>
      </c>
      <c r="B3655" s="4" t="s">
        <v>2190</v>
      </c>
      <c r="C3655" s="7" t="s">
        <v>8218</v>
      </c>
      <c r="D3655" s="6" t="s">
        <v>62</v>
      </c>
      <c r="E3655" s="6">
        <v>67</v>
      </c>
    </row>
    <row r="3656" ht="12.75" customHeight="1" spans="1:5">
      <c r="A3656" s="7" t="s">
        <v>8219</v>
      </c>
      <c r="B3656" s="4" t="s">
        <v>2190</v>
      </c>
      <c r="C3656" s="7" t="s">
        <v>8219</v>
      </c>
      <c r="D3656" s="6" t="s">
        <v>62</v>
      </c>
      <c r="E3656" s="6">
        <v>28</v>
      </c>
    </row>
    <row r="3657" ht="12.75" customHeight="1" spans="1:5">
      <c r="A3657" s="7" t="s">
        <v>8220</v>
      </c>
      <c r="B3657" s="4" t="s">
        <v>2190</v>
      </c>
      <c r="C3657" s="7" t="s">
        <v>8220</v>
      </c>
      <c r="D3657" s="6" t="s">
        <v>62</v>
      </c>
      <c r="E3657" s="6">
        <v>39</v>
      </c>
    </row>
    <row r="3658" ht="12.75" customHeight="1" spans="1:5">
      <c r="A3658" s="7" t="s">
        <v>8221</v>
      </c>
      <c r="B3658" s="4" t="s">
        <v>2190</v>
      </c>
      <c r="C3658" s="7" t="s">
        <v>8222</v>
      </c>
      <c r="D3658" s="6" t="s">
        <v>62</v>
      </c>
      <c r="E3658" s="6">
        <v>98</v>
      </c>
    </row>
    <row r="3659" ht="12.75" customHeight="1" spans="1:5">
      <c r="A3659" s="7" t="s">
        <v>8223</v>
      </c>
      <c r="B3659" s="4" t="s">
        <v>2190</v>
      </c>
      <c r="C3659" s="7" t="s">
        <v>8223</v>
      </c>
      <c r="D3659" s="6" t="s">
        <v>62</v>
      </c>
      <c r="E3659" s="6">
        <v>62</v>
      </c>
    </row>
    <row r="3660" ht="12.75" customHeight="1" spans="1:5">
      <c r="A3660" s="7" t="s">
        <v>8224</v>
      </c>
      <c r="B3660" s="4" t="s">
        <v>2190</v>
      </c>
      <c r="C3660" s="7" t="s">
        <v>8224</v>
      </c>
      <c r="D3660" s="6" t="s">
        <v>62</v>
      </c>
      <c r="E3660" s="6">
        <v>36</v>
      </c>
    </row>
    <row r="3661" ht="12.75" customHeight="1" spans="1:5">
      <c r="A3661" s="7" t="s">
        <v>8225</v>
      </c>
      <c r="B3661" s="4" t="s">
        <v>2190</v>
      </c>
      <c r="C3661" s="7" t="s">
        <v>8226</v>
      </c>
      <c r="D3661" s="6" t="s">
        <v>62</v>
      </c>
      <c r="E3661" s="6">
        <v>62</v>
      </c>
    </row>
    <row r="3662" ht="12.75" customHeight="1" spans="1:5">
      <c r="A3662" s="7" t="s">
        <v>8227</v>
      </c>
      <c r="B3662" s="4" t="s">
        <v>2190</v>
      </c>
      <c r="C3662" s="7" t="s">
        <v>8227</v>
      </c>
      <c r="D3662" s="6" t="s">
        <v>62</v>
      </c>
      <c r="E3662" s="6">
        <v>51</v>
      </c>
    </row>
    <row r="3663" ht="12.75" customHeight="1" spans="1:5">
      <c r="A3663" s="7" t="s">
        <v>8228</v>
      </c>
      <c r="B3663" s="4" t="s">
        <v>2190</v>
      </c>
      <c r="C3663" s="7" t="s">
        <v>8228</v>
      </c>
      <c r="D3663" s="6" t="s">
        <v>62</v>
      </c>
      <c r="E3663" s="6">
        <v>11</v>
      </c>
    </row>
    <row r="3664" ht="12.75" customHeight="1" spans="1:5">
      <c r="A3664" s="7" t="s">
        <v>8229</v>
      </c>
      <c r="B3664" s="4" t="s">
        <v>2190</v>
      </c>
      <c r="C3664" s="7" t="s">
        <v>8230</v>
      </c>
      <c r="D3664" s="6" t="s">
        <v>62</v>
      </c>
      <c r="E3664" s="6">
        <v>33</v>
      </c>
    </row>
    <row r="3665" ht="12.75" customHeight="1" spans="1:5">
      <c r="A3665" s="7" t="s">
        <v>8231</v>
      </c>
      <c r="B3665" s="4" t="s">
        <v>2190</v>
      </c>
      <c r="C3665" s="7" t="s">
        <v>8231</v>
      </c>
      <c r="D3665" s="6" t="s">
        <v>62</v>
      </c>
      <c r="E3665" s="6">
        <v>13</v>
      </c>
    </row>
    <row r="3666" ht="12.75" customHeight="1" spans="1:5">
      <c r="A3666" s="7" t="s">
        <v>8232</v>
      </c>
      <c r="B3666" s="4" t="s">
        <v>2190</v>
      </c>
      <c r="C3666" s="7" t="s">
        <v>8232</v>
      </c>
      <c r="D3666" s="6" t="s">
        <v>62</v>
      </c>
      <c r="E3666" s="6">
        <v>20</v>
      </c>
    </row>
    <row r="3667" ht="12.75" customHeight="1" spans="1:5">
      <c r="A3667" s="7" t="s">
        <v>8233</v>
      </c>
      <c r="B3667" s="4" t="s">
        <v>2190</v>
      </c>
      <c r="C3667" s="7" t="s">
        <v>8234</v>
      </c>
      <c r="D3667" s="6" t="s">
        <v>62</v>
      </c>
      <c r="E3667" s="6">
        <v>80</v>
      </c>
    </row>
    <row r="3668" ht="12.75" customHeight="1" spans="1:5">
      <c r="A3668" s="7" t="s">
        <v>8235</v>
      </c>
      <c r="B3668" s="4" t="s">
        <v>2190</v>
      </c>
      <c r="C3668" s="7" t="s">
        <v>8235</v>
      </c>
      <c r="D3668" s="6" t="s">
        <v>62</v>
      </c>
      <c r="E3668" s="6">
        <v>43</v>
      </c>
    </row>
    <row r="3669" ht="12.75" customHeight="1" spans="1:5">
      <c r="A3669" s="7" t="s">
        <v>8236</v>
      </c>
      <c r="B3669" s="4" t="s">
        <v>2190</v>
      </c>
      <c r="C3669" s="7" t="s">
        <v>8236</v>
      </c>
      <c r="D3669" s="6" t="s">
        <v>62</v>
      </c>
      <c r="E3669" s="6">
        <v>37</v>
      </c>
    </row>
    <row r="3670" ht="12.75" customHeight="1" spans="1:5">
      <c r="A3670" s="7" t="s">
        <v>8237</v>
      </c>
      <c r="B3670" s="4" t="s">
        <v>2190</v>
      </c>
      <c r="C3670" s="7" t="s">
        <v>8238</v>
      </c>
      <c r="D3670" s="6" t="s">
        <v>62</v>
      </c>
      <c r="E3670" s="6">
        <v>34</v>
      </c>
    </row>
    <row r="3671" ht="12.75" customHeight="1" spans="1:5">
      <c r="A3671" s="7" t="s">
        <v>8239</v>
      </c>
      <c r="B3671" s="4" t="s">
        <v>2190</v>
      </c>
      <c r="C3671" s="7" t="s">
        <v>8239</v>
      </c>
      <c r="D3671" s="6" t="s">
        <v>62</v>
      </c>
      <c r="E3671" s="6">
        <v>18</v>
      </c>
    </row>
    <row r="3672" ht="12.75" customHeight="1" spans="1:5">
      <c r="A3672" s="7" t="s">
        <v>8240</v>
      </c>
      <c r="B3672" s="4" t="s">
        <v>2190</v>
      </c>
      <c r="C3672" s="7" t="s">
        <v>8240</v>
      </c>
      <c r="D3672" s="6" t="s">
        <v>62</v>
      </c>
      <c r="E3672" s="6">
        <v>16</v>
      </c>
    </row>
    <row r="3673" ht="12.75" customHeight="1" spans="1:5">
      <c r="A3673" s="7" t="s">
        <v>8241</v>
      </c>
      <c r="B3673" s="4" t="s">
        <v>2190</v>
      </c>
      <c r="C3673" s="7" t="s">
        <v>8242</v>
      </c>
      <c r="D3673" s="6" t="s">
        <v>62</v>
      </c>
      <c r="E3673" s="6">
        <v>826</v>
      </c>
    </row>
    <row r="3674" ht="12.75" customHeight="1" spans="1:5">
      <c r="A3674" s="7" t="s">
        <v>8243</v>
      </c>
      <c r="B3674" s="4" t="s">
        <v>2190</v>
      </c>
      <c r="C3674" s="7" t="s">
        <v>8243</v>
      </c>
      <c r="D3674" s="6" t="s">
        <v>62</v>
      </c>
      <c r="E3674" s="6">
        <v>135</v>
      </c>
    </row>
    <row r="3675" ht="12.75" customHeight="1" spans="1:5">
      <c r="A3675" s="7" t="s">
        <v>8244</v>
      </c>
      <c r="B3675" s="4" t="s">
        <v>2190</v>
      </c>
      <c r="C3675" s="7" t="s">
        <v>8244</v>
      </c>
      <c r="D3675" s="6" t="s">
        <v>62</v>
      </c>
      <c r="E3675" s="6">
        <v>691</v>
      </c>
    </row>
    <row r="3676" ht="12.75" customHeight="1" spans="1:5">
      <c r="A3676" s="7" t="s">
        <v>8245</v>
      </c>
      <c r="B3676" s="4" t="s">
        <v>2190</v>
      </c>
      <c r="C3676" s="7" t="s">
        <v>8246</v>
      </c>
      <c r="D3676" s="6" t="s">
        <v>62</v>
      </c>
      <c r="E3676" s="6">
        <v>2041</v>
      </c>
    </row>
    <row r="3677" ht="12.75" customHeight="1" spans="1:5">
      <c r="A3677" s="7" t="s">
        <v>8247</v>
      </c>
      <c r="B3677" s="4" t="s">
        <v>2190</v>
      </c>
      <c r="C3677" s="7" t="s">
        <v>8247</v>
      </c>
      <c r="D3677" s="6" t="s">
        <v>62</v>
      </c>
      <c r="E3677" s="6">
        <v>622</v>
      </c>
    </row>
    <row r="3678" ht="12.75" customHeight="1" spans="1:5">
      <c r="A3678" s="7" t="s">
        <v>8248</v>
      </c>
      <c r="B3678" s="4" t="s">
        <v>2190</v>
      </c>
      <c r="C3678" s="7" t="s">
        <v>8248</v>
      </c>
      <c r="D3678" s="6" t="s">
        <v>62</v>
      </c>
      <c r="E3678" s="6">
        <v>1419</v>
      </c>
    </row>
    <row r="3679" ht="12.75" customHeight="1" spans="1:5">
      <c r="A3679" s="7" t="s">
        <v>8249</v>
      </c>
      <c r="B3679" s="4" t="s">
        <v>2190</v>
      </c>
      <c r="C3679" s="7" t="s">
        <v>8250</v>
      </c>
      <c r="D3679" s="6" t="s">
        <v>62</v>
      </c>
      <c r="E3679" s="6">
        <v>73</v>
      </c>
    </row>
    <row r="3680" ht="12.75" customHeight="1" spans="1:5">
      <c r="A3680" s="7" t="s">
        <v>8251</v>
      </c>
      <c r="B3680" s="4" t="s">
        <v>2190</v>
      </c>
      <c r="C3680" s="7" t="s">
        <v>8251</v>
      </c>
      <c r="D3680" s="6" t="s">
        <v>62</v>
      </c>
      <c r="E3680" s="6">
        <v>27</v>
      </c>
    </row>
    <row r="3681" ht="12.75" customHeight="1" spans="1:5">
      <c r="A3681" s="7" t="s">
        <v>8252</v>
      </c>
      <c r="B3681" s="4" t="s">
        <v>2190</v>
      </c>
      <c r="C3681" s="7" t="s">
        <v>8252</v>
      </c>
      <c r="D3681" s="6" t="s">
        <v>62</v>
      </c>
      <c r="E3681" s="6">
        <v>46</v>
      </c>
    </row>
    <row r="3682" ht="12.75" customHeight="1" spans="1:5">
      <c r="A3682" s="7" t="s">
        <v>8253</v>
      </c>
      <c r="B3682" s="4" t="s">
        <v>2190</v>
      </c>
      <c r="C3682" s="7" t="s">
        <v>8254</v>
      </c>
      <c r="D3682" s="6" t="s">
        <v>62</v>
      </c>
      <c r="E3682" s="6">
        <v>69</v>
      </c>
    </row>
    <row r="3683" ht="12.75" customHeight="1" spans="1:5">
      <c r="A3683" s="7" t="s">
        <v>8255</v>
      </c>
      <c r="B3683" s="4" t="s">
        <v>2190</v>
      </c>
      <c r="C3683" s="7" t="s">
        <v>8255</v>
      </c>
      <c r="D3683" s="6" t="s">
        <v>62</v>
      </c>
      <c r="E3683" s="6">
        <v>61</v>
      </c>
    </row>
    <row r="3684" ht="12.75" customHeight="1" spans="1:5">
      <c r="A3684" s="7" t="s">
        <v>8256</v>
      </c>
      <c r="B3684" s="4" t="s">
        <v>2190</v>
      </c>
      <c r="C3684" s="7" t="s">
        <v>8256</v>
      </c>
      <c r="D3684" s="6" t="s">
        <v>62</v>
      </c>
      <c r="E3684" s="6">
        <v>8</v>
      </c>
    </row>
    <row r="3685" ht="12.75" customHeight="1" spans="1:5">
      <c r="A3685" s="7" t="s">
        <v>8257</v>
      </c>
      <c r="B3685" s="4" t="s">
        <v>2190</v>
      </c>
      <c r="C3685" s="7" t="s">
        <v>8258</v>
      </c>
      <c r="D3685" s="6" t="s">
        <v>62</v>
      </c>
      <c r="E3685" s="6">
        <v>64</v>
      </c>
    </row>
    <row r="3686" ht="12.75" customHeight="1" spans="1:5">
      <c r="A3686" s="7" t="s">
        <v>8259</v>
      </c>
      <c r="B3686" s="4" t="s">
        <v>2190</v>
      </c>
      <c r="C3686" s="7" t="s">
        <v>8259</v>
      </c>
      <c r="D3686" s="6" t="s">
        <v>62</v>
      </c>
      <c r="E3686" s="6">
        <v>26</v>
      </c>
    </row>
    <row r="3687" ht="12.75" customHeight="1" spans="1:5">
      <c r="A3687" s="7" t="s">
        <v>8260</v>
      </c>
      <c r="B3687" s="4" t="s">
        <v>2190</v>
      </c>
      <c r="C3687" s="7" t="s">
        <v>8260</v>
      </c>
      <c r="D3687" s="6" t="s">
        <v>62</v>
      </c>
      <c r="E3687" s="6">
        <v>38</v>
      </c>
    </row>
    <row r="3688" ht="12.75" customHeight="1" spans="1:5">
      <c r="A3688" s="7" t="s">
        <v>8261</v>
      </c>
      <c r="B3688" s="4" t="s">
        <v>2190</v>
      </c>
      <c r="C3688" s="7" t="s">
        <v>8262</v>
      </c>
      <c r="D3688" s="6" t="s">
        <v>62</v>
      </c>
      <c r="E3688" s="6">
        <v>36</v>
      </c>
    </row>
    <row r="3689" ht="12.75" customHeight="1" spans="1:5">
      <c r="A3689" s="7" t="s">
        <v>8263</v>
      </c>
      <c r="B3689" s="4" t="s">
        <v>2190</v>
      </c>
      <c r="C3689" s="7" t="s">
        <v>8263</v>
      </c>
      <c r="D3689" s="6" t="s">
        <v>62</v>
      </c>
      <c r="E3689" s="6">
        <v>8</v>
      </c>
    </row>
    <row r="3690" ht="142.5" spans="1:5">
      <c r="A3690" s="7" t="s">
        <v>8264</v>
      </c>
      <c r="B3690" s="4" t="s">
        <v>2190</v>
      </c>
      <c r="C3690" s="7" t="s">
        <v>8264</v>
      </c>
      <c r="D3690" s="6" t="s">
        <v>62</v>
      </c>
      <c r="E3690" s="6">
        <v>28</v>
      </c>
    </row>
    <row r="3691" ht="12.75" customHeight="1" spans="1:5">
      <c r="A3691" s="7" t="s">
        <v>8265</v>
      </c>
      <c r="B3691" s="4" t="s">
        <v>2190</v>
      </c>
      <c r="C3691" s="7" t="s">
        <v>8266</v>
      </c>
      <c r="D3691" s="6" t="s">
        <v>62</v>
      </c>
      <c r="E3691" s="6">
        <v>137</v>
      </c>
    </row>
    <row r="3692" ht="12.75" customHeight="1" spans="1:5">
      <c r="A3692" s="7" t="s">
        <v>8267</v>
      </c>
      <c r="B3692" s="4" t="s">
        <v>2190</v>
      </c>
      <c r="C3692" s="7" t="s">
        <v>8267</v>
      </c>
      <c r="D3692" s="6" t="s">
        <v>62</v>
      </c>
      <c r="E3692" s="6">
        <v>113</v>
      </c>
    </row>
    <row r="3693" ht="12.75" customHeight="1" spans="1:5">
      <c r="A3693" s="7" t="s">
        <v>8268</v>
      </c>
      <c r="B3693" s="4" t="s">
        <v>2190</v>
      </c>
      <c r="C3693" s="7" t="s">
        <v>8268</v>
      </c>
      <c r="D3693" s="6" t="s">
        <v>62</v>
      </c>
      <c r="E3693" s="6">
        <v>24</v>
      </c>
    </row>
    <row r="3694" ht="12.75" customHeight="1" spans="1:5">
      <c r="A3694" s="7" t="s">
        <v>8269</v>
      </c>
      <c r="B3694" s="4" t="s">
        <v>2190</v>
      </c>
      <c r="C3694" s="7" t="s">
        <v>8270</v>
      </c>
      <c r="D3694" s="6" t="s">
        <v>62</v>
      </c>
      <c r="E3694" s="6">
        <v>56</v>
      </c>
    </row>
    <row r="3695" ht="12.75" customHeight="1" spans="1:5">
      <c r="A3695" s="7" t="s">
        <v>8271</v>
      </c>
      <c r="B3695" s="4" t="s">
        <v>2190</v>
      </c>
      <c r="C3695" s="7" t="s">
        <v>8271</v>
      </c>
      <c r="D3695" s="6" t="s">
        <v>62</v>
      </c>
      <c r="E3695" s="6">
        <v>21</v>
      </c>
    </row>
    <row r="3696" ht="12.75" customHeight="1" spans="1:5">
      <c r="A3696" s="7" t="s">
        <v>8272</v>
      </c>
      <c r="B3696" s="4" t="s">
        <v>2190</v>
      </c>
      <c r="C3696" s="7" t="s">
        <v>8272</v>
      </c>
      <c r="D3696" s="6" t="s">
        <v>62</v>
      </c>
      <c r="E3696" s="6">
        <v>35</v>
      </c>
    </row>
    <row r="3697" ht="12.75" customHeight="1" spans="1:5">
      <c r="A3697" s="7" t="s">
        <v>8273</v>
      </c>
      <c r="B3697" s="4" t="s">
        <v>2190</v>
      </c>
      <c r="C3697" s="7" t="s">
        <v>8274</v>
      </c>
      <c r="D3697" s="6" t="s">
        <v>62</v>
      </c>
      <c r="E3697" s="6">
        <v>124</v>
      </c>
    </row>
    <row r="3698" ht="12.75" customHeight="1" spans="1:5">
      <c r="A3698" s="7" t="s">
        <v>8275</v>
      </c>
      <c r="B3698" s="4" t="s">
        <v>2190</v>
      </c>
      <c r="C3698" s="7" t="s">
        <v>8275</v>
      </c>
      <c r="D3698" s="6" t="s">
        <v>62</v>
      </c>
      <c r="E3698" s="6">
        <v>55</v>
      </c>
    </row>
    <row r="3699" ht="12.75" customHeight="1" spans="1:5">
      <c r="A3699" s="7" t="s">
        <v>8276</v>
      </c>
      <c r="B3699" s="4" t="s">
        <v>2190</v>
      </c>
      <c r="C3699" s="7" t="s">
        <v>8276</v>
      </c>
      <c r="D3699" s="6" t="s">
        <v>62</v>
      </c>
      <c r="E3699" s="6">
        <v>69</v>
      </c>
    </row>
    <row r="3700" ht="12.75" customHeight="1" spans="1:5">
      <c r="A3700" s="7" t="s">
        <v>8277</v>
      </c>
      <c r="B3700" s="4" t="s">
        <v>2190</v>
      </c>
      <c r="C3700" s="7" t="s">
        <v>8278</v>
      </c>
      <c r="D3700" s="6" t="s">
        <v>62</v>
      </c>
      <c r="E3700" s="6">
        <v>66</v>
      </c>
    </row>
    <row r="3701" ht="12.75" customHeight="1" spans="1:5">
      <c r="A3701" s="7" t="s">
        <v>8279</v>
      </c>
      <c r="B3701" s="4" t="s">
        <v>2190</v>
      </c>
      <c r="C3701" s="7" t="s">
        <v>8279</v>
      </c>
      <c r="D3701" s="6" t="s">
        <v>62</v>
      </c>
      <c r="E3701" s="6">
        <v>30</v>
      </c>
    </row>
    <row r="3702" ht="12.75" customHeight="1" spans="1:5">
      <c r="A3702" s="7" t="s">
        <v>8280</v>
      </c>
      <c r="B3702" s="4" t="s">
        <v>2190</v>
      </c>
      <c r="C3702" s="7" t="s">
        <v>8280</v>
      </c>
      <c r="D3702" s="6" t="s">
        <v>62</v>
      </c>
      <c r="E3702" s="6">
        <v>36</v>
      </c>
    </row>
    <row r="3703" ht="12.75" customHeight="1" spans="1:5">
      <c r="A3703" s="7" t="s">
        <v>8281</v>
      </c>
      <c r="B3703" s="4" t="s">
        <v>2190</v>
      </c>
      <c r="C3703" s="7" t="s">
        <v>8282</v>
      </c>
      <c r="D3703" s="6" t="s">
        <v>62</v>
      </c>
      <c r="E3703" s="6">
        <v>17</v>
      </c>
    </row>
    <row r="3704" ht="12.75" customHeight="1" spans="1:5">
      <c r="A3704" s="7" t="s">
        <v>8283</v>
      </c>
      <c r="B3704" s="4" t="s">
        <v>2190</v>
      </c>
      <c r="C3704" s="7" t="s">
        <v>8283</v>
      </c>
      <c r="D3704" s="6" t="s">
        <v>62</v>
      </c>
      <c r="E3704" s="6">
        <v>7</v>
      </c>
    </row>
    <row r="3705" ht="12.75" customHeight="1" spans="1:5">
      <c r="A3705" s="7" t="s">
        <v>8284</v>
      </c>
      <c r="B3705" s="4" t="s">
        <v>2190</v>
      </c>
      <c r="C3705" s="7" t="s">
        <v>8284</v>
      </c>
      <c r="D3705" s="6" t="s">
        <v>62</v>
      </c>
      <c r="E3705" s="6">
        <v>10</v>
      </c>
    </row>
    <row r="3706" ht="12.75" customHeight="1" spans="1:5">
      <c r="A3706" s="7" t="s">
        <v>8285</v>
      </c>
      <c r="B3706" s="4" t="s">
        <v>2190</v>
      </c>
      <c r="C3706" s="7" t="s">
        <v>8286</v>
      </c>
      <c r="D3706" s="6" t="s">
        <v>62</v>
      </c>
      <c r="E3706" s="6">
        <v>29</v>
      </c>
    </row>
    <row r="3707" ht="12.75" customHeight="1" spans="1:5">
      <c r="A3707" s="7" t="s">
        <v>8287</v>
      </c>
      <c r="B3707" s="4" t="s">
        <v>2190</v>
      </c>
      <c r="C3707" s="7" t="s">
        <v>8287</v>
      </c>
      <c r="D3707" s="6" t="s">
        <v>62</v>
      </c>
      <c r="E3707" s="6">
        <v>17</v>
      </c>
    </row>
    <row r="3708" ht="12.75" customHeight="1" spans="1:5">
      <c r="A3708" s="7" t="s">
        <v>8288</v>
      </c>
      <c r="B3708" s="4" t="s">
        <v>2190</v>
      </c>
      <c r="C3708" s="7" t="s">
        <v>8288</v>
      </c>
      <c r="D3708" s="6" t="s">
        <v>62</v>
      </c>
      <c r="E3708" s="6">
        <v>12</v>
      </c>
    </row>
    <row r="3709" ht="12.75" customHeight="1" spans="1:5">
      <c r="A3709" s="7" t="s">
        <v>8289</v>
      </c>
      <c r="B3709" s="4" t="s">
        <v>2190</v>
      </c>
      <c r="C3709" s="7" t="s">
        <v>8290</v>
      </c>
      <c r="D3709" s="6" t="s">
        <v>62</v>
      </c>
      <c r="E3709" s="6">
        <v>5535</v>
      </c>
    </row>
    <row r="3710" ht="12.75" customHeight="1" spans="1:5">
      <c r="A3710" s="7" t="s">
        <v>8291</v>
      </c>
      <c r="B3710" s="4" t="s">
        <v>2190</v>
      </c>
      <c r="C3710" s="7" t="s">
        <v>8292</v>
      </c>
      <c r="D3710" s="6" t="s">
        <v>8293</v>
      </c>
      <c r="E3710" s="6">
        <v>115</v>
      </c>
    </row>
    <row r="3711" ht="12.75" customHeight="1" spans="1:5">
      <c r="A3711" s="7" t="s">
        <v>8294</v>
      </c>
      <c r="B3711" s="4" t="s">
        <v>2190</v>
      </c>
      <c r="C3711" s="7" t="s">
        <v>8294</v>
      </c>
      <c r="D3711" s="6" t="s">
        <v>46</v>
      </c>
      <c r="E3711" s="9" t="s">
        <v>2391</v>
      </c>
    </row>
    <row r="3712" ht="12.75" customHeight="1" spans="1:5">
      <c r="A3712" s="7" t="s">
        <v>8295</v>
      </c>
      <c r="B3712" s="4" t="s">
        <v>2190</v>
      </c>
      <c r="C3712" s="7" t="s">
        <v>8295</v>
      </c>
      <c r="D3712" s="6" t="s">
        <v>62</v>
      </c>
      <c r="E3712" s="6">
        <v>5535</v>
      </c>
    </row>
    <row r="3713" ht="12.75" customHeight="1" spans="1:5">
      <c r="A3713" s="7" t="s">
        <v>8296</v>
      </c>
      <c r="B3713" s="4" t="s">
        <v>2190</v>
      </c>
      <c r="C3713" s="7" t="s">
        <v>8296</v>
      </c>
      <c r="D3713" s="6" t="s">
        <v>46</v>
      </c>
      <c r="E3713" s="9">
        <f>E3714/E3715</f>
        <v>0.0695266272189349</v>
      </c>
    </row>
    <row r="3714" ht="12.75" customHeight="1" spans="1:5">
      <c r="A3714" s="7" t="s">
        <v>8297</v>
      </c>
      <c r="B3714" s="4" t="s">
        <v>2190</v>
      </c>
      <c r="C3714" s="7" t="s">
        <v>8297</v>
      </c>
      <c r="D3714" s="6" t="s">
        <v>62</v>
      </c>
      <c r="E3714" s="6">
        <v>47</v>
      </c>
    </row>
    <row r="3715" ht="12.75" customHeight="1" spans="1:5">
      <c r="A3715" s="7" t="s">
        <v>8298</v>
      </c>
      <c r="B3715" s="4" t="s">
        <v>2190</v>
      </c>
      <c r="C3715" s="7" t="s">
        <v>8299</v>
      </c>
      <c r="D3715" s="6" t="s">
        <v>62</v>
      </c>
      <c r="E3715" s="6">
        <v>676</v>
      </c>
    </row>
    <row r="3716" ht="12.75" customHeight="1" spans="1:5">
      <c r="A3716" s="7" t="s">
        <v>8300</v>
      </c>
      <c r="B3716" s="4" t="s">
        <v>2190</v>
      </c>
      <c r="C3716" s="7" t="s">
        <v>8300</v>
      </c>
      <c r="D3716" s="6" t="s">
        <v>46</v>
      </c>
      <c r="E3716" s="9" t="s">
        <v>3369</v>
      </c>
    </row>
    <row r="3717" ht="12.75" customHeight="1" spans="1:5">
      <c r="A3717" s="7" t="s">
        <v>8301</v>
      </c>
      <c r="B3717" s="4" t="s">
        <v>2190</v>
      </c>
      <c r="C3717" s="7" t="s">
        <v>8301</v>
      </c>
      <c r="D3717" s="6" t="s">
        <v>62</v>
      </c>
      <c r="E3717" s="6">
        <v>10</v>
      </c>
    </row>
    <row r="3718" ht="12.75" customHeight="1" spans="1:5">
      <c r="A3718" s="7" t="s">
        <v>8302</v>
      </c>
      <c r="B3718" s="4" t="s">
        <v>2190</v>
      </c>
      <c r="C3718" s="7" t="s">
        <v>8303</v>
      </c>
      <c r="D3718" s="6" t="s">
        <v>62</v>
      </c>
      <c r="E3718" s="6">
        <v>32</v>
      </c>
    </row>
    <row r="3719" ht="12.75" customHeight="1" spans="1:5">
      <c r="A3719" s="7" t="s">
        <v>8304</v>
      </c>
      <c r="B3719" s="4" t="s">
        <v>2190</v>
      </c>
      <c r="C3719" s="7" t="s">
        <v>8305</v>
      </c>
      <c r="D3719" s="6" t="s">
        <v>62</v>
      </c>
      <c r="E3719" s="6">
        <v>3006</v>
      </c>
    </row>
    <row r="3720" ht="12.75" customHeight="1" spans="1:5">
      <c r="A3720" s="7" t="s">
        <v>8306</v>
      </c>
      <c r="B3720" s="4" t="s">
        <v>2190</v>
      </c>
      <c r="C3720" s="7" t="s">
        <v>8307</v>
      </c>
      <c r="D3720" s="6" t="s">
        <v>62</v>
      </c>
      <c r="E3720" s="6">
        <v>1853</v>
      </c>
    </row>
    <row r="3721" ht="12.75" customHeight="1" spans="1:5">
      <c r="A3721" s="3" t="s">
        <v>8308</v>
      </c>
      <c r="B3721" s="3"/>
      <c r="C3721" s="3"/>
      <c r="D3721" s="3"/>
      <c r="E3721" s="3"/>
    </row>
    <row r="3722" ht="12.75" customHeight="1" spans="1:5">
      <c r="A3722" s="7" t="s">
        <v>8309</v>
      </c>
      <c r="B3722" s="4" t="s">
        <v>2190</v>
      </c>
      <c r="C3722" s="7" t="s">
        <v>8309</v>
      </c>
      <c r="D3722" s="6" t="s">
        <v>574</v>
      </c>
      <c r="E3722" s="6">
        <v>3325</v>
      </c>
    </row>
    <row r="3723" ht="12.75" customHeight="1" spans="1:5">
      <c r="A3723" s="7" t="s">
        <v>8310</v>
      </c>
      <c r="B3723" s="4" t="s">
        <v>2190</v>
      </c>
      <c r="C3723" s="7" t="s">
        <v>8310</v>
      </c>
      <c r="D3723" s="6" t="s">
        <v>574</v>
      </c>
      <c r="E3723" s="6">
        <v>40</v>
      </c>
    </row>
    <row r="3724" ht="12.75" customHeight="1" spans="1:5">
      <c r="A3724" s="7" t="s">
        <v>8311</v>
      </c>
      <c r="B3724" s="4" t="s">
        <v>2190</v>
      </c>
      <c r="C3724" s="7" t="s">
        <v>8312</v>
      </c>
      <c r="D3724" s="6" t="s">
        <v>574</v>
      </c>
      <c r="E3724" s="6">
        <v>38</v>
      </c>
    </row>
    <row r="3725" ht="12.75" customHeight="1" spans="1:5">
      <c r="A3725" s="7" t="s">
        <v>8313</v>
      </c>
      <c r="B3725" s="4" t="s">
        <v>2190</v>
      </c>
      <c r="C3725" s="7" t="s">
        <v>8313</v>
      </c>
      <c r="D3725" s="6" t="s">
        <v>574</v>
      </c>
      <c r="E3725" s="6">
        <v>875</v>
      </c>
    </row>
    <row r="3726" ht="12.75" customHeight="1" spans="1:5">
      <c r="A3726" s="7" t="s">
        <v>8314</v>
      </c>
      <c r="B3726" s="4" t="s">
        <v>2190</v>
      </c>
      <c r="C3726" s="7" t="s">
        <v>8314</v>
      </c>
      <c r="D3726" s="6" t="s">
        <v>574</v>
      </c>
      <c r="E3726" s="6">
        <v>30</v>
      </c>
    </row>
    <row r="3727" ht="12.75" customHeight="1" spans="1:5">
      <c r="A3727" s="7" t="s">
        <v>8315</v>
      </c>
      <c r="B3727" s="4" t="s">
        <v>2190</v>
      </c>
      <c r="C3727" s="7" t="s">
        <v>8315</v>
      </c>
      <c r="D3727" s="6" t="s">
        <v>574</v>
      </c>
      <c r="E3727" s="6">
        <v>60</v>
      </c>
    </row>
    <row r="3728" ht="12.75" customHeight="1" spans="1:5">
      <c r="A3728" s="7" t="s">
        <v>8316</v>
      </c>
      <c r="B3728" s="4" t="s">
        <v>2190</v>
      </c>
      <c r="C3728" s="7" t="s">
        <v>8316</v>
      </c>
      <c r="D3728" s="6" t="s">
        <v>574</v>
      </c>
      <c r="E3728" s="6">
        <v>40</v>
      </c>
    </row>
    <row r="3729" ht="12.75" customHeight="1" spans="1:5">
      <c r="A3729" s="7" t="s">
        <v>8317</v>
      </c>
      <c r="B3729" s="4" t="s">
        <v>2190</v>
      </c>
      <c r="C3729" s="7" t="s">
        <v>8317</v>
      </c>
      <c r="D3729" s="6" t="s">
        <v>574</v>
      </c>
      <c r="E3729" s="6">
        <v>16</v>
      </c>
    </row>
    <row r="3730" ht="12.75" customHeight="1" spans="1:5">
      <c r="A3730" s="7" t="s">
        <v>8318</v>
      </c>
      <c r="B3730" s="4" t="s">
        <v>2190</v>
      </c>
      <c r="C3730" s="7" t="s">
        <v>8318</v>
      </c>
      <c r="D3730" s="6" t="s">
        <v>574</v>
      </c>
      <c r="E3730" s="6">
        <v>21</v>
      </c>
    </row>
    <row r="3731" ht="12.75" customHeight="1" spans="1:5">
      <c r="A3731" s="7" t="s">
        <v>8319</v>
      </c>
      <c r="B3731" s="4" t="s">
        <v>2190</v>
      </c>
      <c r="C3731" s="7" t="s">
        <v>8320</v>
      </c>
      <c r="D3731" s="6" t="s">
        <v>46</v>
      </c>
      <c r="E3731" s="9" t="s">
        <v>2882</v>
      </c>
    </row>
    <row r="3732" ht="12.75" customHeight="1" spans="1:5">
      <c r="A3732" s="7" t="s">
        <v>8321</v>
      </c>
      <c r="B3732" s="4" t="s">
        <v>2190</v>
      </c>
      <c r="C3732" s="7" t="s">
        <v>8322</v>
      </c>
      <c r="D3732" s="6" t="s">
        <v>426</v>
      </c>
      <c r="E3732" s="6" t="s">
        <v>2397</v>
      </c>
    </row>
    <row r="3733" ht="12.75" customHeight="1" spans="1:5">
      <c r="A3733" s="7" t="s">
        <v>8323</v>
      </c>
      <c r="B3733" s="4" t="s">
        <v>2190</v>
      </c>
      <c r="C3733" s="7" t="s">
        <v>8324</v>
      </c>
      <c r="D3733" s="6" t="s">
        <v>426</v>
      </c>
      <c r="E3733" s="6" t="s">
        <v>8325</v>
      </c>
    </row>
    <row r="3734" ht="12.75" customHeight="1" spans="1:5">
      <c r="A3734" s="7" t="s">
        <v>2189</v>
      </c>
      <c r="B3734" s="4" t="s">
        <v>2190</v>
      </c>
      <c r="C3734" s="7" t="s">
        <v>8324</v>
      </c>
      <c r="D3734" s="6" t="s">
        <v>46</v>
      </c>
      <c r="E3734" s="9" t="s">
        <v>8325</v>
      </c>
    </row>
    <row r="3735" ht="12.75" customHeight="1" spans="1:5">
      <c r="A3735" s="7" t="s">
        <v>64</v>
      </c>
      <c r="B3735" s="4" t="s">
        <v>2190</v>
      </c>
      <c r="C3735" s="7" t="s">
        <v>8326</v>
      </c>
      <c r="D3735" s="6" t="s">
        <v>574</v>
      </c>
      <c r="E3735" s="6" t="s">
        <v>4983</v>
      </c>
    </row>
    <row r="3736" ht="12.75" customHeight="1" spans="1:5">
      <c r="A3736" s="7" t="s">
        <v>576</v>
      </c>
      <c r="B3736" s="4" t="s">
        <v>2190</v>
      </c>
      <c r="C3736" s="7" t="s">
        <v>8327</v>
      </c>
      <c r="D3736" s="6" t="s">
        <v>46</v>
      </c>
      <c r="E3736" s="9" t="s">
        <v>2397</v>
      </c>
    </row>
    <row r="3737" ht="12.75" customHeight="1" spans="1:5">
      <c r="A3737" s="7" t="s">
        <v>2194</v>
      </c>
      <c r="B3737" s="4" t="s">
        <v>2190</v>
      </c>
      <c r="C3737" s="7" t="s">
        <v>8328</v>
      </c>
      <c r="D3737" s="6" t="s">
        <v>65</v>
      </c>
      <c r="E3737" s="6" t="s">
        <v>2685</v>
      </c>
    </row>
    <row r="3738" ht="12.75" customHeight="1" spans="1:5">
      <c r="A3738" s="7" t="s">
        <v>2196</v>
      </c>
      <c r="B3738" s="4" t="s">
        <v>2190</v>
      </c>
      <c r="C3738" s="7" t="s">
        <v>8329</v>
      </c>
      <c r="D3738" s="6" t="s">
        <v>46</v>
      </c>
      <c r="E3738" s="9" t="s">
        <v>2882</v>
      </c>
    </row>
    <row r="3739" ht="12.75" customHeight="1" spans="1:5">
      <c r="A3739" s="7" t="s">
        <v>2198</v>
      </c>
      <c r="B3739" s="4" t="s">
        <v>2190</v>
      </c>
      <c r="C3739" s="7" t="s">
        <v>8330</v>
      </c>
      <c r="D3739" s="6" t="s">
        <v>2199</v>
      </c>
      <c r="E3739" s="6">
        <v>1217</v>
      </c>
    </row>
    <row r="3740" ht="12.75" customHeight="1" spans="1:5">
      <c r="A3740" s="7" t="s">
        <v>2201</v>
      </c>
      <c r="B3740" s="4" t="s">
        <v>2190</v>
      </c>
      <c r="C3740" s="7" t="s">
        <v>8331</v>
      </c>
      <c r="D3740" s="6" t="s">
        <v>2199</v>
      </c>
      <c r="E3740" s="6">
        <v>1217</v>
      </c>
    </row>
    <row r="3741" ht="12.75" customHeight="1" spans="1:5">
      <c r="A3741" s="7" t="s">
        <v>2203</v>
      </c>
      <c r="B3741" s="4" t="s">
        <v>2190</v>
      </c>
      <c r="C3741" s="7" t="s">
        <v>8332</v>
      </c>
      <c r="D3741" s="6" t="s">
        <v>46</v>
      </c>
      <c r="E3741" s="9" t="s">
        <v>2882</v>
      </c>
    </row>
    <row r="3742" ht="12.75" customHeight="1" spans="1:5">
      <c r="A3742" s="7" t="s">
        <v>2205</v>
      </c>
      <c r="B3742" s="4" t="s">
        <v>2190</v>
      </c>
      <c r="C3742" s="7" t="s">
        <v>8333</v>
      </c>
      <c r="D3742" s="6" t="s">
        <v>19</v>
      </c>
      <c r="E3742" s="6">
        <v>5.535</v>
      </c>
    </row>
    <row r="3743" ht="12.75" customHeight="1" spans="1:5">
      <c r="A3743" s="7" t="s">
        <v>2207</v>
      </c>
      <c r="B3743" s="4" t="s">
        <v>2190</v>
      </c>
      <c r="C3743" s="7" t="s">
        <v>8334</v>
      </c>
      <c r="D3743" s="6" t="s">
        <v>19</v>
      </c>
      <c r="E3743" s="6">
        <v>5.535</v>
      </c>
    </row>
    <row r="3744" ht="12.75" customHeight="1" spans="1:5">
      <c r="A3744" s="7" t="s">
        <v>2209</v>
      </c>
      <c r="B3744" s="4" t="s">
        <v>2190</v>
      </c>
      <c r="C3744" s="7" t="s">
        <v>8335</v>
      </c>
      <c r="D3744" s="6" t="s">
        <v>46</v>
      </c>
      <c r="E3744" s="9" t="s">
        <v>2882</v>
      </c>
    </row>
    <row r="3745" ht="12.75" customHeight="1" spans="1:5">
      <c r="A3745" s="7" t="s">
        <v>2211</v>
      </c>
      <c r="B3745" s="4" t="s">
        <v>2190</v>
      </c>
      <c r="C3745" s="7" t="s">
        <v>8336</v>
      </c>
      <c r="D3745" s="6" t="s">
        <v>62</v>
      </c>
      <c r="E3745" s="6">
        <v>1</v>
      </c>
    </row>
    <row r="3746" ht="12.75" customHeight="1" spans="1:5">
      <c r="A3746" s="7" t="s">
        <v>2213</v>
      </c>
      <c r="B3746" s="4" t="s">
        <v>2190</v>
      </c>
      <c r="C3746" s="7" t="s">
        <v>8337</v>
      </c>
      <c r="D3746" s="6" t="s">
        <v>62</v>
      </c>
      <c r="E3746" s="6">
        <v>1</v>
      </c>
    </row>
    <row r="3747" ht="12.75" customHeight="1" spans="1:5">
      <c r="A3747" s="7" t="s">
        <v>2215</v>
      </c>
      <c r="B3747" s="4" t="s">
        <v>2190</v>
      </c>
      <c r="C3747" s="7" t="s">
        <v>8338</v>
      </c>
      <c r="D3747" s="6" t="s">
        <v>46</v>
      </c>
      <c r="E3747" s="9" t="s">
        <v>2882</v>
      </c>
    </row>
    <row r="3748" ht="12.75" customHeight="1" spans="1:5">
      <c r="A3748" s="7" t="s">
        <v>2217</v>
      </c>
      <c r="B3748" s="4" t="s">
        <v>2190</v>
      </c>
      <c r="C3748" s="7" t="s">
        <v>8339</v>
      </c>
      <c r="D3748" s="6" t="s">
        <v>497</v>
      </c>
      <c r="E3748" s="6">
        <v>2.079</v>
      </c>
    </row>
    <row r="3749" ht="12.75" customHeight="1" spans="1:5">
      <c r="A3749" s="7" t="s">
        <v>8340</v>
      </c>
      <c r="B3749" s="4" t="s">
        <v>2190</v>
      </c>
      <c r="C3749" s="7" t="s">
        <v>8341</v>
      </c>
      <c r="D3749" s="6" t="s">
        <v>497</v>
      </c>
      <c r="E3749" s="6">
        <v>2.079</v>
      </c>
    </row>
    <row r="3750" ht="12.75" customHeight="1" spans="1:5">
      <c r="A3750" s="7" t="s">
        <v>2221</v>
      </c>
      <c r="B3750" s="4" t="s">
        <v>2190</v>
      </c>
      <c r="C3750" s="7" t="s">
        <v>8342</v>
      </c>
      <c r="D3750" s="6" t="s">
        <v>46</v>
      </c>
      <c r="E3750" s="9" t="s">
        <v>2882</v>
      </c>
    </row>
    <row r="3751" ht="12.75" customHeight="1" spans="1:5">
      <c r="A3751" s="7" t="s">
        <v>2223</v>
      </c>
      <c r="B3751" s="4" t="s">
        <v>2190</v>
      </c>
      <c r="C3751" s="7" t="s">
        <v>8343</v>
      </c>
      <c r="D3751" s="6" t="s">
        <v>477</v>
      </c>
      <c r="E3751" s="6">
        <v>6.07</v>
      </c>
    </row>
    <row r="3752" ht="12.75" customHeight="1" spans="1:5">
      <c r="A3752" s="7" t="s">
        <v>2225</v>
      </c>
      <c r="B3752" s="4" t="s">
        <v>2190</v>
      </c>
      <c r="C3752" s="7" t="s">
        <v>8344</v>
      </c>
      <c r="D3752" s="6" t="s">
        <v>477</v>
      </c>
      <c r="E3752" s="6">
        <v>6.07</v>
      </c>
    </row>
    <row r="3753" ht="12.75" customHeight="1" spans="1:5">
      <c r="A3753" s="7" t="s">
        <v>2227</v>
      </c>
      <c r="B3753" s="4" t="s">
        <v>2190</v>
      </c>
      <c r="C3753" s="7" t="s">
        <v>8345</v>
      </c>
      <c r="D3753" s="6" t="s">
        <v>46</v>
      </c>
      <c r="E3753" s="9" t="s">
        <v>8346</v>
      </c>
    </row>
    <row r="3754" ht="12.75" customHeight="1" spans="1:5">
      <c r="A3754" s="7" t="s">
        <v>2229</v>
      </c>
      <c r="B3754" s="4" t="s">
        <v>2190</v>
      </c>
      <c r="C3754" s="7" t="s">
        <v>8347</v>
      </c>
      <c r="D3754" s="6" t="s">
        <v>62</v>
      </c>
      <c r="E3754" s="6">
        <v>1307</v>
      </c>
    </row>
    <row r="3755" ht="12.75" customHeight="1" spans="1:5">
      <c r="A3755" s="7" t="s">
        <v>2231</v>
      </c>
      <c r="B3755" s="4" t="s">
        <v>2190</v>
      </c>
      <c r="C3755" s="7" t="s">
        <v>8348</v>
      </c>
      <c r="D3755" s="6" t="s">
        <v>62</v>
      </c>
      <c r="E3755" s="6">
        <v>1.103</v>
      </c>
    </row>
    <row r="3756" ht="12.75" customHeight="1" spans="1:5">
      <c r="A3756" s="7" t="s">
        <v>2233</v>
      </c>
      <c r="B3756" s="4" t="s">
        <v>2190</v>
      </c>
      <c r="C3756" s="7" t="s">
        <v>8349</v>
      </c>
      <c r="D3756" s="6" t="s">
        <v>46</v>
      </c>
      <c r="E3756" s="9" t="s">
        <v>2882</v>
      </c>
    </row>
    <row r="3757" ht="12.75" customHeight="1" spans="1:5">
      <c r="A3757" s="7" t="s">
        <v>8350</v>
      </c>
      <c r="B3757" s="4" t="s">
        <v>2190</v>
      </c>
      <c r="C3757" s="7" t="s">
        <v>8351</v>
      </c>
      <c r="D3757" s="6" t="s">
        <v>62</v>
      </c>
      <c r="E3757" s="6">
        <v>4.709</v>
      </c>
    </row>
    <row r="3758" ht="12.75" customHeight="1" spans="1:5">
      <c r="A3758" s="7" t="s">
        <v>2237</v>
      </c>
      <c r="B3758" s="4" t="s">
        <v>2190</v>
      </c>
      <c r="C3758" s="7" t="s">
        <v>8352</v>
      </c>
      <c r="D3758" s="6" t="s">
        <v>62</v>
      </c>
      <c r="E3758" s="6">
        <v>4.709</v>
      </c>
    </row>
    <row r="3759" ht="12.75" customHeight="1" spans="1:5">
      <c r="A3759" s="7" t="s">
        <v>2239</v>
      </c>
      <c r="B3759" s="4" t="s">
        <v>2190</v>
      </c>
      <c r="C3759" s="7" t="s">
        <v>8353</v>
      </c>
      <c r="D3759" s="6" t="s">
        <v>46</v>
      </c>
      <c r="E3759" s="9" t="s">
        <v>8354</v>
      </c>
    </row>
    <row r="3760" ht="12.75" customHeight="1" spans="1:5">
      <c r="A3760" s="7" t="s">
        <v>8355</v>
      </c>
      <c r="B3760" s="4" t="s">
        <v>2190</v>
      </c>
      <c r="C3760" s="7" t="s">
        <v>8356</v>
      </c>
      <c r="D3760" s="6" t="s">
        <v>62</v>
      </c>
      <c r="E3760" s="6">
        <v>2.656</v>
      </c>
    </row>
    <row r="3761" ht="12.75" customHeight="1" spans="1:5">
      <c r="A3761" s="7" t="s">
        <v>2243</v>
      </c>
      <c r="B3761" s="4" t="s">
        <v>2190</v>
      </c>
      <c r="C3761" s="7" t="s">
        <v>8357</v>
      </c>
      <c r="D3761" s="6" t="s">
        <v>62</v>
      </c>
      <c r="E3761" s="6">
        <v>2.673</v>
      </c>
    </row>
    <row r="3762" ht="12.75" customHeight="1" spans="1:5">
      <c r="A3762" s="3" t="s">
        <v>2245</v>
      </c>
      <c r="B3762" s="4"/>
      <c r="C3762" s="30"/>
      <c r="D3762" s="6"/>
      <c r="E3762" s="30"/>
    </row>
    <row r="3763" ht="12.75" customHeight="1" spans="1:5">
      <c r="A3763" s="42" t="s">
        <v>8358</v>
      </c>
      <c r="B3763" s="36"/>
      <c r="C3763" s="37"/>
      <c r="D3763" s="38"/>
      <c r="E3763" s="37"/>
    </row>
    <row r="3764" ht="12.75" customHeight="1" spans="1:5">
      <c r="A3764" s="7" t="s">
        <v>8359</v>
      </c>
      <c r="B3764" s="4" t="s">
        <v>2248</v>
      </c>
      <c r="C3764" s="7" t="s">
        <v>8360</v>
      </c>
      <c r="D3764" s="6" t="s">
        <v>8361</v>
      </c>
      <c r="E3764" s="22">
        <v>36</v>
      </c>
    </row>
    <row r="3765" ht="12.75" customHeight="1" spans="1:5">
      <c r="A3765" s="7" t="s">
        <v>8362</v>
      </c>
      <c r="B3765" s="4" t="s">
        <v>2248</v>
      </c>
      <c r="C3765" s="7" t="s">
        <v>8363</v>
      </c>
      <c r="D3765" s="6" t="s">
        <v>1301</v>
      </c>
      <c r="E3765" s="22">
        <v>107</v>
      </c>
    </row>
    <row r="3766" ht="12.75" customHeight="1" spans="1:5">
      <c r="A3766" s="7" t="s">
        <v>8364</v>
      </c>
      <c r="B3766" s="4" t="s">
        <v>2248</v>
      </c>
      <c r="C3766" s="7" t="s">
        <v>8365</v>
      </c>
      <c r="D3766" s="6" t="s">
        <v>46</v>
      </c>
      <c r="E3766" s="9" t="s">
        <v>2391</v>
      </c>
    </row>
    <row r="3767" ht="12.75" customHeight="1" spans="1:5">
      <c r="A3767" s="7" t="s">
        <v>8366</v>
      </c>
      <c r="B3767" s="4" t="s">
        <v>2248</v>
      </c>
      <c r="C3767" s="7" t="s">
        <v>8367</v>
      </c>
      <c r="D3767" s="6" t="s">
        <v>1301</v>
      </c>
      <c r="E3767" s="22">
        <v>96</v>
      </c>
    </row>
    <row r="3768" ht="12.75" customHeight="1" spans="1:5">
      <c r="A3768" s="7" t="s">
        <v>8368</v>
      </c>
      <c r="B3768" s="4" t="s">
        <v>2248</v>
      </c>
      <c r="C3768" s="7" t="s">
        <v>8369</v>
      </c>
      <c r="D3768" s="6" t="s">
        <v>1301</v>
      </c>
      <c r="E3768" s="22">
        <v>96</v>
      </c>
    </row>
    <row r="3769" ht="12.75" customHeight="1" spans="1:5">
      <c r="A3769" s="7" t="s">
        <v>8370</v>
      </c>
      <c r="B3769" s="4" t="s">
        <v>2248</v>
      </c>
      <c r="C3769" s="7" t="s">
        <v>8371</v>
      </c>
      <c r="D3769" s="6" t="s">
        <v>1301</v>
      </c>
      <c r="E3769" s="22">
        <v>0</v>
      </c>
    </row>
    <row r="3770" ht="12.75" customHeight="1" spans="1:5">
      <c r="A3770" s="7" t="s">
        <v>8372</v>
      </c>
      <c r="B3770" s="4" t="s">
        <v>2248</v>
      </c>
      <c r="C3770" s="7" t="s">
        <v>8373</v>
      </c>
      <c r="D3770" s="6" t="s">
        <v>8361</v>
      </c>
      <c r="E3770" s="6">
        <v>64</v>
      </c>
    </row>
    <row r="3771" ht="12.75" customHeight="1" spans="1:5">
      <c r="A3771" s="7" t="s">
        <v>8374</v>
      </c>
      <c r="B3771" s="4" t="s">
        <v>2248</v>
      </c>
      <c r="C3771" s="7" t="s">
        <v>8375</v>
      </c>
      <c r="D3771" s="6" t="s">
        <v>1301</v>
      </c>
      <c r="E3771" s="22">
        <v>107</v>
      </c>
    </row>
    <row r="3772" ht="12.75" customHeight="1" spans="1:5">
      <c r="A3772" s="7" t="s">
        <v>8376</v>
      </c>
      <c r="B3772" s="4" t="s">
        <v>2248</v>
      </c>
      <c r="C3772" s="7" t="s">
        <v>8377</v>
      </c>
      <c r="D3772" s="6" t="s">
        <v>1301</v>
      </c>
      <c r="E3772" s="22">
        <v>0</v>
      </c>
    </row>
    <row r="3773" ht="12.75" customHeight="1" spans="1:5">
      <c r="A3773" s="7" t="s">
        <v>8378</v>
      </c>
      <c r="B3773" s="4" t="s">
        <v>2248</v>
      </c>
      <c r="C3773" s="7" t="s">
        <v>8379</v>
      </c>
      <c r="D3773" s="6" t="s">
        <v>1301</v>
      </c>
      <c r="E3773" s="22">
        <v>0</v>
      </c>
    </row>
    <row r="3774" ht="12.75" customHeight="1" spans="1:5">
      <c r="A3774" s="7" t="s">
        <v>8380</v>
      </c>
      <c r="B3774" s="4" t="s">
        <v>2248</v>
      </c>
      <c r="C3774" s="7" t="s">
        <v>8381</v>
      </c>
      <c r="D3774" s="6" t="s">
        <v>1301</v>
      </c>
      <c r="E3774" s="22">
        <v>64</v>
      </c>
    </row>
    <row r="3775" ht="12.75" customHeight="1" spans="1:5">
      <c r="A3775" s="7" t="s">
        <v>8382</v>
      </c>
      <c r="B3775" s="4" t="s">
        <v>2248</v>
      </c>
      <c r="C3775" s="7" t="s">
        <v>8383</v>
      </c>
      <c r="D3775" s="6" t="s">
        <v>1301</v>
      </c>
      <c r="E3775" s="22">
        <v>62</v>
      </c>
    </row>
    <row r="3776" ht="12.75" customHeight="1" spans="1:5">
      <c r="A3776" s="7" t="s">
        <v>8384</v>
      </c>
      <c r="B3776" s="4" t="s">
        <v>2248</v>
      </c>
      <c r="C3776" s="7" t="s">
        <v>8385</v>
      </c>
      <c r="D3776" s="6" t="s">
        <v>1301</v>
      </c>
      <c r="E3776" s="22">
        <v>25</v>
      </c>
    </row>
    <row r="3777" ht="12.75" customHeight="1" spans="1:5">
      <c r="A3777" s="7" t="s">
        <v>8386</v>
      </c>
      <c r="B3777" s="4" t="s">
        <v>2248</v>
      </c>
      <c r="C3777" s="7" t="s">
        <v>8387</v>
      </c>
      <c r="D3777" s="6" t="s">
        <v>1301</v>
      </c>
      <c r="E3777" s="22">
        <v>2</v>
      </c>
    </row>
    <row r="3778" ht="12.75" customHeight="1" spans="1:5">
      <c r="A3778" s="34" t="s">
        <v>8388</v>
      </c>
      <c r="B3778" s="36"/>
      <c r="C3778" s="37"/>
      <c r="D3778" s="38"/>
      <c r="E3778" s="37"/>
    </row>
    <row r="3779" ht="12.75" customHeight="1" spans="1:5">
      <c r="A3779" s="7" t="s">
        <v>8389</v>
      </c>
      <c r="B3779" s="4" t="s">
        <v>2248</v>
      </c>
      <c r="C3779" s="7" t="s">
        <v>8390</v>
      </c>
      <c r="D3779" s="6" t="s">
        <v>119</v>
      </c>
      <c r="E3779" s="22">
        <v>24</v>
      </c>
    </row>
    <row r="3780" ht="12.75" customHeight="1" spans="1:5">
      <c r="A3780" s="7" t="s">
        <v>8391</v>
      </c>
      <c r="B3780" s="4" t="s">
        <v>2248</v>
      </c>
      <c r="C3780" s="7" t="s">
        <v>8392</v>
      </c>
      <c r="D3780" s="6" t="s">
        <v>46</v>
      </c>
      <c r="E3780" s="9" t="s">
        <v>8393</v>
      </c>
    </row>
    <row r="3781" ht="12.75" customHeight="1" spans="1:5">
      <c r="A3781" s="7" t="s">
        <v>8394</v>
      </c>
      <c r="B3781" s="4" t="s">
        <v>2248</v>
      </c>
      <c r="C3781" s="7" t="s">
        <v>8395</v>
      </c>
      <c r="D3781" s="6" t="s">
        <v>46</v>
      </c>
      <c r="E3781" s="14" t="s">
        <v>8396</v>
      </c>
    </row>
    <row r="3782" ht="12.75" customHeight="1" spans="1:5">
      <c r="A3782" s="7" t="s">
        <v>8397</v>
      </c>
      <c r="B3782" s="4" t="s">
        <v>2248</v>
      </c>
      <c r="C3782" s="7" t="s">
        <v>8398</v>
      </c>
      <c r="D3782" s="6" t="s">
        <v>46</v>
      </c>
      <c r="E3782" s="14" t="s">
        <v>8399</v>
      </c>
    </row>
    <row r="3783" ht="12.75" customHeight="1" spans="1:5">
      <c r="A3783" s="7" t="s">
        <v>8372</v>
      </c>
      <c r="B3783" s="4" t="s">
        <v>2248</v>
      </c>
      <c r="C3783" s="7" t="s">
        <v>8373</v>
      </c>
      <c r="D3783" s="6" t="s">
        <v>46</v>
      </c>
      <c r="E3783" s="9" t="s">
        <v>8400</v>
      </c>
    </row>
    <row r="3784" ht="12.75" customHeight="1" spans="1:5">
      <c r="A3784" s="7" t="s">
        <v>2247</v>
      </c>
      <c r="B3784" s="4" t="s">
        <v>2248</v>
      </c>
      <c r="C3784" s="7" t="s">
        <v>8401</v>
      </c>
      <c r="D3784" s="6" t="s">
        <v>2249</v>
      </c>
      <c r="E3784" s="6" t="s">
        <v>2685</v>
      </c>
    </row>
    <row r="3785" ht="12.75" customHeight="1" spans="1:5">
      <c r="A3785" s="7" t="s">
        <v>64</v>
      </c>
      <c r="B3785" s="4" t="s">
        <v>2248</v>
      </c>
      <c r="C3785" s="7" t="s">
        <v>3497</v>
      </c>
      <c r="D3785" s="6" t="s">
        <v>574</v>
      </c>
      <c r="E3785" s="6" t="s">
        <v>4983</v>
      </c>
    </row>
    <row r="3786" ht="12.75" customHeight="1" spans="1:5">
      <c r="A3786" s="7" t="s">
        <v>576</v>
      </c>
      <c r="B3786" s="4" t="s">
        <v>2248</v>
      </c>
      <c r="C3786" s="7" t="s">
        <v>3647</v>
      </c>
      <c r="D3786" s="6" t="s">
        <v>46</v>
      </c>
      <c r="E3786" s="9" t="s">
        <v>8402</v>
      </c>
    </row>
    <row r="3787" ht="12.75" customHeight="1" spans="1:5">
      <c r="A3787" s="7" t="s">
        <v>2253</v>
      </c>
      <c r="B3787" s="4" t="s">
        <v>2248</v>
      </c>
      <c r="C3787" s="7" t="s">
        <v>8403</v>
      </c>
      <c r="D3787" s="6" t="s">
        <v>46</v>
      </c>
      <c r="E3787" s="9" t="s">
        <v>2882</v>
      </c>
    </row>
    <row r="3788" ht="12.75" customHeight="1" spans="1:5">
      <c r="A3788" s="7" t="s">
        <v>8404</v>
      </c>
      <c r="B3788" s="4" t="s">
        <v>2248</v>
      </c>
      <c r="C3788" s="7" t="s">
        <v>8405</v>
      </c>
      <c r="D3788" s="6" t="s">
        <v>46</v>
      </c>
      <c r="E3788" s="9" t="s">
        <v>8399</v>
      </c>
    </row>
    <row r="3789" ht="12.75" customHeight="1" spans="1:5">
      <c r="A3789" s="7" t="s">
        <v>2257</v>
      </c>
      <c r="B3789" s="4" t="s">
        <v>2248</v>
      </c>
      <c r="C3789" s="7" t="s">
        <v>8406</v>
      </c>
      <c r="D3789" s="6" t="s">
        <v>46</v>
      </c>
      <c r="E3789" s="9" t="s">
        <v>8399</v>
      </c>
    </row>
    <row r="3790" ht="12.75" customHeight="1" spans="1:5">
      <c r="A3790" s="7" t="s">
        <v>2259</v>
      </c>
      <c r="B3790" s="4" t="s">
        <v>2248</v>
      </c>
      <c r="C3790" s="7" t="s">
        <v>8407</v>
      </c>
      <c r="D3790" s="6" t="s">
        <v>46</v>
      </c>
      <c r="E3790" s="9" t="s">
        <v>2882</v>
      </c>
    </row>
    <row r="3791" ht="12.75" customHeight="1" spans="1:5">
      <c r="A3791" s="7" t="s">
        <v>2261</v>
      </c>
      <c r="B3791" s="4" t="s">
        <v>2248</v>
      </c>
      <c r="C3791" s="7" t="s">
        <v>8408</v>
      </c>
      <c r="D3791" s="6" t="s">
        <v>1301</v>
      </c>
      <c r="E3791" s="6">
        <v>26</v>
      </c>
    </row>
    <row r="3792" ht="12.75" customHeight="1" spans="1:5">
      <c r="A3792" s="7" t="s">
        <v>2263</v>
      </c>
      <c r="B3792" s="4" t="s">
        <v>2248</v>
      </c>
      <c r="C3792" s="7" t="s">
        <v>8409</v>
      </c>
      <c r="D3792" s="6" t="s">
        <v>1301</v>
      </c>
      <c r="E3792" s="6">
        <v>26</v>
      </c>
    </row>
    <row r="3793" ht="12.75" customHeight="1" spans="1:5">
      <c r="A3793" s="7" t="s">
        <v>2265</v>
      </c>
      <c r="B3793" s="4" t="s">
        <v>2248</v>
      </c>
      <c r="C3793" s="7" t="s">
        <v>8410</v>
      </c>
      <c r="D3793" s="6" t="s">
        <v>46</v>
      </c>
      <c r="E3793" s="9" t="s">
        <v>2882</v>
      </c>
    </row>
    <row r="3794" ht="12.75" customHeight="1" spans="1:5">
      <c r="A3794" s="7" t="s">
        <v>2267</v>
      </c>
      <c r="B3794" s="4" t="s">
        <v>2248</v>
      </c>
      <c r="C3794" s="7" t="s">
        <v>8411</v>
      </c>
      <c r="D3794" s="6" t="s">
        <v>1301</v>
      </c>
      <c r="E3794" s="6">
        <v>16</v>
      </c>
    </row>
    <row r="3795" ht="12.75" customHeight="1" spans="1:5">
      <c r="A3795" s="7" t="s">
        <v>2269</v>
      </c>
      <c r="B3795" s="4" t="s">
        <v>2248</v>
      </c>
      <c r="C3795" s="7" t="s">
        <v>8412</v>
      </c>
      <c r="D3795" s="6" t="s">
        <v>1301</v>
      </c>
      <c r="E3795" s="6">
        <v>16</v>
      </c>
    </row>
    <row r="3796" ht="12.75" customHeight="1" spans="1:5">
      <c r="A3796" s="7" t="s">
        <v>2271</v>
      </c>
      <c r="B3796" s="4" t="s">
        <v>2248</v>
      </c>
      <c r="C3796" s="7" t="s">
        <v>8413</v>
      </c>
      <c r="D3796" s="6" t="s">
        <v>46</v>
      </c>
      <c r="E3796" s="9" t="s">
        <v>2882</v>
      </c>
    </row>
    <row r="3797" ht="12.75" customHeight="1" spans="1:5">
      <c r="A3797" s="7" t="s">
        <v>2273</v>
      </c>
      <c r="B3797" s="4" t="s">
        <v>2248</v>
      </c>
      <c r="C3797" s="7" t="s">
        <v>8414</v>
      </c>
      <c r="D3797" s="6" t="s">
        <v>1301</v>
      </c>
      <c r="E3797" s="6">
        <v>6</v>
      </c>
    </row>
    <row r="3798" ht="12.75" customHeight="1" spans="1:5">
      <c r="A3798" s="7" t="s">
        <v>2275</v>
      </c>
      <c r="B3798" s="4" t="s">
        <v>2248</v>
      </c>
      <c r="C3798" s="7" t="s">
        <v>8415</v>
      </c>
      <c r="D3798" s="6" t="s">
        <v>1301</v>
      </c>
      <c r="E3798" s="6">
        <v>6</v>
      </c>
    </row>
    <row r="3799" ht="12.75" customHeight="1" spans="1:5">
      <c r="A3799" s="7" t="s">
        <v>2277</v>
      </c>
      <c r="B3799" s="4" t="s">
        <v>2248</v>
      </c>
      <c r="C3799" s="7" t="s">
        <v>8416</v>
      </c>
      <c r="D3799" s="6" t="s">
        <v>46</v>
      </c>
      <c r="E3799" s="9" t="s">
        <v>2882</v>
      </c>
    </row>
    <row r="3800" ht="12.75" customHeight="1" spans="1:5">
      <c r="A3800" s="7" t="s">
        <v>2279</v>
      </c>
      <c r="B3800" s="4" t="s">
        <v>2248</v>
      </c>
      <c r="C3800" s="7" t="s">
        <v>8417</v>
      </c>
      <c r="D3800" s="6" t="s">
        <v>1301</v>
      </c>
      <c r="E3800" s="6">
        <v>59</v>
      </c>
    </row>
    <row r="3801" ht="12.75" customHeight="1" spans="1:5">
      <c r="A3801" s="7" t="s">
        <v>2281</v>
      </c>
      <c r="B3801" s="4" t="s">
        <v>2248</v>
      </c>
      <c r="C3801" s="7" t="s">
        <v>8418</v>
      </c>
      <c r="D3801" s="6" t="s">
        <v>1301</v>
      </c>
      <c r="E3801" s="6">
        <v>59</v>
      </c>
    </row>
    <row r="3802" ht="12.75" customHeight="1" spans="1:5">
      <c r="A3802" s="7" t="s">
        <v>2283</v>
      </c>
      <c r="B3802" s="4" t="s">
        <v>2248</v>
      </c>
      <c r="C3802" s="7" t="s">
        <v>8419</v>
      </c>
      <c r="D3802" s="6" t="s">
        <v>65</v>
      </c>
      <c r="E3802" s="6" t="s">
        <v>8420</v>
      </c>
    </row>
    <row r="3803" ht="12.75" customHeight="1" spans="1:5">
      <c r="A3803" s="7" t="s">
        <v>2287</v>
      </c>
      <c r="B3803" s="4" t="s">
        <v>2248</v>
      </c>
      <c r="C3803" s="7" t="s">
        <v>8421</v>
      </c>
      <c r="D3803" s="6" t="s">
        <v>1583</v>
      </c>
      <c r="E3803" s="6">
        <v>5</v>
      </c>
    </row>
    <row r="3804" ht="12.75" customHeight="1" spans="1:5">
      <c r="A3804" s="7" t="s">
        <v>2287</v>
      </c>
      <c r="B3804" s="4" t="s">
        <v>2248</v>
      </c>
      <c r="C3804" s="7" t="s">
        <v>8421</v>
      </c>
      <c r="D3804" s="6" t="s">
        <v>1583</v>
      </c>
      <c r="E3804" s="6">
        <v>11</v>
      </c>
    </row>
    <row r="3805" ht="12.75" customHeight="1" spans="1:5">
      <c r="A3805" s="7" t="s">
        <v>2289</v>
      </c>
      <c r="B3805" s="4" t="s">
        <v>2248</v>
      </c>
      <c r="C3805" s="7" t="s">
        <v>8422</v>
      </c>
      <c r="D3805" s="6" t="s">
        <v>65</v>
      </c>
      <c r="E3805" s="6" t="s">
        <v>8423</v>
      </c>
    </row>
    <row r="3806" ht="12.75" customHeight="1" spans="1:5">
      <c r="A3806" s="7" t="s">
        <v>8424</v>
      </c>
      <c r="B3806" s="4" t="s">
        <v>2248</v>
      </c>
      <c r="C3806" s="7" t="s">
        <v>8425</v>
      </c>
      <c r="D3806" s="6" t="s">
        <v>1583</v>
      </c>
      <c r="E3806" s="6">
        <v>7</v>
      </c>
    </row>
    <row r="3807" ht="12.75" customHeight="1" spans="1:5">
      <c r="A3807" s="7" t="s">
        <v>8426</v>
      </c>
      <c r="B3807" s="4" t="s">
        <v>2248</v>
      </c>
      <c r="C3807" s="7" t="s">
        <v>8427</v>
      </c>
      <c r="D3807" s="6" t="s">
        <v>1583</v>
      </c>
      <c r="E3807" s="6">
        <v>11</v>
      </c>
    </row>
    <row r="3808" ht="99.75" customHeight="1" spans="1:5">
      <c r="A3808" s="7" t="s">
        <v>2295</v>
      </c>
      <c r="B3808" s="4" t="s">
        <v>2248</v>
      </c>
      <c r="C3808" s="7" t="s">
        <v>8428</v>
      </c>
      <c r="D3808" s="6" t="s">
        <v>46</v>
      </c>
      <c r="E3808" s="9" t="s">
        <v>8429</v>
      </c>
    </row>
    <row r="3809" ht="12.75" customHeight="1" spans="1:5">
      <c r="A3809" s="7" t="s">
        <v>2299</v>
      </c>
      <c r="B3809" s="4" t="s">
        <v>2248</v>
      </c>
      <c r="C3809" s="7" t="s">
        <v>8430</v>
      </c>
      <c r="D3809" s="6" t="s">
        <v>1583</v>
      </c>
      <c r="E3809" s="6">
        <v>5</v>
      </c>
    </row>
    <row r="3810" ht="12.75" customHeight="1" spans="1:5">
      <c r="A3810" s="7" t="s">
        <v>2299</v>
      </c>
      <c r="B3810" s="4" t="s">
        <v>2248</v>
      </c>
      <c r="C3810" s="7" t="s">
        <v>8430</v>
      </c>
      <c r="D3810" s="6" t="s">
        <v>1583</v>
      </c>
      <c r="E3810" s="6">
        <v>10</v>
      </c>
    </row>
    <row r="3811" ht="12.75" customHeight="1" spans="1:5">
      <c r="A3811" s="7" t="s">
        <v>2301</v>
      </c>
      <c r="B3811" s="4" t="s">
        <v>2248</v>
      </c>
      <c r="C3811" s="7" t="s">
        <v>8431</v>
      </c>
      <c r="D3811" s="6" t="s">
        <v>65</v>
      </c>
      <c r="E3811" s="6" t="s">
        <v>8432</v>
      </c>
    </row>
    <row r="3812" ht="12.75" customHeight="1" spans="1:5">
      <c r="A3812" s="7" t="s">
        <v>2305</v>
      </c>
      <c r="B3812" s="4" t="s">
        <v>2248</v>
      </c>
      <c r="C3812" s="7" t="s">
        <v>8433</v>
      </c>
      <c r="D3812" s="6" t="s">
        <v>1583</v>
      </c>
      <c r="E3812" s="6">
        <v>7</v>
      </c>
    </row>
    <row r="3813" ht="12.75" customHeight="1" spans="1:5">
      <c r="A3813" s="7" t="s">
        <v>2305</v>
      </c>
      <c r="B3813" s="4" t="s">
        <v>2248</v>
      </c>
      <c r="C3813" s="7" t="s">
        <v>8433</v>
      </c>
      <c r="D3813" s="6" t="s">
        <v>1583</v>
      </c>
      <c r="E3813" s="6">
        <v>10</v>
      </c>
    </row>
    <row r="3814" ht="12.75" customHeight="1" spans="1:5">
      <c r="A3814" s="7" t="s">
        <v>2307</v>
      </c>
      <c r="B3814" s="4" t="s">
        <v>2248</v>
      </c>
      <c r="C3814" s="7" t="s">
        <v>8434</v>
      </c>
      <c r="D3814" s="6" t="s">
        <v>65</v>
      </c>
      <c r="E3814" s="6" t="s">
        <v>2685</v>
      </c>
    </row>
    <row r="3815" ht="12.75" customHeight="1" spans="1:5">
      <c r="A3815" s="3" t="s">
        <v>2309</v>
      </c>
      <c r="B3815" s="4"/>
      <c r="C3815" s="30"/>
      <c r="D3815" s="6"/>
      <c r="E3815" s="30"/>
    </row>
    <row r="3816" ht="12.75" customHeight="1" spans="1:5">
      <c r="A3816" s="7" t="s">
        <v>8435</v>
      </c>
      <c r="B3816" s="4" t="s">
        <v>2312</v>
      </c>
      <c r="C3816" s="7" t="s">
        <v>8436</v>
      </c>
      <c r="D3816" s="6" t="s">
        <v>732</v>
      </c>
      <c r="E3816" s="6">
        <v>5</v>
      </c>
    </row>
    <row r="3817" ht="12.75" customHeight="1" spans="1:5">
      <c r="A3817" s="7" t="s">
        <v>8437</v>
      </c>
      <c r="B3817" s="4" t="s">
        <v>2312</v>
      </c>
      <c r="C3817" s="7" t="s">
        <v>8438</v>
      </c>
      <c r="D3817" s="6" t="s">
        <v>827</v>
      </c>
      <c r="E3817" s="6">
        <v>34</v>
      </c>
    </row>
    <row r="3818" ht="12.75" customHeight="1" spans="1:5">
      <c r="A3818" s="7" t="s">
        <v>8439</v>
      </c>
      <c r="B3818" s="4" t="s">
        <v>2312</v>
      </c>
      <c r="C3818" s="7" t="s">
        <v>8440</v>
      </c>
      <c r="D3818" s="6" t="s">
        <v>827</v>
      </c>
      <c r="E3818" s="6">
        <v>31</v>
      </c>
    </row>
    <row r="3819" ht="12.75" customHeight="1" spans="1:5">
      <c r="A3819" s="7" t="s">
        <v>8441</v>
      </c>
      <c r="B3819" s="4" t="s">
        <v>2312</v>
      </c>
      <c r="C3819" s="7" t="s">
        <v>8442</v>
      </c>
      <c r="D3819" s="6" t="s">
        <v>827</v>
      </c>
      <c r="E3819" s="6">
        <v>1</v>
      </c>
    </row>
    <row r="3820" ht="12.75" customHeight="1" spans="1:5">
      <c r="A3820" s="7" t="s">
        <v>8443</v>
      </c>
      <c r="B3820" s="4" t="s">
        <v>2312</v>
      </c>
      <c r="C3820" s="7" t="s">
        <v>8444</v>
      </c>
      <c r="D3820" s="6" t="s">
        <v>827</v>
      </c>
      <c r="E3820" s="6">
        <v>1</v>
      </c>
    </row>
    <row r="3821" ht="12.75" customHeight="1" spans="1:5">
      <c r="A3821" s="7" t="s">
        <v>8445</v>
      </c>
      <c r="B3821" s="4" t="s">
        <v>2312</v>
      </c>
      <c r="C3821" s="7" t="s">
        <v>8438</v>
      </c>
      <c r="D3821" s="6" t="s">
        <v>119</v>
      </c>
      <c r="E3821" s="6">
        <v>19</v>
      </c>
    </row>
    <row r="3822" ht="12.75" customHeight="1" spans="1:5">
      <c r="A3822" s="7" t="s">
        <v>8446</v>
      </c>
      <c r="B3822" s="4" t="s">
        <v>2312</v>
      </c>
      <c r="C3822" s="7" t="s">
        <v>8447</v>
      </c>
      <c r="D3822" s="6" t="s">
        <v>119</v>
      </c>
      <c r="E3822" s="6">
        <v>11</v>
      </c>
    </row>
    <row r="3823" ht="12.75" customHeight="1" spans="1:5">
      <c r="A3823" s="7" t="s">
        <v>8448</v>
      </c>
      <c r="B3823" s="4" t="s">
        <v>2312</v>
      </c>
      <c r="C3823" s="7" t="s">
        <v>8438</v>
      </c>
      <c r="D3823" s="6" t="s">
        <v>119</v>
      </c>
      <c r="E3823" s="6">
        <v>19</v>
      </c>
    </row>
    <row r="3824" ht="12.75" customHeight="1" spans="1:5">
      <c r="A3824" s="7" t="s">
        <v>8449</v>
      </c>
      <c r="B3824" s="4" t="s">
        <v>2312</v>
      </c>
      <c r="C3824" s="7" t="s">
        <v>8450</v>
      </c>
      <c r="D3824" s="6" t="s">
        <v>827</v>
      </c>
      <c r="E3824" s="6">
        <v>0</v>
      </c>
    </row>
    <row r="3825" ht="12.75" customHeight="1" spans="1:5">
      <c r="A3825" s="7" t="s">
        <v>8451</v>
      </c>
      <c r="B3825" s="4" t="s">
        <v>2312</v>
      </c>
      <c r="C3825" s="7" t="s">
        <v>8452</v>
      </c>
      <c r="D3825" s="6" t="s">
        <v>827</v>
      </c>
      <c r="E3825" s="6">
        <v>15</v>
      </c>
    </row>
    <row r="3826" ht="12.75" customHeight="1" spans="1:5">
      <c r="A3826" s="7" t="s">
        <v>8453</v>
      </c>
      <c r="B3826" s="4" t="s">
        <v>2312</v>
      </c>
      <c r="C3826" s="7" t="s">
        <v>8454</v>
      </c>
      <c r="D3826" s="6" t="s">
        <v>3699</v>
      </c>
      <c r="E3826" s="6">
        <v>13</v>
      </c>
    </row>
    <row r="3827" ht="12.75" customHeight="1" spans="1:5">
      <c r="A3827" s="7" t="s">
        <v>2311</v>
      </c>
      <c r="B3827" s="4" t="s">
        <v>2312</v>
      </c>
      <c r="C3827" s="7" t="s">
        <v>8455</v>
      </c>
      <c r="D3827" s="6" t="s">
        <v>46</v>
      </c>
      <c r="E3827" s="9" t="s">
        <v>8456</v>
      </c>
    </row>
    <row r="3828" ht="12.75" customHeight="1" spans="1:5">
      <c r="A3828" s="7" t="s">
        <v>8457</v>
      </c>
      <c r="B3828" s="4" t="s">
        <v>2312</v>
      </c>
      <c r="C3828" s="7" t="s">
        <v>8458</v>
      </c>
      <c r="D3828" s="6" t="s">
        <v>203</v>
      </c>
      <c r="E3828" s="6">
        <v>181</v>
      </c>
    </row>
    <row r="3829" ht="12.75" customHeight="1" spans="1:5">
      <c r="A3829" s="7" t="s">
        <v>2316</v>
      </c>
      <c r="B3829" s="4" t="s">
        <v>2312</v>
      </c>
      <c r="C3829" s="7" t="s">
        <v>8459</v>
      </c>
      <c r="D3829" s="6" t="s">
        <v>203</v>
      </c>
      <c r="E3829" s="6">
        <v>209</v>
      </c>
    </row>
    <row r="3830" ht="12.75" customHeight="1" spans="1:5">
      <c r="A3830" s="7" t="s">
        <v>2318</v>
      </c>
      <c r="B3830" s="4" t="s">
        <v>2312</v>
      </c>
      <c r="C3830" s="7" t="s">
        <v>8460</v>
      </c>
      <c r="D3830" s="6" t="s">
        <v>46</v>
      </c>
      <c r="E3830" s="9" t="s">
        <v>8461</v>
      </c>
    </row>
    <row r="3831" ht="12.75" customHeight="1" spans="1:5">
      <c r="A3831" s="7" t="s">
        <v>8462</v>
      </c>
      <c r="B3831" s="4" t="s">
        <v>2312</v>
      </c>
      <c r="C3831" s="7" t="s">
        <v>8463</v>
      </c>
      <c r="D3831" s="6" t="s">
        <v>62</v>
      </c>
      <c r="E3831" s="6">
        <v>1184</v>
      </c>
    </row>
    <row r="3832" ht="12.75" customHeight="1" spans="1:5">
      <c r="A3832" s="7" t="s">
        <v>8464</v>
      </c>
      <c r="B3832" s="4" t="s">
        <v>2312</v>
      </c>
      <c r="C3832" s="7" t="s">
        <v>8465</v>
      </c>
      <c r="D3832" s="6" t="s">
        <v>62</v>
      </c>
      <c r="E3832" s="6">
        <v>1416</v>
      </c>
    </row>
    <row r="3833" ht="12.75" customHeight="1" spans="1:5">
      <c r="A3833" s="7" t="s">
        <v>2324</v>
      </c>
      <c r="B3833" s="4" t="s">
        <v>2312</v>
      </c>
      <c r="C3833" s="7" t="s">
        <v>8466</v>
      </c>
      <c r="D3833" s="6" t="s">
        <v>46</v>
      </c>
      <c r="E3833" s="9" t="s">
        <v>8467</v>
      </c>
    </row>
    <row r="3834" ht="12.75" customHeight="1" spans="1:5">
      <c r="A3834" s="7" t="s">
        <v>2326</v>
      </c>
      <c r="B3834" s="4" t="s">
        <v>2312</v>
      </c>
      <c r="C3834" s="7" t="s">
        <v>8468</v>
      </c>
      <c r="D3834" s="6" t="s">
        <v>776</v>
      </c>
      <c r="E3834" s="6">
        <v>252</v>
      </c>
    </row>
    <row r="3835" ht="12.75" customHeight="1" spans="1:5">
      <c r="A3835" s="7" t="s">
        <v>2328</v>
      </c>
      <c r="B3835" s="4" t="s">
        <v>2312</v>
      </c>
      <c r="C3835" s="7" t="s">
        <v>8469</v>
      </c>
      <c r="D3835" s="6" t="s">
        <v>776</v>
      </c>
      <c r="E3835" s="6">
        <v>339</v>
      </c>
    </row>
    <row r="3836" ht="12.75" customHeight="1" spans="1:5">
      <c r="A3836" s="7" t="s">
        <v>2330</v>
      </c>
      <c r="B3836" s="4" t="s">
        <v>2312</v>
      </c>
      <c r="C3836" s="7" t="s">
        <v>8470</v>
      </c>
      <c r="D3836" s="6" t="s">
        <v>46</v>
      </c>
      <c r="E3836" s="9" t="s">
        <v>8471</v>
      </c>
    </row>
    <row r="3837" ht="12.75" customHeight="1" spans="1:5">
      <c r="A3837" s="7" t="s">
        <v>2332</v>
      </c>
      <c r="B3837" s="4" t="s">
        <v>2312</v>
      </c>
      <c r="C3837" s="7" t="s">
        <v>8472</v>
      </c>
      <c r="D3837" s="6" t="s">
        <v>2333</v>
      </c>
      <c r="E3837" s="6">
        <v>47</v>
      </c>
    </row>
    <row r="3838" ht="12.75" customHeight="1" spans="1:5">
      <c r="A3838" s="7" t="s">
        <v>2335</v>
      </c>
      <c r="B3838" s="4" t="s">
        <v>2312</v>
      </c>
      <c r="C3838" s="7" t="s">
        <v>8473</v>
      </c>
      <c r="D3838" s="6" t="s">
        <v>2333</v>
      </c>
      <c r="E3838" s="6">
        <v>61</v>
      </c>
    </row>
    <row r="3839" ht="12.75" customHeight="1" spans="1:5">
      <c r="A3839" s="7" t="s">
        <v>2337</v>
      </c>
      <c r="B3839" s="4" t="s">
        <v>2312</v>
      </c>
      <c r="C3839" s="7" t="s">
        <v>8474</v>
      </c>
      <c r="D3839" s="6" t="s">
        <v>2333</v>
      </c>
      <c r="E3839" s="6">
        <v>152</v>
      </c>
    </row>
    <row r="3840" ht="12.75" customHeight="1" spans="1:5">
      <c r="A3840" s="7" t="s">
        <v>2339</v>
      </c>
      <c r="B3840" s="4" t="s">
        <v>2312</v>
      </c>
      <c r="C3840" s="7" t="s">
        <v>8475</v>
      </c>
      <c r="D3840" s="6" t="s">
        <v>46</v>
      </c>
      <c r="E3840" s="9" t="s">
        <v>8476</v>
      </c>
    </row>
    <row r="3841" ht="12.75" customHeight="1" spans="1:5">
      <c r="A3841" s="7" t="s">
        <v>2341</v>
      </c>
      <c r="B3841" s="4" t="s">
        <v>2312</v>
      </c>
      <c r="C3841" s="7" t="s">
        <v>8477</v>
      </c>
      <c r="D3841" s="6" t="s">
        <v>203</v>
      </c>
      <c r="E3841" s="6">
        <v>113</v>
      </c>
    </row>
    <row r="3842" ht="12.75" customHeight="1" spans="1:5">
      <c r="A3842" s="7" t="s">
        <v>8478</v>
      </c>
      <c r="B3842" s="4" t="s">
        <v>2312</v>
      </c>
      <c r="C3842" s="7" t="s">
        <v>8479</v>
      </c>
      <c r="D3842" s="6" t="s">
        <v>203</v>
      </c>
      <c r="E3842" s="6">
        <v>120</v>
      </c>
    </row>
    <row r="3843" ht="12.75" customHeight="1" spans="1:5">
      <c r="A3843" s="3" t="s">
        <v>8480</v>
      </c>
      <c r="B3843" s="3"/>
      <c r="C3843" s="3"/>
      <c r="D3843" s="3"/>
      <c r="E3843" s="3"/>
    </row>
    <row r="3844" ht="12.75" customHeight="1" spans="1:5">
      <c r="A3844" s="7" t="s">
        <v>2345</v>
      </c>
      <c r="B3844" s="4" t="s">
        <v>2312</v>
      </c>
      <c r="C3844" s="7" t="s">
        <v>8481</v>
      </c>
      <c r="D3844" s="6" t="s">
        <v>65</v>
      </c>
      <c r="E3844" s="6" t="s">
        <v>2685</v>
      </c>
    </row>
    <row r="3845" ht="12.75" customHeight="1" spans="1:5">
      <c r="A3845" s="7" t="s">
        <v>64</v>
      </c>
      <c r="B3845" s="4" t="s">
        <v>2312</v>
      </c>
      <c r="C3845" s="7" t="s">
        <v>8482</v>
      </c>
      <c r="D3845" s="6" t="s">
        <v>574</v>
      </c>
      <c r="E3845" s="6" t="s">
        <v>2685</v>
      </c>
    </row>
    <row r="3846" ht="12.75" customHeight="1" spans="1:5">
      <c r="A3846" s="7" t="s">
        <v>576</v>
      </c>
      <c r="B3846" s="4" t="s">
        <v>2312</v>
      </c>
      <c r="C3846" s="7" t="s">
        <v>8483</v>
      </c>
      <c r="D3846" s="6" t="s">
        <v>46</v>
      </c>
      <c r="E3846" s="9" t="s">
        <v>8484</v>
      </c>
    </row>
    <row r="3847" ht="12.75" customHeight="1" spans="1:5">
      <c r="A3847" s="3" t="s">
        <v>8485</v>
      </c>
      <c r="B3847" s="4"/>
      <c r="C3847" s="30"/>
      <c r="D3847" s="6"/>
      <c r="E3847" s="30"/>
    </row>
    <row r="3848" ht="12.75" customHeight="1" spans="1:5">
      <c r="A3848" s="3" t="s">
        <v>8486</v>
      </c>
      <c r="B3848" s="36"/>
      <c r="C3848" s="37"/>
      <c r="D3848" s="38"/>
      <c r="E3848" s="37"/>
    </row>
    <row r="3849" ht="12.75" customHeight="1" spans="1:5">
      <c r="A3849" s="7" t="s">
        <v>8487</v>
      </c>
      <c r="B3849" s="4" t="s">
        <v>4395</v>
      </c>
      <c r="C3849" s="7" t="s">
        <v>8488</v>
      </c>
      <c r="D3849" s="6" t="s">
        <v>62</v>
      </c>
      <c r="E3849" s="6" t="s">
        <v>2397</v>
      </c>
    </row>
    <row r="3850" ht="12.75" customHeight="1" spans="1:5">
      <c r="A3850" s="7" t="s">
        <v>8489</v>
      </c>
      <c r="B3850" s="4" t="s">
        <v>4395</v>
      </c>
      <c r="C3850" s="7" t="s">
        <v>8490</v>
      </c>
      <c r="D3850" s="6" t="s">
        <v>62</v>
      </c>
      <c r="E3850" s="6" t="s">
        <v>2397</v>
      </c>
    </row>
    <row r="3851" ht="12.75" customHeight="1" spans="1:5">
      <c r="A3851" s="7" t="s">
        <v>8491</v>
      </c>
      <c r="B3851" s="4" t="s">
        <v>4395</v>
      </c>
      <c r="C3851" s="7" t="s">
        <v>8492</v>
      </c>
      <c r="D3851" s="6" t="s">
        <v>62</v>
      </c>
      <c r="E3851" s="6" t="s">
        <v>2397</v>
      </c>
    </row>
    <row r="3852" ht="12.75" customHeight="1" spans="1:5">
      <c r="A3852" s="7" t="s">
        <v>8493</v>
      </c>
      <c r="B3852" s="4" t="s">
        <v>4395</v>
      </c>
      <c r="C3852" s="7" t="s">
        <v>8494</v>
      </c>
      <c r="D3852" s="6" t="s">
        <v>62</v>
      </c>
      <c r="E3852" s="6" t="s">
        <v>2397</v>
      </c>
    </row>
    <row r="3853" ht="12.75" customHeight="1" spans="1:5">
      <c r="A3853" s="7" t="s">
        <v>8495</v>
      </c>
      <c r="B3853" s="4" t="s">
        <v>4395</v>
      </c>
      <c r="C3853" s="7" t="s">
        <v>8496</v>
      </c>
      <c r="D3853" s="6" t="s">
        <v>62</v>
      </c>
      <c r="E3853" s="6">
        <v>2236</v>
      </c>
    </row>
    <row r="3854" ht="12.75" customHeight="1" spans="1:5">
      <c r="A3854" s="7" t="s">
        <v>8497</v>
      </c>
      <c r="B3854" s="4" t="s">
        <v>4395</v>
      </c>
      <c r="C3854" s="7" t="s">
        <v>8498</v>
      </c>
      <c r="D3854" s="6" t="s">
        <v>62</v>
      </c>
      <c r="E3854" s="6">
        <f>0+26055+118+612+6017</f>
        <v>32802</v>
      </c>
    </row>
    <row r="3855" ht="12.75" customHeight="1" spans="1:5">
      <c r="A3855" s="7" t="s">
        <v>8499</v>
      </c>
      <c r="B3855" s="4" t="s">
        <v>4395</v>
      </c>
      <c r="C3855" s="7" t="s">
        <v>8500</v>
      </c>
      <c r="D3855" s="6" t="s">
        <v>62</v>
      </c>
      <c r="E3855" s="6">
        <f>49438+14439+37926+3559+4308+689+12121+5294+16262+5597+1078</f>
        <v>150711</v>
      </c>
    </row>
    <row r="3856" ht="12.75" customHeight="1" spans="1:5">
      <c r="A3856" s="7" t="s">
        <v>8501</v>
      </c>
      <c r="B3856" s="4" t="s">
        <v>4395</v>
      </c>
      <c r="C3856" s="7" t="s">
        <v>8502</v>
      </c>
      <c r="D3856" s="6" t="s">
        <v>46</v>
      </c>
      <c r="E3856" s="9" t="s">
        <v>8503</v>
      </c>
    </row>
    <row r="3857" ht="12.75" customHeight="1" spans="1:5">
      <c r="A3857" s="7" t="s">
        <v>8504</v>
      </c>
      <c r="B3857" s="4" t="s">
        <v>4395</v>
      </c>
      <c r="C3857" s="7" t="s">
        <v>8505</v>
      </c>
      <c r="D3857" s="6" t="s">
        <v>46</v>
      </c>
      <c r="E3857" s="9" t="s">
        <v>8506</v>
      </c>
    </row>
    <row r="3858" ht="12.75" customHeight="1" spans="1:5">
      <c r="A3858" s="7" t="s">
        <v>8507</v>
      </c>
      <c r="B3858" s="4" t="s">
        <v>4395</v>
      </c>
      <c r="C3858" s="7" t="s">
        <v>8508</v>
      </c>
      <c r="D3858" s="6" t="s">
        <v>62</v>
      </c>
      <c r="E3858" s="6">
        <f>SUM(E3859:E3860)</f>
        <v>375780</v>
      </c>
    </row>
    <row r="3859" ht="12.75" customHeight="1" spans="1:5">
      <c r="A3859" s="7" t="s">
        <v>5484</v>
      </c>
      <c r="B3859" s="4" t="s">
        <v>4395</v>
      </c>
      <c r="C3859" s="7" t="s">
        <v>5485</v>
      </c>
      <c r="D3859" s="6" t="s">
        <v>62</v>
      </c>
      <c r="E3859" s="6">
        <v>182790</v>
      </c>
    </row>
    <row r="3860" ht="12.75" customHeight="1" spans="1:5">
      <c r="A3860" s="7" t="s">
        <v>5502</v>
      </c>
      <c r="B3860" s="4" t="s">
        <v>4395</v>
      </c>
      <c r="C3860" s="7" t="s">
        <v>5503</v>
      </c>
      <c r="D3860" s="6" t="s">
        <v>62</v>
      </c>
      <c r="E3860" s="6">
        <v>192990</v>
      </c>
    </row>
    <row r="3861" ht="12.75" customHeight="1" spans="1:5">
      <c r="A3861" s="7" t="s">
        <v>8509</v>
      </c>
      <c r="B3861" s="4" t="s">
        <v>4395</v>
      </c>
      <c r="C3861" s="7" t="s">
        <v>8510</v>
      </c>
      <c r="D3861" s="6" t="s">
        <v>62</v>
      </c>
      <c r="E3861" s="6">
        <f>SUM(E3862:E3864)</f>
        <v>375780</v>
      </c>
    </row>
    <row r="3862" ht="12.75" customHeight="1" spans="1:5">
      <c r="A3862" s="7" t="s">
        <v>8511</v>
      </c>
      <c r="B3862" s="4" t="s">
        <v>4395</v>
      </c>
      <c r="C3862" s="7" t="s">
        <v>8512</v>
      </c>
      <c r="D3862" s="6" t="s">
        <v>62</v>
      </c>
      <c r="E3862" s="6">
        <v>69540</v>
      </c>
    </row>
    <row r="3863" ht="12.75" customHeight="1" spans="1:5">
      <c r="A3863" s="7" t="s">
        <v>8513</v>
      </c>
      <c r="B3863" s="4" t="s">
        <v>4395</v>
      </c>
      <c r="C3863" s="7" t="s">
        <v>8514</v>
      </c>
      <c r="D3863" s="6" t="s">
        <v>62</v>
      </c>
      <c r="E3863" s="6">
        <v>264760</v>
      </c>
    </row>
    <row r="3864" ht="12.75" customHeight="1" spans="1:5">
      <c r="A3864" s="7" t="s">
        <v>8515</v>
      </c>
      <c r="B3864" s="4" t="s">
        <v>4395</v>
      </c>
      <c r="C3864" s="7" t="s">
        <v>8516</v>
      </c>
      <c r="D3864" s="6" t="s">
        <v>62</v>
      </c>
      <c r="E3864" s="6">
        <v>41480</v>
      </c>
    </row>
    <row r="3865" ht="12.75" customHeight="1" spans="1:5">
      <c r="A3865" s="7" t="s">
        <v>8517</v>
      </c>
      <c r="B3865" s="4" t="s">
        <v>4395</v>
      </c>
      <c r="C3865" s="7" t="s">
        <v>8518</v>
      </c>
      <c r="D3865" s="6" t="s">
        <v>5613</v>
      </c>
      <c r="E3865" s="6">
        <v>1186</v>
      </c>
    </row>
    <row r="3866" ht="12.75" customHeight="1" spans="1:5">
      <c r="A3866" s="7" t="s">
        <v>8519</v>
      </c>
      <c r="B3866" s="4" t="s">
        <v>4395</v>
      </c>
      <c r="C3866" s="7" t="s">
        <v>8520</v>
      </c>
      <c r="D3866" s="6" t="s">
        <v>426</v>
      </c>
      <c r="E3866" s="6">
        <v>147</v>
      </c>
    </row>
    <row r="3867" ht="12.75" customHeight="1" spans="1:5">
      <c r="A3867" s="7" t="s">
        <v>8521</v>
      </c>
      <c r="B3867" s="4" t="s">
        <v>4395</v>
      </c>
      <c r="C3867" s="7" t="s">
        <v>8522</v>
      </c>
      <c r="D3867" s="6" t="s">
        <v>426</v>
      </c>
      <c r="E3867" s="6">
        <v>331</v>
      </c>
    </row>
    <row r="3868" ht="12.75" customHeight="1" spans="1:5">
      <c r="A3868" s="7" t="s">
        <v>8523</v>
      </c>
      <c r="B3868" s="4" t="s">
        <v>4395</v>
      </c>
      <c r="C3868" s="7" t="s">
        <v>8524</v>
      </c>
      <c r="D3868" s="6" t="s">
        <v>426</v>
      </c>
      <c r="E3868" s="6">
        <v>522</v>
      </c>
    </row>
    <row r="3869" ht="12.75" customHeight="1" spans="1:5">
      <c r="A3869" s="3" t="s">
        <v>8525</v>
      </c>
      <c r="B3869" s="36"/>
      <c r="C3869" s="37"/>
      <c r="D3869" s="38"/>
      <c r="E3869" s="37"/>
    </row>
    <row r="3870" ht="12.75" customHeight="1" spans="1:5">
      <c r="A3870" s="7" t="s">
        <v>8526</v>
      </c>
      <c r="B3870" s="4" t="s">
        <v>4395</v>
      </c>
      <c r="C3870" s="7" t="s">
        <v>8527</v>
      </c>
      <c r="D3870" s="6" t="s">
        <v>426</v>
      </c>
      <c r="E3870" s="6">
        <v>891</v>
      </c>
    </row>
    <row r="3871" ht="12.75" customHeight="1" spans="1:5">
      <c r="A3871" s="7" t="s">
        <v>8528</v>
      </c>
      <c r="B3871" s="4" t="s">
        <v>4395</v>
      </c>
      <c r="C3871" s="7" t="s">
        <v>8529</v>
      </c>
      <c r="D3871" s="6" t="s">
        <v>426</v>
      </c>
      <c r="E3871" s="6">
        <v>8162</v>
      </c>
    </row>
    <row r="3872" ht="12.75" customHeight="1" spans="1:5">
      <c r="A3872" s="7" t="s">
        <v>8530</v>
      </c>
      <c r="B3872" s="4" t="s">
        <v>4395</v>
      </c>
      <c r="C3872" s="7" t="s">
        <v>8531</v>
      </c>
      <c r="D3872" s="6" t="s">
        <v>426</v>
      </c>
      <c r="E3872" s="6" t="s">
        <v>2397</v>
      </c>
    </row>
    <row r="3873" ht="12.75" customHeight="1" spans="1:5">
      <c r="A3873" s="7" t="s">
        <v>8532</v>
      </c>
      <c r="B3873" s="4" t="s">
        <v>4395</v>
      </c>
      <c r="C3873" s="7" t="s">
        <v>8533</v>
      </c>
      <c r="D3873" s="6" t="s">
        <v>8534</v>
      </c>
      <c r="E3873" s="6">
        <v>1766</v>
      </c>
    </row>
    <row r="3874" ht="12.75" customHeight="1" spans="1:5">
      <c r="A3874" s="7" t="s">
        <v>8535</v>
      </c>
      <c r="B3874" s="4" t="s">
        <v>4395</v>
      </c>
      <c r="C3874" s="7" t="s">
        <v>8536</v>
      </c>
      <c r="D3874" s="6" t="s">
        <v>8534</v>
      </c>
      <c r="E3874" s="6">
        <v>7573</v>
      </c>
    </row>
    <row r="3875" ht="12.75" customHeight="1" spans="1:5">
      <c r="A3875" s="7" t="s">
        <v>8537</v>
      </c>
      <c r="B3875" s="4" t="s">
        <v>4395</v>
      </c>
      <c r="C3875" s="7" t="s">
        <v>8538</v>
      </c>
      <c r="D3875" s="6" t="s">
        <v>8534</v>
      </c>
      <c r="E3875" s="6">
        <v>1212</v>
      </c>
    </row>
    <row r="3876" ht="12.75" customHeight="1" spans="1:5">
      <c r="A3876" s="7" t="s">
        <v>8539</v>
      </c>
      <c r="B3876" s="4" t="s">
        <v>4395</v>
      </c>
      <c r="C3876" s="7" t="s">
        <v>8540</v>
      </c>
      <c r="D3876" s="6" t="s">
        <v>355</v>
      </c>
      <c r="E3876" s="17">
        <v>601</v>
      </c>
    </row>
    <row r="3877" ht="12.75" customHeight="1" spans="1:5">
      <c r="A3877" s="7" t="s">
        <v>8541</v>
      </c>
      <c r="B3877" s="4" t="s">
        <v>4395</v>
      </c>
      <c r="C3877" s="7" t="s">
        <v>8542</v>
      </c>
      <c r="D3877" s="6" t="s">
        <v>355</v>
      </c>
      <c r="E3877" s="17" t="s">
        <v>2397</v>
      </c>
    </row>
    <row r="3878" ht="12.75" customHeight="1" spans="1:5">
      <c r="A3878" s="7" t="s">
        <v>8543</v>
      </c>
      <c r="B3878" s="4" t="s">
        <v>4395</v>
      </c>
      <c r="C3878" s="7" t="s">
        <v>8544</v>
      </c>
      <c r="D3878" s="6" t="s">
        <v>46</v>
      </c>
      <c r="E3878" s="9" t="s">
        <v>2397</v>
      </c>
    </row>
    <row r="3879" ht="12.75" customHeight="1" spans="1:5">
      <c r="A3879" s="7" t="s">
        <v>8545</v>
      </c>
      <c r="B3879" s="4" t="s">
        <v>4395</v>
      </c>
      <c r="C3879" s="7" t="s">
        <v>8546</v>
      </c>
      <c r="D3879" s="6" t="s">
        <v>46</v>
      </c>
      <c r="E3879" s="9" t="s">
        <v>2397</v>
      </c>
    </row>
    <row r="3880" ht="12.75" customHeight="1" spans="1:5">
      <c r="A3880" s="7" t="s">
        <v>8547</v>
      </c>
      <c r="B3880" s="4" t="s">
        <v>4395</v>
      </c>
      <c r="C3880" s="7" t="s">
        <v>8548</v>
      </c>
      <c r="D3880" s="6" t="s">
        <v>46</v>
      </c>
      <c r="E3880" s="9" t="s">
        <v>8549</v>
      </c>
    </row>
    <row r="3881" ht="12.75" customHeight="1" spans="1:5">
      <c r="A3881" s="7" t="s">
        <v>8550</v>
      </c>
      <c r="B3881" s="4" t="s">
        <v>4395</v>
      </c>
      <c r="C3881" s="7" t="s">
        <v>8551</v>
      </c>
      <c r="D3881" s="6" t="s">
        <v>46</v>
      </c>
      <c r="E3881" s="9" t="s">
        <v>5868</v>
      </c>
    </row>
    <row r="3882" ht="12.75" customHeight="1" spans="1:5">
      <c r="A3882" s="3" t="s">
        <v>8552</v>
      </c>
      <c r="B3882" s="36"/>
      <c r="C3882" s="37"/>
      <c r="D3882" s="38"/>
      <c r="E3882" s="37"/>
    </row>
    <row r="3883" ht="12.75" customHeight="1" spans="1:5">
      <c r="A3883" s="7" t="s">
        <v>8553</v>
      </c>
      <c r="B3883" s="4" t="s">
        <v>4395</v>
      </c>
      <c r="C3883" s="7" t="s">
        <v>8554</v>
      </c>
      <c r="D3883" s="6" t="s">
        <v>426</v>
      </c>
      <c r="E3883" s="6">
        <v>76</v>
      </c>
    </row>
    <row r="3884" ht="12.75" customHeight="1" spans="1:5">
      <c r="A3884" s="7" t="s">
        <v>8555</v>
      </c>
      <c r="B3884" s="4" t="s">
        <v>4395</v>
      </c>
      <c r="C3884" s="7" t="s">
        <v>8556</v>
      </c>
      <c r="D3884" s="6" t="s">
        <v>426</v>
      </c>
      <c r="E3884" s="6">
        <v>14</v>
      </c>
    </row>
    <row r="3885" ht="12.75" customHeight="1" spans="1:5">
      <c r="A3885" s="7" t="s">
        <v>8557</v>
      </c>
      <c r="B3885" s="4" t="s">
        <v>4395</v>
      </c>
      <c r="C3885" s="7" t="s">
        <v>8558</v>
      </c>
      <c r="D3885" s="6" t="s">
        <v>426</v>
      </c>
      <c r="E3885" s="6">
        <v>686973</v>
      </c>
    </row>
    <row r="3886" ht="12.75" customHeight="1" spans="1:5">
      <c r="A3886" s="7" t="s">
        <v>8559</v>
      </c>
      <c r="B3886" s="4" t="s">
        <v>4395</v>
      </c>
      <c r="C3886" s="7" t="s">
        <v>8560</v>
      </c>
      <c r="D3886" s="6" t="s">
        <v>62</v>
      </c>
      <c r="E3886" s="6">
        <v>28790</v>
      </c>
    </row>
    <row r="3887" ht="12.75" customHeight="1" spans="1:5">
      <c r="A3887" s="7" t="s">
        <v>8561</v>
      </c>
      <c r="B3887" s="4" t="s">
        <v>4395</v>
      </c>
      <c r="C3887" s="7" t="s">
        <v>8562</v>
      </c>
      <c r="D3887" s="6" t="s">
        <v>46</v>
      </c>
      <c r="E3887" s="9" t="s">
        <v>5868</v>
      </c>
    </row>
    <row r="3888" ht="12.75" customHeight="1" spans="1:5">
      <c r="A3888" s="7" t="s">
        <v>8563</v>
      </c>
      <c r="B3888" s="4" t="s">
        <v>4395</v>
      </c>
      <c r="C3888" s="7" t="s">
        <v>8564</v>
      </c>
      <c r="D3888" s="6" t="s">
        <v>46</v>
      </c>
      <c r="E3888" s="9" t="s">
        <v>5868</v>
      </c>
    </row>
    <row r="3889" ht="12.75" customHeight="1" spans="1:5">
      <c r="A3889" s="7" t="s">
        <v>8565</v>
      </c>
      <c r="B3889" s="4" t="s">
        <v>4395</v>
      </c>
      <c r="C3889" s="7" t="s">
        <v>8566</v>
      </c>
      <c r="D3889" s="6" t="s">
        <v>46</v>
      </c>
      <c r="E3889" s="9" t="s">
        <v>8567</v>
      </c>
    </row>
    <row r="3890" ht="12.75" customHeight="1" spans="1:5">
      <c r="A3890" s="7" t="s">
        <v>8568</v>
      </c>
      <c r="B3890" s="4" t="s">
        <v>4395</v>
      </c>
      <c r="C3890" s="7" t="s">
        <v>8569</v>
      </c>
      <c r="D3890" s="6" t="s">
        <v>46</v>
      </c>
      <c r="E3890" s="9" t="s">
        <v>8570</v>
      </c>
    </row>
    <row r="3891" ht="12.75" customHeight="1" spans="1:5">
      <c r="A3891" s="7" t="s">
        <v>8571</v>
      </c>
      <c r="B3891" s="4" t="s">
        <v>4395</v>
      </c>
      <c r="C3891" s="7" t="s">
        <v>8572</v>
      </c>
      <c r="D3891" s="6" t="s">
        <v>8573</v>
      </c>
      <c r="E3891" s="6" t="s">
        <v>8573</v>
      </c>
    </row>
    <row r="3892" ht="12.75" customHeight="1" spans="1:5">
      <c r="A3892" s="3" t="s">
        <v>8574</v>
      </c>
      <c r="B3892" s="36"/>
      <c r="C3892" s="37"/>
      <c r="D3892" s="38"/>
      <c r="E3892" s="37"/>
    </row>
    <row r="3893" ht="12.75" customHeight="1" spans="1:5">
      <c r="A3893" s="7" t="s">
        <v>8575</v>
      </c>
      <c r="B3893" s="4" t="s">
        <v>4395</v>
      </c>
      <c r="C3893" s="7" t="s">
        <v>8575</v>
      </c>
      <c r="D3893" s="6" t="s">
        <v>426</v>
      </c>
      <c r="E3893" s="17">
        <f>SUM(E3894:E3910)</f>
        <v>4000144</v>
      </c>
    </row>
    <row r="3894" ht="12.75" customHeight="1" spans="1:5">
      <c r="A3894" s="7" t="s">
        <v>8576</v>
      </c>
      <c r="B3894" s="4" t="s">
        <v>4395</v>
      </c>
      <c r="C3894" s="7" t="s">
        <v>8575</v>
      </c>
      <c r="D3894" s="6" t="s">
        <v>6283</v>
      </c>
      <c r="E3894" s="17">
        <v>7178</v>
      </c>
    </row>
    <row r="3895" ht="12.75" customHeight="1" spans="1:5">
      <c r="A3895" s="7" t="s">
        <v>8577</v>
      </c>
      <c r="B3895" s="4" t="s">
        <v>4395</v>
      </c>
      <c r="C3895" s="7" t="s">
        <v>8575</v>
      </c>
      <c r="D3895" s="6" t="s">
        <v>6283</v>
      </c>
      <c r="E3895" s="17">
        <v>141</v>
      </c>
    </row>
    <row r="3896" ht="12.75" customHeight="1" spans="1:5">
      <c r="A3896" s="7" t="s">
        <v>8578</v>
      </c>
      <c r="B3896" s="4" t="s">
        <v>4395</v>
      </c>
      <c r="C3896" s="7" t="s">
        <v>8575</v>
      </c>
      <c r="D3896" s="6" t="s">
        <v>6283</v>
      </c>
      <c r="E3896" s="17">
        <v>593762</v>
      </c>
    </row>
    <row r="3897" ht="12.75" customHeight="1" spans="1:5">
      <c r="A3897" s="7" t="s">
        <v>8579</v>
      </c>
      <c r="B3897" s="4" t="s">
        <v>4395</v>
      </c>
      <c r="C3897" s="7" t="s">
        <v>8575</v>
      </c>
      <c r="D3897" s="6" t="s">
        <v>6283</v>
      </c>
      <c r="E3897" s="17">
        <v>11083</v>
      </c>
    </row>
    <row r="3898" ht="12.75" customHeight="1" spans="1:5">
      <c r="A3898" s="7" t="s">
        <v>8580</v>
      </c>
      <c r="B3898" s="4" t="s">
        <v>4395</v>
      </c>
      <c r="C3898" s="7" t="s">
        <v>8575</v>
      </c>
      <c r="D3898" s="6" t="s">
        <v>6283</v>
      </c>
      <c r="E3898" s="17">
        <v>638</v>
      </c>
    </row>
    <row r="3899" ht="12.75" customHeight="1" spans="1:5">
      <c r="A3899" s="7" t="s">
        <v>8581</v>
      </c>
      <c r="B3899" s="4" t="s">
        <v>4395</v>
      </c>
      <c r="C3899" s="7" t="s">
        <v>8575</v>
      </c>
      <c r="D3899" s="6" t="s">
        <v>6283</v>
      </c>
      <c r="E3899" s="17">
        <v>299207</v>
      </c>
    </row>
    <row r="3900" ht="12.75" customHeight="1" spans="1:5">
      <c r="A3900" s="7" t="s">
        <v>8582</v>
      </c>
      <c r="B3900" s="4" t="s">
        <v>4395</v>
      </c>
      <c r="C3900" s="7" t="s">
        <v>8575</v>
      </c>
      <c r="D3900" s="6" t="s">
        <v>6283</v>
      </c>
      <c r="E3900" s="17">
        <v>349046</v>
      </c>
    </row>
    <row r="3901" ht="12.75" customHeight="1" spans="1:5">
      <c r="A3901" s="7" t="s">
        <v>8583</v>
      </c>
      <c r="B3901" s="4" t="s">
        <v>4395</v>
      </c>
      <c r="C3901" s="7" t="s">
        <v>8575</v>
      </c>
      <c r="D3901" s="6" t="s">
        <v>6283</v>
      </c>
      <c r="E3901" s="17">
        <v>234885</v>
      </c>
    </row>
    <row r="3902" ht="12.75" customHeight="1" spans="1:5">
      <c r="A3902" s="7" t="s">
        <v>8584</v>
      </c>
      <c r="B3902" s="4" t="s">
        <v>4395</v>
      </c>
      <c r="C3902" s="7" t="s">
        <v>8575</v>
      </c>
      <c r="D3902" s="6" t="s">
        <v>6283</v>
      </c>
      <c r="E3902" s="17">
        <v>663685</v>
      </c>
    </row>
    <row r="3903" ht="12.75" customHeight="1" spans="1:5">
      <c r="A3903" s="7" t="s">
        <v>8585</v>
      </c>
      <c r="B3903" s="4" t="s">
        <v>4395</v>
      </c>
      <c r="C3903" s="7" t="s">
        <v>8575</v>
      </c>
      <c r="D3903" s="6" t="s">
        <v>6283</v>
      </c>
      <c r="E3903" s="17">
        <v>61191</v>
      </c>
    </row>
    <row r="3904" ht="12.75" customHeight="1" spans="1:5">
      <c r="A3904" s="7" t="s">
        <v>8586</v>
      </c>
      <c r="B3904" s="4" t="s">
        <v>4395</v>
      </c>
      <c r="C3904" s="7" t="s">
        <v>8575</v>
      </c>
      <c r="D3904" s="6" t="s">
        <v>6283</v>
      </c>
      <c r="E3904" s="17">
        <v>355754</v>
      </c>
    </row>
    <row r="3905" ht="12.75" customHeight="1" spans="1:5">
      <c r="A3905" s="7" t="s">
        <v>8587</v>
      </c>
      <c r="B3905" s="4" t="s">
        <v>4395</v>
      </c>
      <c r="C3905" s="7" t="s">
        <v>8575</v>
      </c>
      <c r="D3905" s="6" t="s">
        <v>6283</v>
      </c>
      <c r="E3905" s="17">
        <v>42486</v>
      </c>
    </row>
    <row r="3906" ht="12.75" customHeight="1" spans="1:5">
      <c r="A3906" s="7" t="s">
        <v>8588</v>
      </c>
      <c r="B3906" s="4" t="s">
        <v>4395</v>
      </c>
      <c r="C3906" s="7" t="s">
        <v>8575</v>
      </c>
      <c r="D3906" s="6" t="s">
        <v>6283</v>
      </c>
      <c r="E3906" s="17">
        <v>49787</v>
      </c>
    </row>
    <row r="3907" ht="12.75" customHeight="1" spans="1:5">
      <c r="A3907" s="7" t="s">
        <v>8589</v>
      </c>
      <c r="B3907" s="4" t="s">
        <v>4395</v>
      </c>
      <c r="C3907" s="7" t="s">
        <v>8575</v>
      </c>
      <c r="D3907" s="6" t="s">
        <v>6283</v>
      </c>
      <c r="E3907" s="17">
        <v>475293</v>
      </c>
    </row>
    <row r="3908" ht="12.75" customHeight="1" spans="1:5">
      <c r="A3908" s="7" t="s">
        <v>8590</v>
      </c>
      <c r="B3908" s="4" t="s">
        <v>4395</v>
      </c>
      <c r="C3908" s="7" t="s">
        <v>8575</v>
      </c>
      <c r="D3908" s="6" t="s">
        <v>6283</v>
      </c>
      <c r="E3908" s="17">
        <v>462919</v>
      </c>
    </row>
    <row r="3909" ht="12.75" customHeight="1" spans="1:5">
      <c r="A3909" s="7" t="s">
        <v>8591</v>
      </c>
      <c r="B3909" s="4" t="s">
        <v>4395</v>
      </c>
      <c r="C3909" s="7" t="s">
        <v>8575</v>
      </c>
      <c r="D3909" s="6" t="s">
        <v>6283</v>
      </c>
      <c r="E3909" s="17">
        <v>246904</v>
      </c>
    </row>
    <row r="3910" ht="12.75" customHeight="1" spans="1:5">
      <c r="A3910" s="7" t="s">
        <v>8592</v>
      </c>
      <c r="B3910" s="4" t="s">
        <v>4395</v>
      </c>
      <c r="C3910" s="7" t="s">
        <v>8575</v>
      </c>
      <c r="D3910" s="6" t="s">
        <v>6283</v>
      </c>
      <c r="E3910" s="17">
        <v>146185</v>
      </c>
    </row>
    <row r="3911" ht="12.75" customHeight="1" spans="1:5">
      <c r="A3911" s="7" t="s">
        <v>8593</v>
      </c>
      <c r="B3911" s="4" t="s">
        <v>4395</v>
      </c>
      <c r="C3911" s="7" t="s">
        <v>8575</v>
      </c>
      <c r="D3911" s="6" t="s">
        <v>6283</v>
      </c>
      <c r="E3911" s="17">
        <v>4938985</v>
      </c>
    </row>
    <row r="3912" ht="12.75" customHeight="1" spans="1:5">
      <c r="A3912" s="7" t="s">
        <v>8594</v>
      </c>
      <c r="B3912" s="4" t="s">
        <v>4395</v>
      </c>
      <c r="C3912" s="7" t="s">
        <v>8595</v>
      </c>
      <c r="D3912" s="6" t="s">
        <v>6283</v>
      </c>
      <c r="E3912" s="17">
        <f>SUM(E3913:E3929)</f>
        <v>3060723</v>
      </c>
    </row>
    <row r="3913" ht="12.75" customHeight="1" spans="1:5">
      <c r="A3913" s="7" t="s">
        <v>8576</v>
      </c>
      <c r="B3913" s="4" t="s">
        <v>4395</v>
      </c>
      <c r="C3913" s="7" t="s">
        <v>8595</v>
      </c>
      <c r="D3913" s="6" t="s">
        <v>6283</v>
      </c>
      <c r="E3913" s="17">
        <v>4208</v>
      </c>
    </row>
    <row r="3914" ht="12.75" customHeight="1" spans="1:5">
      <c r="A3914" s="7" t="s">
        <v>8577</v>
      </c>
      <c r="B3914" s="4" t="s">
        <v>4395</v>
      </c>
      <c r="C3914" s="7" t="s">
        <v>8595</v>
      </c>
      <c r="D3914" s="6" t="s">
        <v>6283</v>
      </c>
      <c r="E3914" s="17">
        <v>87</v>
      </c>
    </row>
    <row r="3915" ht="12.75" customHeight="1" spans="1:5">
      <c r="A3915" s="7" t="s">
        <v>8578</v>
      </c>
      <c r="B3915" s="4" t="s">
        <v>4395</v>
      </c>
      <c r="C3915" s="7" t="s">
        <v>8595</v>
      </c>
      <c r="D3915" s="6" t="s">
        <v>6283</v>
      </c>
      <c r="E3915" s="17">
        <v>378411</v>
      </c>
    </row>
    <row r="3916" ht="12.75" customHeight="1" spans="1:5">
      <c r="A3916" s="7" t="s">
        <v>8579</v>
      </c>
      <c r="B3916" s="4" t="s">
        <v>4395</v>
      </c>
      <c r="C3916" s="7" t="s">
        <v>8595</v>
      </c>
      <c r="D3916" s="6" t="s">
        <v>6283</v>
      </c>
      <c r="E3916" s="17">
        <v>8327</v>
      </c>
    </row>
    <row r="3917" ht="12.75" customHeight="1" spans="1:5">
      <c r="A3917" s="7" t="s">
        <v>8580</v>
      </c>
      <c r="B3917" s="4" t="s">
        <v>4395</v>
      </c>
      <c r="C3917" s="7" t="s">
        <v>8595</v>
      </c>
      <c r="D3917" s="6" t="s">
        <v>6283</v>
      </c>
      <c r="E3917" s="17">
        <v>4442</v>
      </c>
    </row>
    <row r="3918" ht="12.75" customHeight="1" spans="1:5">
      <c r="A3918" s="7" t="s">
        <v>8581</v>
      </c>
      <c r="B3918" s="4" t="s">
        <v>4395</v>
      </c>
      <c r="C3918" s="7" t="s">
        <v>8595</v>
      </c>
      <c r="D3918" s="6" t="s">
        <v>6283</v>
      </c>
      <c r="E3918" s="17">
        <v>201777</v>
      </c>
    </row>
    <row r="3919" ht="12.75" customHeight="1" spans="1:5">
      <c r="A3919" s="7" t="s">
        <v>8582</v>
      </c>
      <c r="B3919" s="4" t="s">
        <v>4395</v>
      </c>
      <c r="C3919" s="7" t="s">
        <v>8595</v>
      </c>
      <c r="D3919" s="6" t="s">
        <v>6283</v>
      </c>
      <c r="E3919" s="17">
        <v>207403</v>
      </c>
    </row>
    <row r="3920" ht="12.75" customHeight="1" spans="1:5">
      <c r="A3920" s="7" t="s">
        <v>8583</v>
      </c>
      <c r="B3920" s="4" t="s">
        <v>4395</v>
      </c>
      <c r="C3920" s="7" t="s">
        <v>8595</v>
      </c>
      <c r="D3920" s="6" t="s">
        <v>6283</v>
      </c>
      <c r="E3920" s="17">
        <v>12733</v>
      </c>
    </row>
    <row r="3921" ht="12.75" customHeight="1" spans="1:5">
      <c r="A3921" s="7" t="s">
        <v>8584</v>
      </c>
      <c r="B3921" s="4" t="s">
        <v>4395</v>
      </c>
      <c r="C3921" s="7" t="s">
        <v>8595</v>
      </c>
      <c r="D3921" s="6" t="s">
        <v>6283</v>
      </c>
      <c r="E3921" s="17">
        <v>379476</v>
      </c>
    </row>
    <row r="3922" ht="12.75" customHeight="1" spans="1:5">
      <c r="A3922" s="7" t="s">
        <v>8585</v>
      </c>
      <c r="B3922" s="4" t="s">
        <v>4395</v>
      </c>
      <c r="C3922" s="7" t="s">
        <v>8595</v>
      </c>
      <c r="D3922" s="6" t="s">
        <v>6283</v>
      </c>
      <c r="E3922" s="17">
        <v>604457</v>
      </c>
    </row>
    <row r="3923" ht="12.75" customHeight="1" spans="1:5">
      <c r="A3923" s="7" t="s">
        <v>8586</v>
      </c>
      <c r="B3923" s="4" t="s">
        <v>4395</v>
      </c>
      <c r="C3923" s="7" t="s">
        <v>8595</v>
      </c>
      <c r="D3923" s="6" t="s">
        <v>6283</v>
      </c>
      <c r="E3923" s="17">
        <v>204971</v>
      </c>
    </row>
    <row r="3924" ht="12.75" customHeight="1" spans="1:5">
      <c r="A3924" s="7" t="s">
        <v>8587</v>
      </c>
      <c r="B3924" s="4" t="s">
        <v>4395</v>
      </c>
      <c r="C3924" s="7" t="s">
        <v>8595</v>
      </c>
      <c r="D3924" s="6" t="s">
        <v>6283</v>
      </c>
      <c r="E3924" s="17">
        <v>285537</v>
      </c>
    </row>
    <row r="3925" ht="12.75" customHeight="1" spans="1:5">
      <c r="A3925" s="7" t="s">
        <v>8588</v>
      </c>
      <c r="B3925" s="4" t="s">
        <v>4395</v>
      </c>
      <c r="C3925" s="7" t="s">
        <v>8595</v>
      </c>
      <c r="D3925" s="6" t="s">
        <v>6283</v>
      </c>
      <c r="E3925" s="17">
        <v>3669</v>
      </c>
    </row>
    <row r="3926" ht="12.75" customHeight="1" spans="1:5">
      <c r="A3926" s="7" t="s">
        <v>8589</v>
      </c>
      <c r="B3926" s="4" t="s">
        <v>4395</v>
      </c>
      <c r="C3926" s="7" t="s">
        <v>8595</v>
      </c>
      <c r="D3926" s="6" t="s">
        <v>6283</v>
      </c>
      <c r="E3926" s="17">
        <v>268806</v>
      </c>
    </row>
    <row r="3927" ht="12.75" customHeight="1" spans="1:5">
      <c r="A3927" s="7" t="s">
        <v>8590</v>
      </c>
      <c r="B3927" s="4" t="s">
        <v>4395</v>
      </c>
      <c r="C3927" s="7" t="s">
        <v>8595</v>
      </c>
      <c r="D3927" s="6" t="s">
        <v>6283</v>
      </c>
      <c r="E3927" s="17">
        <v>326752</v>
      </c>
    </row>
    <row r="3928" ht="12.75" customHeight="1" spans="1:5">
      <c r="A3928" s="7" t="s">
        <v>8591</v>
      </c>
      <c r="B3928" s="4" t="s">
        <v>4395</v>
      </c>
      <c r="C3928" s="7" t="s">
        <v>8595</v>
      </c>
      <c r="D3928" s="6" t="s">
        <v>6283</v>
      </c>
      <c r="E3928" s="17">
        <v>159879</v>
      </c>
    </row>
    <row r="3929" ht="12.75" customHeight="1" spans="1:5">
      <c r="A3929" s="7" t="s">
        <v>8592</v>
      </c>
      <c r="B3929" s="4" t="s">
        <v>4395</v>
      </c>
      <c r="C3929" s="7" t="s">
        <v>8595</v>
      </c>
      <c r="D3929" s="6" t="s">
        <v>6283</v>
      </c>
      <c r="E3929" s="17">
        <v>9788</v>
      </c>
    </row>
    <row r="3930" ht="12.75" customHeight="1" spans="1:5">
      <c r="A3930" s="7" t="s">
        <v>8593</v>
      </c>
      <c r="B3930" s="4" t="s">
        <v>4395</v>
      </c>
      <c r="C3930" s="7" t="s">
        <v>8595</v>
      </c>
      <c r="D3930" s="6" t="s">
        <v>6283</v>
      </c>
      <c r="E3930" s="17">
        <v>3296435</v>
      </c>
    </row>
    <row r="3931" ht="12.75" customHeight="1" spans="1:5">
      <c r="A3931" s="7" t="s">
        <v>8596</v>
      </c>
      <c r="B3931" s="4" t="s">
        <v>4395</v>
      </c>
      <c r="C3931" s="7" t="s">
        <v>8597</v>
      </c>
      <c r="D3931" s="6" t="s">
        <v>46</v>
      </c>
      <c r="E3931" s="9" t="s">
        <v>8598</v>
      </c>
    </row>
    <row r="3932" ht="12.75" customHeight="1" spans="1:5">
      <c r="A3932" s="7" t="s">
        <v>8599</v>
      </c>
      <c r="B3932" s="4" t="s">
        <v>4395</v>
      </c>
      <c r="C3932" s="7" t="s">
        <v>8600</v>
      </c>
      <c r="D3932" s="6" t="s">
        <v>46</v>
      </c>
      <c r="E3932" s="9" t="s">
        <v>8601</v>
      </c>
    </row>
    <row r="3933" ht="12.75" customHeight="1" spans="1:5">
      <c r="A3933" s="7" t="s">
        <v>8576</v>
      </c>
      <c r="B3933" s="4" t="s">
        <v>4395</v>
      </c>
      <c r="C3933" s="7" t="s">
        <v>8600</v>
      </c>
      <c r="D3933" s="6" t="s">
        <v>6283</v>
      </c>
      <c r="E3933" s="17">
        <v>7178</v>
      </c>
    </row>
    <row r="3934" ht="12.75" customHeight="1" spans="1:5">
      <c r="A3934" s="7" t="s">
        <v>8577</v>
      </c>
      <c r="B3934" s="4" t="s">
        <v>4395</v>
      </c>
      <c r="C3934" s="7" t="s">
        <v>8600</v>
      </c>
      <c r="D3934" s="6" t="s">
        <v>6283</v>
      </c>
      <c r="E3934" s="17">
        <v>141</v>
      </c>
    </row>
    <row r="3935" ht="12.75" customHeight="1" spans="1:5">
      <c r="A3935" s="7" t="s">
        <v>8578</v>
      </c>
      <c r="B3935" s="4" t="s">
        <v>4395</v>
      </c>
      <c r="C3935" s="7" t="s">
        <v>8600</v>
      </c>
      <c r="D3935" s="6" t="s">
        <v>6283</v>
      </c>
      <c r="E3935" s="17">
        <v>593762</v>
      </c>
    </row>
    <row r="3936" ht="12.75" customHeight="1" spans="1:5">
      <c r="A3936" s="7" t="s">
        <v>8579</v>
      </c>
      <c r="B3936" s="4" t="s">
        <v>4395</v>
      </c>
      <c r="C3936" s="7" t="s">
        <v>8600</v>
      </c>
      <c r="D3936" s="6" t="s">
        <v>6283</v>
      </c>
      <c r="E3936" s="17">
        <v>11083</v>
      </c>
    </row>
    <row r="3937" ht="12.75" customHeight="1" spans="1:5">
      <c r="A3937" s="7" t="s">
        <v>8580</v>
      </c>
      <c r="B3937" s="4" t="s">
        <v>4395</v>
      </c>
      <c r="C3937" s="7" t="s">
        <v>8600</v>
      </c>
      <c r="D3937" s="6" t="s">
        <v>6283</v>
      </c>
      <c r="E3937" s="17">
        <v>638</v>
      </c>
    </row>
    <row r="3938" ht="12.75" customHeight="1" spans="1:5">
      <c r="A3938" s="7" t="s">
        <v>8581</v>
      </c>
      <c r="B3938" s="4" t="s">
        <v>4395</v>
      </c>
      <c r="C3938" s="7" t="s">
        <v>8600</v>
      </c>
      <c r="D3938" s="6" t="s">
        <v>6283</v>
      </c>
      <c r="E3938" s="17">
        <v>299207</v>
      </c>
    </row>
    <row r="3939" ht="12.75" customHeight="1" spans="1:5">
      <c r="A3939" s="7" t="s">
        <v>8582</v>
      </c>
      <c r="B3939" s="4" t="s">
        <v>4395</v>
      </c>
      <c r="C3939" s="7" t="s">
        <v>8600</v>
      </c>
      <c r="D3939" s="6" t="s">
        <v>6283</v>
      </c>
      <c r="E3939" s="17">
        <v>349046</v>
      </c>
    </row>
    <row r="3940" ht="12.75" customHeight="1" spans="1:5">
      <c r="A3940" s="7" t="s">
        <v>8583</v>
      </c>
      <c r="B3940" s="4" t="s">
        <v>4395</v>
      </c>
      <c r="C3940" s="7" t="s">
        <v>8600</v>
      </c>
      <c r="D3940" s="6" t="s">
        <v>6283</v>
      </c>
      <c r="E3940" s="17">
        <v>234885</v>
      </c>
    </row>
    <row r="3941" ht="12.75" customHeight="1" spans="1:5">
      <c r="A3941" s="7" t="s">
        <v>8584</v>
      </c>
      <c r="B3941" s="4" t="s">
        <v>4395</v>
      </c>
      <c r="C3941" s="7" t="s">
        <v>8600</v>
      </c>
      <c r="D3941" s="6" t="s">
        <v>6283</v>
      </c>
      <c r="E3941" s="17">
        <v>663685</v>
      </c>
    </row>
    <row r="3942" ht="12.75" customHeight="1" spans="1:5">
      <c r="A3942" s="7" t="s">
        <v>8585</v>
      </c>
      <c r="B3942" s="4" t="s">
        <v>4395</v>
      </c>
      <c r="C3942" s="7" t="s">
        <v>8600</v>
      </c>
      <c r="D3942" s="6" t="s">
        <v>6283</v>
      </c>
      <c r="E3942" s="17">
        <v>61191</v>
      </c>
    </row>
    <row r="3943" ht="12.75" customHeight="1" spans="1:5">
      <c r="A3943" s="7" t="s">
        <v>8586</v>
      </c>
      <c r="B3943" s="4" t="s">
        <v>4395</v>
      </c>
      <c r="C3943" s="7" t="s">
        <v>8600</v>
      </c>
      <c r="D3943" s="6" t="s">
        <v>6283</v>
      </c>
      <c r="E3943" s="17">
        <v>355754</v>
      </c>
    </row>
    <row r="3944" ht="12.75" customHeight="1" spans="1:5">
      <c r="A3944" s="7" t="s">
        <v>8587</v>
      </c>
      <c r="B3944" s="4" t="s">
        <v>4395</v>
      </c>
      <c r="C3944" s="7" t="s">
        <v>8600</v>
      </c>
      <c r="D3944" s="6" t="s">
        <v>6283</v>
      </c>
      <c r="E3944" s="17">
        <v>42486</v>
      </c>
    </row>
    <row r="3945" ht="12.75" customHeight="1" spans="1:5">
      <c r="A3945" s="7" t="s">
        <v>8588</v>
      </c>
      <c r="B3945" s="4" t="s">
        <v>4395</v>
      </c>
      <c r="C3945" s="7" t="s">
        <v>8600</v>
      </c>
      <c r="D3945" s="6" t="s">
        <v>6283</v>
      </c>
      <c r="E3945" s="17">
        <v>49787</v>
      </c>
    </row>
    <row r="3946" ht="12.75" customHeight="1" spans="1:5">
      <c r="A3946" s="7" t="s">
        <v>8589</v>
      </c>
      <c r="B3946" s="4" t="s">
        <v>4395</v>
      </c>
      <c r="C3946" s="7" t="s">
        <v>8600</v>
      </c>
      <c r="D3946" s="6" t="s">
        <v>6283</v>
      </c>
      <c r="E3946" s="17">
        <v>475293</v>
      </c>
    </row>
    <row r="3947" ht="12.75" customHeight="1" spans="1:5">
      <c r="A3947" s="7" t="s">
        <v>8590</v>
      </c>
      <c r="B3947" s="4" t="s">
        <v>4395</v>
      </c>
      <c r="C3947" s="7" t="s">
        <v>8600</v>
      </c>
      <c r="D3947" s="6" t="s">
        <v>6283</v>
      </c>
      <c r="E3947" s="17">
        <v>462919</v>
      </c>
    </row>
    <row r="3948" ht="12.75" customHeight="1" spans="1:5">
      <c r="A3948" s="7" t="s">
        <v>8591</v>
      </c>
      <c r="B3948" s="4" t="s">
        <v>4395</v>
      </c>
      <c r="C3948" s="7" t="s">
        <v>8600</v>
      </c>
      <c r="D3948" s="6" t="s">
        <v>6283</v>
      </c>
      <c r="E3948" s="17">
        <v>246904</v>
      </c>
    </row>
    <row r="3949" ht="12.75" customHeight="1" spans="1:5">
      <c r="A3949" s="7" t="s">
        <v>8592</v>
      </c>
      <c r="B3949" s="4" t="s">
        <v>4395</v>
      </c>
      <c r="C3949" s="7" t="s">
        <v>8600</v>
      </c>
      <c r="D3949" s="6" t="s">
        <v>6283</v>
      </c>
      <c r="E3949" s="17">
        <v>146185</v>
      </c>
    </row>
    <row r="3950" ht="12.75" customHeight="1" spans="1:5">
      <c r="A3950" s="7" t="s">
        <v>8593</v>
      </c>
      <c r="B3950" s="4" t="s">
        <v>4395</v>
      </c>
      <c r="C3950" s="7" t="s">
        <v>8600</v>
      </c>
      <c r="D3950" s="6" t="s">
        <v>46</v>
      </c>
      <c r="E3950" s="9" t="s">
        <v>8602</v>
      </c>
    </row>
    <row r="3951" ht="12.75" customHeight="1" spans="1:5">
      <c r="A3951" s="7" t="s">
        <v>8603</v>
      </c>
      <c r="B3951" s="4" t="s">
        <v>4395</v>
      </c>
      <c r="C3951" s="7" t="s">
        <v>8604</v>
      </c>
      <c r="D3951" s="6" t="s">
        <v>46</v>
      </c>
      <c r="E3951" s="9" t="s">
        <v>8605</v>
      </c>
    </row>
    <row r="3952" ht="12.75" customHeight="1" spans="1:5">
      <c r="A3952" s="7" t="s">
        <v>8576</v>
      </c>
      <c r="B3952" s="4" t="s">
        <v>4395</v>
      </c>
      <c r="C3952" s="7" t="s">
        <v>8604</v>
      </c>
      <c r="D3952" s="6" t="s">
        <v>46</v>
      </c>
      <c r="E3952" s="9" t="s">
        <v>8606</v>
      </c>
    </row>
    <row r="3953" ht="12.75" customHeight="1" spans="1:5">
      <c r="A3953" s="7" t="s">
        <v>8577</v>
      </c>
      <c r="B3953" s="4" t="s">
        <v>4395</v>
      </c>
      <c r="C3953" s="7" t="s">
        <v>8604</v>
      </c>
      <c r="D3953" s="6" t="s">
        <v>46</v>
      </c>
      <c r="E3953" s="9" t="s">
        <v>8607</v>
      </c>
    </row>
    <row r="3954" ht="12.75" customHeight="1" spans="1:5">
      <c r="A3954" s="7" t="s">
        <v>8578</v>
      </c>
      <c r="B3954" s="4" t="s">
        <v>4395</v>
      </c>
      <c r="C3954" s="7" t="s">
        <v>8604</v>
      </c>
      <c r="D3954" s="6" t="s">
        <v>46</v>
      </c>
      <c r="E3954" s="9" t="s">
        <v>8608</v>
      </c>
    </row>
    <row r="3955" ht="12.75" customHeight="1" spans="1:5">
      <c r="A3955" s="7" t="s">
        <v>8579</v>
      </c>
      <c r="B3955" s="4" t="s">
        <v>4395</v>
      </c>
      <c r="C3955" s="7" t="s">
        <v>8604</v>
      </c>
      <c r="D3955" s="6" t="s">
        <v>46</v>
      </c>
      <c r="E3955" s="9" t="s">
        <v>8609</v>
      </c>
    </row>
    <row r="3956" ht="12.75" customHeight="1" spans="1:5">
      <c r="A3956" s="7" t="s">
        <v>8580</v>
      </c>
      <c r="B3956" s="4" t="s">
        <v>4395</v>
      </c>
      <c r="C3956" s="7" t="s">
        <v>8604</v>
      </c>
      <c r="D3956" s="6" t="s">
        <v>46</v>
      </c>
      <c r="E3956" s="9" t="s">
        <v>8610</v>
      </c>
    </row>
    <row r="3957" ht="12.75" customHeight="1" spans="1:5">
      <c r="A3957" s="7" t="s">
        <v>8581</v>
      </c>
      <c r="B3957" s="4" t="s">
        <v>4395</v>
      </c>
      <c r="C3957" s="7" t="s">
        <v>8604</v>
      </c>
      <c r="D3957" s="6" t="s">
        <v>46</v>
      </c>
      <c r="E3957" s="9" t="s">
        <v>8611</v>
      </c>
    </row>
    <row r="3958" ht="12.75" customHeight="1" spans="1:5">
      <c r="A3958" s="7" t="s">
        <v>8582</v>
      </c>
      <c r="B3958" s="4" t="s">
        <v>4395</v>
      </c>
      <c r="C3958" s="7" t="s">
        <v>8604</v>
      </c>
      <c r="D3958" s="6" t="s">
        <v>46</v>
      </c>
      <c r="E3958" s="9" t="s">
        <v>8612</v>
      </c>
    </row>
    <row r="3959" ht="12.75" customHeight="1" spans="1:5">
      <c r="A3959" s="7" t="s">
        <v>8583</v>
      </c>
      <c r="B3959" s="4" t="s">
        <v>4395</v>
      </c>
      <c r="C3959" s="7" t="s">
        <v>8604</v>
      </c>
      <c r="D3959" s="6" t="s">
        <v>46</v>
      </c>
      <c r="E3959" s="9" t="s">
        <v>8613</v>
      </c>
    </row>
    <row r="3960" ht="12.75" customHeight="1" spans="1:5">
      <c r="A3960" s="7" t="s">
        <v>8584</v>
      </c>
      <c r="B3960" s="4" t="s">
        <v>4395</v>
      </c>
      <c r="C3960" s="7" t="s">
        <v>8604</v>
      </c>
      <c r="D3960" s="6" t="s">
        <v>46</v>
      </c>
      <c r="E3960" s="9" t="s">
        <v>8614</v>
      </c>
    </row>
    <row r="3961" ht="12.75" customHeight="1" spans="1:5">
      <c r="A3961" s="7" t="s">
        <v>8585</v>
      </c>
      <c r="B3961" s="4" t="s">
        <v>4395</v>
      </c>
      <c r="C3961" s="7" t="s">
        <v>8604</v>
      </c>
      <c r="D3961" s="6" t="s">
        <v>46</v>
      </c>
      <c r="E3961" s="9" t="s">
        <v>8615</v>
      </c>
    </row>
    <row r="3962" ht="12.75" customHeight="1" spans="1:5">
      <c r="A3962" s="7" t="s">
        <v>8586</v>
      </c>
      <c r="B3962" s="4" t="s">
        <v>4395</v>
      </c>
      <c r="C3962" s="7" t="s">
        <v>8604</v>
      </c>
      <c r="D3962" s="6" t="s">
        <v>46</v>
      </c>
      <c r="E3962" s="9" t="s">
        <v>8616</v>
      </c>
    </row>
    <row r="3963" ht="12.75" customHeight="1" spans="1:5">
      <c r="A3963" s="7" t="s">
        <v>8587</v>
      </c>
      <c r="B3963" s="4" t="s">
        <v>4395</v>
      </c>
      <c r="C3963" s="7" t="s">
        <v>8604</v>
      </c>
      <c r="D3963" s="6" t="s">
        <v>46</v>
      </c>
      <c r="E3963" s="9" t="s">
        <v>8617</v>
      </c>
    </row>
    <row r="3964" ht="12.75" customHeight="1" spans="1:5">
      <c r="A3964" s="7" t="s">
        <v>8588</v>
      </c>
      <c r="B3964" s="4" t="s">
        <v>4395</v>
      </c>
      <c r="C3964" s="7" t="s">
        <v>8604</v>
      </c>
      <c r="D3964" s="6" t="s">
        <v>46</v>
      </c>
      <c r="E3964" s="9" t="s">
        <v>8618</v>
      </c>
    </row>
    <row r="3965" ht="12.75" customHeight="1" spans="1:5">
      <c r="A3965" s="7" t="s">
        <v>8589</v>
      </c>
      <c r="B3965" s="4" t="s">
        <v>4395</v>
      </c>
      <c r="C3965" s="7" t="s">
        <v>8604</v>
      </c>
      <c r="D3965" s="6" t="s">
        <v>46</v>
      </c>
      <c r="E3965" s="9" t="s">
        <v>8619</v>
      </c>
    </row>
    <row r="3966" ht="12.75" customHeight="1" spans="1:5">
      <c r="A3966" s="7" t="s">
        <v>8590</v>
      </c>
      <c r="B3966" s="4" t="s">
        <v>4395</v>
      </c>
      <c r="C3966" s="7" t="s">
        <v>8604</v>
      </c>
      <c r="D3966" s="6" t="s">
        <v>46</v>
      </c>
      <c r="E3966" s="9" t="s">
        <v>8620</v>
      </c>
    </row>
    <row r="3967" ht="12.75" customHeight="1" spans="1:5">
      <c r="A3967" s="7" t="s">
        <v>8591</v>
      </c>
      <c r="B3967" s="4" t="s">
        <v>4395</v>
      </c>
      <c r="C3967" s="7" t="s">
        <v>8604</v>
      </c>
      <c r="D3967" s="6" t="s">
        <v>46</v>
      </c>
      <c r="E3967" s="9" t="s">
        <v>8549</v>
      </c>
    </row>
    <row r="3968" ht="12.75" customHeight="1" spans="1:5">
      <c r="A3968" s="7" t="s">
        <v>8592</v>
      </c>
      <c r="B3968" s="4" t="s">
        <v>4395</v>
      </c>
      <c r="C3968" s="7" t="s">
        <v>8604</v>
      </c>
      <c r="D3968" s="6" t="s">
        <v>46</v>
      </c>
      <c r="E3968" s="9" t="s">
        <v>8621</v>
      </c>
    </row>
    <row r="3969" ht="12.75" customHeight="1" spans="1:5">
      <c r="A3969" s="7" t="s">
        <v>8593</v>
      </c>
      <c r="B3969" s="4" t="s">
        <v>4395</v>
      </c>
      <c r="C3969" s="7" t="s">
        <v>8604</v>
      </c>
      <c r="D3969" s="6" t="s">
        <v>46</v>
      </c>
      <c r="E3969" s="9" t="s">
        <v>8622</v>
      </c>
    </row>
    <row r="3970" ht="12.75" customHeight="1" spans="1:5">
      <c r="A3970" s="7" t="s">
        <v>8623</v>
      </c>
      <c r="B3970" s="4" t="s">
        <v>4395</v>
      </c>
      <c r="C3970" s="7" t="s">
        <v>8624</v>
      </c>
      <c r="D3970" s="6" t="s">
        <v>355</v>
      </c>
      <c r="E3970" s="17">
        <v>13143333</v>
      </c>
    </row>
    <row r="3971" ht="12.75" customHeight="1" spans="1:5">
      <c r="A3971" s="7" t="s">
        <v>8625</v>
      </c>
      <c r="B3971" s="4" t="s">
        <v>4395</v>
      </c>
      <c r="C3971" s="7" t="s">
        <v>8626</v>
      </c>
      <c r="D3971" s="6" t="s">
        <v>574</v>
      </c>
      <c r="E3971" s="6">
        <v>10688</v>
      </c>
    </row>
    <row r="3972" ht="12.75" customHeight="1" spans="1:5">
      <c r="A3972" s="3" t="s">
        <v>8627</v>
      </c>
      <c r="B3972" s="36"/>
      <c r="C3972" s="37"/>
      <c r="D3972" s="38"/>
      <c r="E3972" s="37"/>
    </row>
    <row r="3973" ht="12.75" customHeight="1" spans="1:5">
      <c r="A3973" s="7" t="s">
        <v>8628</v>
      </c>
      <c r="B3973" s="4" t="s">
        <v>4395</v>
      </c>
      <c r="C3973" s="7" t="s">
        <v>8629</v>
      </c>
      <c r="D3973" s="6" t="s">
        <v>46</v>
      </c>
      <c r="E3973" s="9" t="s">
        <v>8630</v>
      </c>
    </row>
    <row r="3974" ht="12.75" customHeight="1" spans="1:5">
      <c r="A3974" s="7" t="s">
        <v>8631</v>
      </c>
      <c r="B3974" s="4" t="s">
        <v>4395</v>
      </c>
      <c r="C3974" s="7" t="s">
        <v>8632</v>
      </c>
      <c r="D3974" s="6" t="s">
        <v>46</v>
      </c>
      <c r="E3974" s="9" t="s">
        <v>4796</v>
      </c>
    </row>
    <row r="3975" ht="12.75" customHeight="1" spans="1:5">
      <c r="A3975" s="7" t="s">
        <v>8633</v>
      </c>
      <c r="B3975" s="4" t="s">
        <v>4395</v>
      </c>
      <c r="C3975" s="7" t="s">
        <v>8632</v>
      </c>
      <c r="D3975" s="6" t="s">
        <v>46</v>
      </c>
      <c r="E3975" s="9" t="s">
        <v>2397</v>
      </c>
    </row>
    <row r="3976" ht="12.75" customHeight="1" spans="1:5">
      <c r="A3976" s="7" t="s">
        <v>8634</v>
      </c>
      <c r="B3976" s="4" t="s">
        <v>4395</v>
      </c>
      <c r="C3976" s="7" t="s">
        <v>8632</v>
      </c>
      <c r="D3976" s="6" t="s">
        <v>46</v>
      </c>
      <c r="E3976" s="9" t="s">
        <v>8635</v>
      </c>
    </row>
    <row r="3977" ht="12.75" customHeight="1" spans="1:5">
      <c r="A3977" s="7" t="s">
        <v>8636</v>
      </c>
      <c r="B3977" s="4" t="s">
        <v>4395</v>
      </c>
      <c r="C3977" s="7" t="s">
        <v>8632</v>
      </c>
      <c r="D3977" s="6" t="s">
        <v>46</v>
      </c>
      <c r="E3977" s="9" t="s">
        <v>8637</v>
      </c>
    </row>
    <row r="3978" ht="12.75" customHeight="1" spans="1:5">
      <c r="A3978" s="7" t="s">
        <v>8638</v>
      </c>
      <c r="B3978" s="4" t="s">
        <v>4395</v>
      </c>
      <c r="C3978" s="7" t="s">
        <v>8632</v>
      </c>
      <c r="D3978" s="6" t="s">
        <v>46</v>
      </c>
      <c r="E3978" s="9" t="s">
        <v>2397</v>
      </c>
    </row>
    <row r="3979" ht="12.75" customHeight="1" spans="1:5">
      <c r="A3979" s="7" t="s">
        <v>8639</v>
      </c>
      <c r="B3979" s="4" t="s">
        <v>4395</v>
      </c>
      <c r="C3979" s="7" t="s">
        <v>8632</v>
      </c>
      <c r="D3979" s="6" t="s">
        <v>46</v>
      </c>
      <c r="E3979" s="9" t="s">
        <v>8640</v>
      </c>
    </row>
    <row r="3980" ht="12.75" customHeight="1" spans="1:5">
      <c r="A3980" s="7" t="s">
        <v>8641</v>
      </c>
      <c r="B3980" s="4" t="s">
        <v>4395</v>
      </c>
      <c r="C3980" s="7" t="s">
        <v>8632</v>
      </c>
      <c r="D3980" s="6" t="s">
        <v>46</v>
      </c>
      <c r="E3980" s="9" t="s">
        <v>8642</v>
      </c>
    </row>
    <row r="3981" ht="12.75" customHeight="1" spans="1:5">
      <c r="A3981" s="7" t="s">
        <v>8643</v>
      </c>
      <c r="B3981" s="4" t="s">
        <v>4395</v>
      </c>
      <c r="C3981" s="7" t="s">
        <v>8632</v>
      </c>
      <c r="D3981" s="6" t="s">
        <v>46</v>
      </c>
      <c r="E3981" s="9" t="s">
        <v>8644</v>
      </c>
    </row>
    <row r="3982" ht="12.75" customHeight="1" spans="1:5">
      <c r="A3982" s="7" t="s">
        <v>8645</v>
      </c>
      <c r="B3982" s="4" t="s">
        <v>4395</v>
      </c>
      <c r="C3982" s="7" t="s">
        <v>8632</v>
      </c>
      <c r="D3982" s="6" t="s">
        <v>46</v>
      </c>
      <c r="E3982" s="9" t="s">
        <v>4796</v>
      </c>
    </row>
    <row r="3983" ht="12.75" customHeight="1" spans="1:5">
      <c r="A3983" s="7" t="s">
        <v>8646</v>
      </c>
      <c r="B3983" s="4" t="s">
        <v>4395</v>
      </c>
      <c r="C3983" s="7" t="s">
        <v>8632</v>
      </c>
      <c r="D3983" s="6" t="s">
        <v>46</v>
      </c>
      <c r="E3983" s="9" t="s">
        <v>3348</v>
      </c>
    </row>
    <row r="3984" ht="12.75" customHeight="1" spans="1:5">
      <c r="A3984" s="7" t="s">
        <v>8647</v>
      </c>
      <c r="B3984" s="4" t="s">
        <v>4395</v>
      </c>
      <c r="C3984" s="7" t="s">
        <v>8632</v>
      </c>
      <c r="D3984" s="6" t="s">
        <v>46</v>
      </c>
      <c r="E3984" s="9" t="s">
        <v>2397</v>
      </c>
    </row>
    <row r="3985" ht="12.75" customHeight="1" spans="1:5">
      <c r="A3985" s="7" t="s">
        <v>8648</v>
      </c>
      <c r="B3985" s="4" t="s">
        <v>4395</v>
      </c>
      <c r="C3985" s="7" t="s">
        <v>8632</v>
      </c>
      <c r="D3985" s="6" t="s">
        <v>46</v>
      </c>
      <c r="E3985" s="9" t="s">
        <v>2397</v>
      </c>
    </row>
    <row r="3986" ht="12.75" customHeight="1" spans="1:5">
      <c r="A3986" s="7" t="s">
        <v>8649</v>
      </c>
      <c r="B3986" s="4" t="s">
        <v>4395</v>
      </c>
      <c r="C3986" s="7" t="s">
        <v>8632</v>
      </c>
      <c r="D3986" s="6" t="s">
        <v>46</v>
      </c>
      <c r="E3986" s="9" t="s">
        <v>2397</v>
      </c>
    </row>
    <row r="3987" ht="12.75" customHeight="1" spans="1:5">
      <c r="A3987" s="7" t="s">
        <v>8650</v>
      </c>
      <c r="B3987" s="4" t="s">
        <v>4395</v>
      </c>
      <c r="C3987" s="7" t="s">
        <v>8632</v>
      </c>
      <c r="D3987" s="6" t="s">
        <v>46</v>
      </c>
      <c r="E3987" s="9" t="s">
        <v>2397</v>
      </c>
    </row>
    <row r="3988" ht="12.75" customHeight="1" spans="1:5">
      <c r="A3988" s="7" t="s">
        <v>8651</v>
      </c>
      <c r="B3988" s="4" t="s">
        <v>4395</v>
      </c>
      <c r="C3988" s="7" t="s">
        <v>8632</v>
      </c>
      <c r="D3988" s="6" t="s">
        <v>46</v>
      </c>
      <c r="E3988" s="9" t="s">
        <v>2397</v>
      </c>
    </row>
    <row r="3989" ht="12.75" customHeight="1" spans="1:5">
      <c r="A3989" s="7" t="s">
        <v>8652</v>
      </c>
      <c r="B3989" s="4" t="s">
        <v>4395</v>
      </c>
      <c r="C3989" s="7" t="s">
        <v>8632</v>
      </c>
      <c r="D3989" s="6" t="s">
        <v>46</v>
      </c>
      <c r="E3989" s="9" t="s">
        <v>2397</v>
      </c>
    </row>
    <row r="3990" ht="12.75" customHeight="1" spans="1:5">
      <c r="A3990" s="7" t="s">
        <v>8653</v>
      </c>
      <c r="B3990" s="4" t="s">
        <v>4395</v>
      </c>
      <c r="C3990" s="7" t="s">
        <v>8632</v>
      </c>
      <c r="D3990" s="6" t="s">
        <v>46</v>
      </c>
      <c r="E3990" s="9" t="s">
        <v>2397</v>
      </c>
    </row>
    <row r="3991" ht="12.75" customHeight="1" spans="1:5">
      <c r="A3991" s="7" t="s">
        <v>8654</v>
      </c>
      <c r="B3991" s="4" t="s">
        <v>4395</v>
      </c>
      <c r="C3991" s="7" t="s">
        <v>8632</v>
      </c>
      <c r="D3991" s="6" t="s">
        <v>46</v>
      </c>
      <c r="E3991" s="9" t="s">
        <v>2397</v>
      </c>
    </row>
    <row r="3992" ht="12.75" customHeight="1" spans="1:5">
      <c r="A3992" s="7" t="s">
        <v>8655</v>
      </c>
      <c r="B3992" s="4" t="s">
        <v>4395</v>
      </c>
      <c r="C3992" s="7" t="s">
        <v>8632</v>
      </c>
      <c r="D3992" s="6" t="s">
        <v>46</v>
      </c>
      <c r="E3992" s="9" t="s">
        <v>2397</v>
      </c>
    </row>
    <row r="3993" ht="12.75" customHeight="1" spans="1:5">
      <c r="A3993" s="7" t="s">
        <v>8656</v>
      </c>
      <c r="B3993" s="4" t="s">
        <v>4395</v>
      </c>
      <c r="C3993" s="7" t="s">
        <v>8632</v>
      </c>
      <c r="D3993" s="6" t="s">
        <v>46</v>
      </c>
      <c r="E3993" s="9" t="s">
        <v>2397</v>
      </c>
    </row>
    <row r="3994" ht="12.75" customHeight="1" spans="1:5">
      <c r="A3994" s="7" t="s">
        <v>8657</v>
      </c>
      <c r="B3994" s="4" t="s">
        <v>4395</v>
      </c>
      <c r="C3994" s="7" t="s">
        <v>8632</v>
      </c>
      <c r="D3994" s="6" t="s">
        <v>46</v>
      </c>
      <c r="E3994" s="9" t="s">
        <v>3348</v>
      </c>
    </row>
    <row r="3995" ht="12.75" customHeight="1" spans="1:5">
      <c r="A3995" s="3" t="s">
        <v>8658</v>
      </c>
      <c r="B3995" s="36"/>
      <c r="C3995" s="37"/>
      <c r="D3995" s="38"/>
      <c r="E3995" s="37"/>
    </row>
    <row r="3996" ht="12.75" customHeight="1" spans="1:5">
      <c r="A3996" s="7" t="s">
        <v>8659</v>
      </c>
      <c r="B3996" s="4" t="s">
        <v>4395</v>
      </c>
      <c r="C3996" s="7" t="s">
        <v>8660</v>
      </c>
      <c r="D3996" s="6" t="s">
        <v>574</v>
      </c>
      <c r="E3996" s="6" t="s">
        <v>2397</v>
      </c>
    </row>
    <row r="3997" ht="12.75" customHeight="1" spans="1:5">
      <c r="A3997" s="7" t="s">
        <v>8661</v>
      </c>
      <c r="B3997" s="4" t="s">
        <v>4395</v>
      </c>
      <c r="C3997" s="7" t="s">
        <v>8662</v>
      </c>
      <c r="D3997" s="6" t="s">
        <v>574</v>
      </c>
      <c r="E3997" s="6" t="s">
        <v>2397</v>
      </c>
    </row>
    <row r="3998" ht="12.75" customHeight="1" spans="1:5">
      <c r="A3998" s="7" t="s">
        <v>8663</v>
      </c>
      <c r="B3998" s="4" t="s">
        <v>4395</v>
      </c>
      <c r="C3998" s="7" t="s">
        <v>8664</v>
      </c>
      <c r="D3998" s="6" t="s">
        <v>574</v>
      </c>
      <c r="E3998" s="6" t="s">
        <v>2397</v>
      </c>
    </row>
    <row r="3999" ht="12.75" customHeight="1" spans="1:5">
      <c r="A3999" s="7" t="s">
        <v>8665</v>
      </c>
      <c r="B3999" s="4" t="s">
        <v>4395</v>
      </c>
      <c r="C3999" s="7" t="s">
        <v>8666</v>
      </c>
      <c r="D3999" s="6" t="s">
        <v>426</v>
      </c>
      <c r="E3999" s="6" t="s">
        <v>2397</v>
      </c>
    </row>
    <row r="4000" ht="20.25" customHeight="1" spans="1:5">
      <c r="A4000" s="3" t="s">
        <v>8667</v>
      </c>
      <c r="B4000" s="4"/>
      <c r="C4000" s="30"/>
      <c r="D4000" s="6"/>
      <c r="E4000" s="30"/>
    </row>
    <row r="4001" ht="12.75" customHeight="1" spans="1:5">
      <c r="A4001" s="3" t="s">
        <v>8668</v>
      </c>
      <c r="B4001" s="36"/>
      <c r="C4001" s="37"/>
      <c r="D4001" s="38"/>
      <c r="E4001" s="37"/>
    </row>
    <row r="4002" ht="12.75" customHeight="1" spans="1:5">
      <c r="A4002" s="7" t="s">
        <v>5026</v>
      </c>
      <c r="B4002" s="4" t="s">
        <v>5027</v>
      </c>
      <c r="C4002" s="7" t="s">
        <v>5028</v>
      </c>
      <c r="D4002" s="6" t="s">
        <v>525</v>
      </c>
      <c r="E4002" s="6" t="s">
        <v>2397</v>
      </c>
    </row>
    <row r="4003" ht="12.75" customHeight="1" spans="1:5">
      <c r="A4003" s="7" t="s">
        <v>5029</v>
      </c>
      <c r="B4003" s="4" t="s">
        <v>5027</v>
      </c>
      <c r="C4003" s="7" t="s">
        <v>5030</v>
      </c>
      <c r="D4003" s="6" t="s">
        <v>525</v>
      </c>
      <c r="E4003" s="6" t="s">
        <v>2397</v>
      </c>
    </row>
    <row r="4004" ht="12.75" customHeight="1" spans="1:5">
      <c r="A4004" s="7" t="s">
        <v>5031</v>
      </c>
      <c r="B4004" s="4" t="s">
        <v>5027</v>
      </c>
      <c r="C4004" s="7" t="s">
        <v>5032</v>
      </c>
      <c r="D4004" s="6" t="s">
        <v>525</v>
      </c>
      <c r="E4004" s="6" t="s">
        <v>2397</v>
      </c>
    </row>
    <row r="4005" ht="12.75" customHeight="1" spans="1:5">
      <c r="A4005" s="7" t="s">
        <v>5033</v>
      </c>
      <c r="B4005" s="4" t="s">
        <v>5027</v>
      </c>
      <c r="C4005" s="7" t="s">
        <v>5034</v>
      </c>
      <c r="D4005" s="6" t="s">
        <v>525</v>
      </c>
      <c r="E4005" s="6" t="s">
        <v>2397</v>
      </c>
    </row>
    <row r="4006" ht="12.75" customHeight="1" spans="1:5">
      <c r="A4006" s="7" t="s">
        <v>5035</v>
      </c>
      <c r="B4006" s="4" t="s">
        <v>5027</v>
      </c>
      <c r="C4006" s="7" t="s">
        <v>5036</v>
      </c>
      <c r="D4006" s="6" t="s">
        <v>525</v>
      </c>
      <c r="E4006" s="6" t="s">
        <v>2397</v>
      </c>
    </row>
    <row r="4007" ht="12.75" customHeight="1" spans="1:5">
      <c r="A4007" s="7" t="s">
        <v>5037</v>
      </c>
      <c r="B4007" s="4" t="s">
        <v>5027</v>
      </c>
      <c r="C4007" s="7" t="s">
        <v>5038</v>
      </c>
      <c r="D4007" s="6" t="s">
        <v>525</v>
      </c>
      <c r="E4007" s="6" t="s">
        <v>2397</v>
      </c>
    </row>
    <row r="4008" ht="12.75" customHeight="1" spans="1:5">
      <c r="A4008" s="7" t="s">
        <v>5039</v>
      </c>
      <c r="B4008" s="4" t="s">
        <v>5027</v>
      </c>
      <c r="C4008" s="7" t="s">
        <v>5040</v>
      </c>
      <c r="D4008" s="6" t="s">
        <v>525</v>
      </c>
      <c r="E4008" s="6" t="s">
        <v>2397</v>
      </c>
    </row>
    <row r="4009" ht="12.75" customHeight="1" spans="1:5">
      <c r="A4009" s="3" t="s">
        <v>8669</v>
      </c>
      <c r="B4009" s="36"/>
      <c r="C4009" s="37"/>
      <c r="D4009" s="38"/>
      <c r="E4009" s="37"/>
    </row>
    <row r="4010" ht="12.75" customHeight="1" spans="1:5">
      <c r="A4010" s="7" t="s">
        <v>5045</v>
      </c>
      <c r="B4010" s="4" t="s">
        <v>5027</v>
      </c>
      <c r="C4010" s="7" t="s">
        <v>5046</v>
      </c>
      <c r="D4010" s="6" t="s">
        <v>5044</v>
      </c>
      <c r="E4010" s="6">
        <v>1090</v>
      </c>
    </row>
    <row r="4011" ht="12.75" customHeight="1" spans="1:5">
      <c r="A4011" s="7" t="s">
        <v>5042</v>
      </c>
      <c r="B4011" s="4" t="s">
        <v>5027</v>
      </c>
      <c r="C4011" s="7" t="s">
        <v>5043</v>
      </c>
      <c r="D4011" s="6" t="s">
        <v>5044</v>
      </c>
      <c r="E4011" s="6">
        <v>1090</v>
      </c>
    </row>
    <row r="4012" ht="12.75" customHeight="1" spans="1:5">
      <c r="A4012" s="7" t="s">
        <v>5047</v>
      </c>
      <c r="B4012" s="4" t="s">
        <v>5027</v>
      </c>
      <c r="C4012" s="7" t="s">
        <v>5048</v>
      </c>
      <c r="D4012" s="6" t="s">
        <v>5044</v>
      </c>
      <c r="E4012" s="6">
        <v>0</v>
      </c>
    </row>
    <row r="4013" ht="12.75" customHeight="1" spans="1:5">
      <c r="A4013" s="7" t="s">
        <v>8670</v>
      </c>
      <c r="B4013" s="4" t="s">
        <v>5027</v>
      </c>
      <c r="C4013" s="7" t="s">
        <v>8671</v>
      </c>
      <c r="D4013" s="6" t="s">
        <v>5044</v>
      </c>
      <c r="E4013" s="6">
        <v>1090</v>
      </c>
    </row>
    <row r="4014" ht="12.75" customHeight="1" spans="1:5">
      <c r="A4014" s="7" t="s">
        <v>5051</v>
      </c>
      <c r="B4014" s="4" t="s">
        <v>5027</v>
      </c>
      <c r="C4014" s="7" t="s">
        <v>5052</v>
      </c>
      <c r="D4014" s="6" t="s">
        <v>5044</v>
      </c>
      <c r="E4014" s="6">
        <v>871</v>
      </c>
    </row>
    <row r="4015" ht="12.75" customHeight="1" spans="1:5">
      <c r="A4015" s="7" t="s">
        <v>5053</v>
      </c>
      <c r="B4015" s="4" t="s">
        <v>5027</v>
      </c>
      <c r="C4015" s="7" t="s">
        <v>5052</v>
      </c>
      <c r="D4015" s="6" t="s">
        <v>5044</v>
      </c>
      <c r="E4015" s="6">
        <v>96</v>
      </c>
    </row>
    <row r="4016" ht="12.75" customHeight="1" spans="1:5">
      <c r="A4016" s="7" t="s">
        <v>5054</v>
      </c>
      <c r="B4016" s="4" t="s">
        <v>5027</v>
      </c>
      <c r="C4016" s="7" t="s">
        <v>5052</v>
      </c>
      <c r="D4016" s="6" t="s">
        <v>5044</v>
      </c>
      <c r="E4016" s="6">
        <v>114</v>
      </c>
    </row>
    <row r="4017" ht="12.75" customHeight="1" spans="1:5">
      <c r="A4017" s="7" t="s">
        <v>5055</v>
      </c>
      <c r="B4017" s="4" t="s">
        <v>5027</v>
      </c>
      <c r="C4017" s="7" t="s">
        <v>5056</v>
      </c>
      <c r="D4017" s="6" t="s">
        <v>5044</v>
      </c>
      <c r="E4017" s="6">
        <v>1730</v>
      </c>
    </row>
    <row r="4018" ht="12.75" customHeight="1" spans="1:5">
      <c r="A4018" s="7" t="s">
        <v>5057</v>
      </c>
      <c r="B4018" s="4" t="s">
        <v>5027</v>
      </c>
      <c r="C4018" s="7" t="s">
        <v>5058</v>
      </c>
      <c r="D4018" s="6" t="s">
        <v>5044</v>
      </c>
      <c r="E4018" s="6">
        <v>1730</v>
      </c>
    </row>
    <row r="4019" ht="12.75" customHeight="1" spans="1:5">
      <c r="A4019" s="7" t="s">
        <v>5059</v>
      </c>
      <c r="B4019" s="4" t="s">
        <v>5027</v>
      </c>
      <c r="C4019" s="7" t="s">
        <v>5060</v>
      </c>
      <c r="D4019" s="6" t="s">
        <v>5044</v>
      </c>
      <c r="E4019" s="6">
        <v>1322</v>
      </c>
    </row>
    <row r="4020" ht="12.75" customHeight="1" spans="1:5">
      <c r="A4020" s="7" t="s">
        <v>5061</v>
      </c>
      <c r="B4020" s="4" t="s">
        <v>5027</v>
      </c>
      <c r="C4020" s="7" t="s">
        <v>5062</v>
      </c>
      <c r="D4020" s="6" t="s">
        <v>5044</v>
      </c>
      <c r="E4020" s="6">
        <v>1333</v>
      </c>
    </row>
    <row r="4021" ht="12.75" customHeight="1" spans="1:5">
      <c r="A4021" s="7" t="s">
        <v>5063</v>
      </c>
      <c r="B4021" s="4" t="s">
        <v>5027</v>
      </c>
      <c r="C4021" s="7" t="s">
        <v>5064</v>
      </c>
      <c r="D4021" s="6" t="s">
        <v>5044</v>
      </c>
      <c r="E4021" s="6">
        <v>618</v>
      </c>
    </row>
    <row r="4022" ht="12.75" customHeight="1" spans="1:5">
      <c r="A4022" s="7" t="s">
        <v>5065</v>
      </c>
      <c r="B4022" s="4" t="s">
        <v>5027</v>
      </c>
      <c r="C4022" s="7" t="s">
        <v>5066</v>
      </c>
      <c r="D4022" s="6" t="s">
        <v>5044</v>
      </c>
      <c r="E4022" s="6">
        <v>617</v>
      </c>
    </row>
    <row r="4023" ht="12.75" customHeight="1" spans="1:5">
      <c r="A4023" s="3" t="s">
        <v>5044</v>
      </c>
      <c r="B4023" s="36"/>
      <c r="C4023" s="37"/>
      <c r="D4023" s="38"/>
      <c r="E4023" s="37"/>
    </row>
    <row r="4024" ht="12.75" customHeight="1" spans="1:5">
      <c r="A4024" s="7" t="s">
        <v>5069</v>
      </c>
      <c r="B4024" s="4" t="s">
        <v>5027</v>
      </c>
      <c r="C4024" s="7" t="s">
        <v>5070</v>
      </c>
      <c r="D4024" s="6" t="s">
        <v>5044</v>
      </c>
      <c r="E4024" s="6">
        <v>871</v>
      </c>
    </row>
    <row r="4025" ht="12.75" customHeight="1" spans="1:5">
      <c r="A4025" s="7" t="s">
        <v>5071</v>
      </c>
      <c r="B4025" s="4" t="s">
        <v>5027</v>
      </c>
      <c r="C4025" s="7" t="s">
        <v>5070</v>
      </c>
      <c r="D4025" s="6" t="s">
        <v>5044</v>
      </c>
      <c r="E4025" s="6">
        <v>96</v>
      </c>
    </row>
    <row r="4026" ht="12.75" customHeight="1" spans="1:5">
      <c r="A4026" s="7" t="s">
        <v>5072</v>
      </c>
      <c r="B4026" s="4" t="s">
        <v>5027</v>
      </c>
      <c r="C4026" s="7" t="s">
        <v>5070</v>
      </c>
      <c r="D4026" s="6" t="s">
        <v>5044</v>
      </c>
      <c r="E4026" s="6" t="s">
        <v>2397</v>
      </c>
    </row>
    <row r="4027" ht="12.75" customHeight="1" spans="1:5">
      <c r="A4027" s="7" t="s">
        <v>5073</v>
      </c>
      <c r="B4027" s="4" t="s">
        <v>5027</v>
      </c>
      <c r="C4027" s="7" t="s">
        <v>5070</v>
      </c>
      <c r="D4027" s="6" t="s">
        <v>5044</v>
      </c>
      <c r="E4027" s="6">
        <v>114</v>
      </c>
    </row>
    <row r="4028" ht="12.75" customHeight="1" spans="1:5">
      <c r="A4028" s="7" t="s">
        <v>5087</v>
      </c>
      <c r="B4028" s="4" t="s">
        <v>5027</v>
      </c>
      <c r="C4028" s="7" t="s">
        <v>5088</v>
      </c>
      <c r="D4028" s="6" t="s">
        <v>525</v>
      </c>
      <c r="E4028" s="6">
        <v>276982</v>
      </c>
    </row>
    <row r="4029" ht="12.75" customHeight="1" spans="1:5">
      <c r="A4029" s="7" t="s">
        <v>5084</v>
      </c>
      <c r="B4029" s="4" t="s">
        <v>5027</v>
      </c>
      <c r="C4029" s="7" t="s">
        <v>5085</v>
      </c>
      <c r="D4029" s="6" t="s">
        <v>46</v>
      </c>
      <c r="E4029" s="9" t="s">
        <v>8672</v>
      </c>
    </row>
    <row r="4030" ht="12.75" customHeight="1" spans="1:5">
      <c r="A4030" s="7" t="s">
        <v>5091</v>
      </c>
      <c r="B4030" s="4" t="s">
        <v>5027</v>
      </c>
      <c r="C4030" s="7" t="s">
        <v>5092</v>
      </c>
      <c r="D4030" s="6" t="s">
        <v>754</v>
      </c>
      <c r="E4030" s="6">
        <v>0</v>
      </c>
    </row>
    <row r="4031" ht="12.75" customHeight="1" spans="1:5">
      <c r="A4031" s="7" t="s">
        <v>5093</v>
      </c>
      <c r="B4031" s="4" t="s">
        <v>5027</v>
      </c>
      <c r="C4031" s="7" t="s">
        <v>5094</v>
      </c>
      <c r="D4031" s="6" t="s">
        <v>754</v>
      </c>
      <c r="E4031" s="6">
        <v>3</v>
      </c>
    </row>
    <row r="4032" ht="12.75" customHeight="1" spans="1:5">
      <c r="A4032" s="7" t="s">
        <v>5089</v>
      </c>
      <c r="B4032" s="4" t="s">
        <v>5027</v>
      </c>
      <c r="C4032" s="7" t="s">
        <v>5090</v>
      </c>
      <c r="D4032" s="6" t="s">
        <v>754</v>
      </c>
      <c r="E4032" s="6">
        <v>60</v>
      </c>
    </row>
    <row r="4033" ht="12.75" customHeight="1" spans="1:5">
      <c r="A4033" s="7" t="s">
        <v>8673</v>
      </c>
      <c r="B4033" s="4" t="s">
        <v>5027</v>
      </c>
      <c r="C4033" s="7" t="s">
        <v>8674</v>
      </c>
      <c r="D4033" s="6" t="s">
        <v>754</v>
      </c>
      <c r="E4033" s="6" t="s">
        <v>2397</v>
      </c>
    </row>
    <row r="4034" ht="12.75" customHeight="1" spans="1:5">
      <c r="A4034" s="7" t="s">
        <v>5078</v>
      </c>
      <c r="B4034" s="4" t="s">
        <v>5027</v>
      </c>
      <c r="C4034" s="7" t="s">
        <v>5079</v>
      </c>
      <c r="D4034" s="6" t="s">
        <v>1112</v>
      </c>
      <c r="E4034" s="6">
        <v>174282</v>
      </c>
    </row>
    <row r="4035" ht="12.75" customHeight="1" spans="1:5">
      <c r="A4035" s="7" t="s">
        <v>5080</v>
      </c>
      <c r="B4035" s="4" t="s">
        <v>5027</v>
      </c>
      <c r="C4035" s="7" t="s">
        <v>5079</v>
      </c>
      <c r="D4035" s="6" t="s">
        <v>1112</v>
      </c>
      <c r="E4035" s="6">
        <v>61601</v>
      </c>
    </row>
    <row r="4036" ht="12.75" customHeight="1" spans="1:5">
      <c r="A4036" s="7" t="s">
        <v>5081</v>
      </c>
      <c r="B4036" s="4" t="s">
        <v>5027</v>
      </c>
      <c r="C4036" s="7" t="s">
        <v>5079</v>
      </c>
      <c r="D4036" s="6" t="s">
        <v>1112</v>
      </c>
      <c r="E4036" s="6">
        <v>362820</v>
      </c>
    </row>
    <row r="4037" ht="12.75" customHeight="1" spans="1:5">
      <c r="A4037" s="7" t="s">
        <v>5082</v>
      </c>
      <c r="B4037" s="4" t="s">
        <v>5027</v>
      </c>
      <c r="C4037" s="7" t="s">
        <v>5079</v>
      </c>
      <c r="D4037" s="6" t="s">
        <v>1112</v>
      </c>
      <c r="E4037" s="6">
        <v>0</v>
      </c>
    </row>
    <row r="4038" ht="12.75" customHeight="1" spans="1:5">
      <c r="A4038" s="7" t="s">
        <v>5083</v>
      </c>
      <c r="B4038" s="4" t="s">
        <v>5027</v>
      </c>
      <c r="C4038" s="7" t="s">
        <v>5079</v>
      </c>
      <c r="D4038" s="6" t="s">
        <v>1112</v>
      </c>
      <c r="E4038" s="6">
        <v>3081</v>
      </c>
    </row>
    <row r="4039" ht="12.75" customHeight="1" spans="1:5">
      <c r="A4039" s="7" t="s">
        <v>5074</v>
      </c>
      <c r="B4039" s="4" t="s">
        <v>5027</v>
      </c>
      <c r="C4039" s="7" t="s">
        <v>5070</v>
      </c>
      <c r="D4039" s="6" t="s">
        <v>5044</v>
      </c>
      <c r="E4039" s="6">
        <v>0</v>
      </c>
    </row>
    <row r="4040" ht="12.75" customHeight="1" spans="1:5">
      <c r="A4040" s="7" t="s">
        <v>5075</v>
      </c>
      <c r="B4040" s="4" t="s">
        <v>5027</v>
      </c>
      <c r="C4040" s="7" t="s">
        <v>5070</v>
      </c>
      <c r="D4040" s="6" t="s">
        <v>5044</v>
      </c>
      <c r="E4040" s="6">
        <v>9</v>
      </c>
    </row>
    <row r="4041" ht="12.75" customHeight="1" spans="1:5">
      <c r="A4041" s="7" t="s">
        <v>5095</v>
      </c>
      <c r="B4041" s="4" t="s">
        <v>5027</v>
      </c>
      <c r="C4041" s="7" t="s">
        <v>8675</v>
      </c>
      <c r="D4041" s="6" t="s">
        <v>203</v>
      </c>
      <c r="E4041" s="6">
        <v>7</v>
      </c>
    </row>
    <row r="4042" ht="12.75" customHeight="1" spans="1:5">
      <c r="A4042" s="7" t="s">
        <v>5098</v>
      </c>
      <c r="B4042" s="4" t="s">
        <v>5027</v>
      </c>
      <c r="C4042" s="7" t="s">
        <v>5099</v>
      </c>
      <c r="D4042" s="6" t="s">
        <v>62</v>
      </c>
      <c r="E4042" s="6">
        <v>84</v>
      </c>
    </row>
    <row r="4043" ht="12.75" customHeight="1" spans="1:5">
      <c r="A4043" s="7" t="s">
        <v>5101</v>
      </c>
      <c r="B4043" s="4" t="s">
        <v>5027</v>
      </c>
      <c r="C4043" s="7" t="s">
        <v>5102</v>
      </c>
      <c r="D4043" s="6" t="s">
        <v>516</v>
      </c>
      <c r="E4043" s="6">
        <v>0</v>
      </c>
    </row>
    <row r="4044" ht="12.75" customHeight="1" spans="1:5">
      <c r="A4044" s="7" t="s">
        <v>5104</v>
      </c>
      <c r="B4044" s="4" t="s">
        <v>5027</v>
      </c>
      <c r="C4044" s="7" t="s">
        <v>5105</v>
      </c>
      <c r="D4044" s="6" t="s">
        <v>355</v>
      </c>
      <c r="E4044" s="17">
        <v>7870737485</v>
      </c>
    </row>
    <row r="4045" ht="12.75" customHeight="1" spans="1:5">
      <c r="A4045" s="7" t="s">
        <v>5106</v>
      </c>
      <c r="B4045" s="4" t="s">
        <v>5027</v>
      </c>
      <c r="C4045" s="7" t="s">
        <v>8676</v>
      </c>
      <c r="D4045" s="6" t="s">
        <v>355</v>
      </c>
      <c r="E4045" s="17">
        <v>49686385960</v>
      </c>
    </row>
    <row r="4046" ht="12.75" customHeight="1" spans="1:5">
      <c r="A4046" s="7" t="s">
        <v>5108</v>
      </c>
      <c r="B4046" s="4" t="s">
        <v>5027</v>
      </c>
      <c r="C4046" s="7" t="s">
        <v>8677</v>
      </c>
      <c r="D4046" s="6" t="s">
        <v>355</v>
      </c>
      <c r="E4046" s="17">
        <v>4859881756967</v>
      </c>
    </row>
    <row r="4047" ht="12.75" customHeight="1" spans="1:5">
      <c r="A4047" s="7" t="s">
        <v>5110</v>
      </c>
      <c r="B4047" s="4" t="s">
        <v>5027</v>
      </c>
      <c r="C4047" s="7" t="s">
        <v>8678</v>
      </c>
      <c r="D4047" s="6" t="s">
        <v>62</v>
      </c>
      <c r="E4047" s="6">
        <v>68</v>
      </c>
    </row>
    <row r="4048" ht="12.75" customHeight="1" spans="1:5">
      <c r="A4048" s="7" t="s">
        <v>5111</v>
      </c>
      <c r="B4048" s="4" t="s">
        <v>5027</v>
      </c>
      <c r="C4048" s="7" t="s">
        <v>5112</v>
      </c>
      <c r="D4048" s="6" t="s">
        <v>62</v>
      </c>
      <c r="E4048" s="6">
        <v>1</v>
      </c>
    </row>
    <row r="4049" ht="12.75" customHeight="1" spans="1:5">
      <c r="A4049" s="7" t="s">
        <v>8679</v>
      </c>
      <c r="B4049" s="4" t="s">
        <v>5027</v>
      </c>
      <c r="C4049" s="7" t="s">
        <v>8680</v>
      </c>
      <c r="D4049" s="6" t="s">
        <v>516</v>
      </c>
      <c r="E4049" s="6">
        <v>1018</v>
      </c>
    </row>
    <row r="4050" ht="12.75" customHeight="1" spans="1:5">
      <c r="A4050" s="3" t="s">
        <v>8681</v>
      </c>
      <c r="B4050" s="4"/>
      <c r="C4050" s="30"/>
      <c r="D4050" s="6"/>
      <c r="E4050" s="30"/>
    </row>
    <row r="4051" ht="12.75" customHeight="1" spans="1:5">
      <c r="A4051" s="3" t="s">
        <v>8682</v>
      </c>
      <c r="B4051" s="36"/>
      <c r="C4051" s="37"/>
      <c r="D4051" s="38"/>
      <c r="E4051" s="37"/>
    </row>
    <row r="4052" ht="12.75" customHeight="1" spans="1:5">
      <c r="A4052" s="7" t="s">
        <v>8683</v>
      </c>
      <c r="B4052" s="4" t="s">
        <v>8684</v>
      </c>
      <c r="C4052" s="7" t="s">
        <v>8685</v>
      </c>
      <c r="D4052" s="6" t="s">
        <v>426</v>
      </c>
      <c r="E4052" s="6">
        <v>3908</v>
      </c>
    </row>
    <row r="4053" ht="12.75" customHeight="1" spans="1:5">
      <c r="A4053" s="7" t="s">
        <v>8686</v>
      </c>
      <c r="B4053" s="4" t="s">
        <v>8684</v>
      </c>
      <c r="C4053" s="7" t="s">
        <v>8687</v>
      </c>
      <c r="D4053" s="6" t="s">
        <v>426</v>
      </c>
      <c r="E4053" s="6">
        <v>72758</v>
      </c>
    </row>
    <row r="4054" ht="12.75" customHeight="1" spans="1:5">
      <c r="A4054" s="7" t="s">
        <v>8688</v>
      </c>
      <c r="B4054" s="4" t="s">
        <v>8684</v>
      </c>
      <c r="C4054" s="7" t="s">
        <v>8689</v>
      </c>
      <c r="D4054" s="6" t="s">
        <v>426</v>
      </c>
      <c r="E4054" s="6" t="s">
        <v>2397</v>
      </c>
    </row>
    <row r="4055" ht="12.75" customHeight="1" spans="1:5">
      <c r="A4055" s="7" t="s">
        <v>8690</v>
      </c>
      <c r="B4055" s="4" t="s">
        <v>8684</v>
      </c>
      <c r="C4055" s="7" t="s">
        <v>8691</v>
      </c>
      <c r="D4055" s="6" t="s">
        <v>46</v>
      </c>
      <c r="E4055" s="9" t="s">
        <v>8692</v>
      </c>
    </row>
    <row r="4056" ht="12.75" customHeight="1" spans="1:5">
      <c r="A4056" s="7" t="s">
        <v>8693</v>
      </c>
      <c r="B4056" s="4" t="s">
        <v>8684</v>
      </c>
      <c r="C4056" s="7" t="s">
        <v>8694</v>
      </c>
      <c r="D4056" s="6" t="s">
        <v>46</v>
      </c>
      <c r="E4056" s="9" t="s">
        <v>8695</v>
      </c>
    </row>
    <row r="4057" ht="12.75" customHeight="1" spans="1:5">
      <c r="A4057" s="7" t="s">
        <v>8696</v>
      </c>
      <c r="B4057" s="4" t="s">
        <v>8684</v>
      </c>
      <c r="C4057" s="7" t="s">
        <v>8697</v>
      </c>
      <c r="D4057" s="6" t="s">
        <v>46</v>
      </c>
      <c r="E4057" s="9" t="s">
        <v>8698</v>
      </c>
    </row>
    <row r="4058" ht="12.75" customHeight="1" spans="1:5">
      <c r="A4058" s="7" t="s">
        <v>8699</v>
      </c>
      <c r="B4058" s="4" t="s">
        <v>8684</v>
      </c>
      <c r="C4058" s="7" t="s">
        <v>8700</v>
      </c>
      <c r="D4058" s="6" t="s">
        <v>62</v>
      </c>
      <c r="E4058" s="6">
        <v>21</v>
      </c>
    </row>
    <row r="4059" ht="12.75" customHeight="1" spans="1:5">
      <c r="A4059" s="7" t="s">
        <v>8701</v>
      </c>
      <c r="B4059" s="4" t="s">
        <v>8684</v>
      </c>
      <c r="C4059" s="7" t="s">
        <v>8702</v>
      </c>
      <c r="D4059" s="6" t="s">
        <v>46</v>
      </c>
      <c r="E4059" s="9" t="s">
        <v>2391</v>
      </c>
    </row>
    <row r="4060" ht="12.75" customHeight="1" spans="1:5">
      <c r="A4060" s="3" t="s">
        <v>83</v>
      </c>
      <c r="B4060" s="36"/>
      <c r="C4060" s="37"/>
      <c r="D4060" s="38"/>
      <c r="E4060" s="37"/>
    </row>
    <row r="4061" ht="12.75" customHeight="1" spans="1:5">
      <c r="A4061" s="7" t="s">
        <v>2420</v>
      </c>
      <c r="B4061" s="4" t="s">
        <v>8684</v>
      </c>
      <c r="C4061" s="7" t="s">
        <v>8703</v>
      </c>
      <c r="D4061" s="6" t="s">
        <v>119</v>
      </c>
      <c r="E4061" s="6">
        <v>77</v>
      </c>
    </row>
    <row r="4062" ht="12.75" customHeight="1" spans="1:5">
      <c r="A4062" s="7" t="s">
        <v>8704</v>
      </c>
      <c r="B4062" s="4" t="s">
        <v>8684</v>
      </c>
      <c r="C4062" s="7" t="s">
        <v>8705</v>
      </c>
      <c r="D4062" s="6" t="s">
        <v>119</v>
      </c>
      <c r="E4062" s="6" t="s">
        <v>2397</v>
      </c>
    </row>
    <row r="4063" ht="12.75" customHeight="1" spans="1:5">
      <c r="A4063" s="7" t="s">
        <v>8706</v>
      </c>
      <c r="B4063" s="4" t="s">
        <v>8684</v>
      </c>
      <c r="C4063" s="7" t="s">
        <v>8707</v>
      </c>
      <c r="D4063" s="6" t="s">
        <v>119</v>
      </c>
      <c r="E4063" s="6" t="s">
        <v>2397</v>
      </c>
    </row>
    <row r="4064" ht="12.75" customHeight="1" spans="1:5">
      <c r="A4064" s="7" t="s">
        <v>8708</v>
      </c>
      <c r="B4064" s="4" t="s">
        <v>8684</v>
      </c>
      <c r="C4064" s="7" t="s">
        <v>8709</v>
      </c>
      <c r="D4064" s="6" t="s">
        <v>119</v>
      </c>
      <c r="E4064" s="6" t="s">
        <v>2397</v>
      </c>
    </row>
    <row r="4065" ht="12.75" customHeight="1" spans="1:5">
      <c r="A4065" s="7" t="s">
        <v>8710</v>
      </c>
      <c r="B4065" s="4" t="s">
        <v>8684</v>
      </c>
      <c r="C4065" s="7" t="s">
        <v>8711</v>
      </c>
      <c r="D4065" s="6" t="s">
        <v>119</v>
      </c>
      <c r="E4065" s="6" t="s">
        <v>2397</v>
      </c>
    </row>
    <row r="4066" ht="12.75" customHeight="1" spans="1:5">
      <c r="A4066" s="7" t="s">
        <v>8712</v>
      </c>
      <c r="B4066" s="4" t="s">
        <v>8684</v>
      </c>
      <c r="C4066" s="7" t="s">
        <v>8713</v>
      </c>
      <c r="D4066" s="6" t="s">
        <v>119</v>
      </c>
      <c r="E4066" s="6" t="s">
        <v>2397</v>
      </c>
    </row>
    <row r="4067" ht="12.75" customHeight="1" spans="1:5">
      <c r="A4067" s="7" t="s">
        <v>8714</v>
      </c>
      <c r="B4067" s="4" t="s">
        <v>8684</v>
      </c>
      <c r="C4067" s="7" t="s">
        <v>8715</v>
      </c>
      <c r="D4067" s="6" t="s">
        <v>119</v>
      </c>
      <c r="E4067" s="6" t="s">
        <v>2397</v>
      </c>
    </row>
    <row r="4068" ht="12.75" customHeight="1" spans="1:5">
      <c r="A4068" s="7" t="s">
        <v>8716</v>
      </c>
      <c r="B4068" s="4" t="s">
        <v>8684</v>
      </c>
      <c r="C4068" s="7" t="s">
        <v>8717</v>
      </c>
      <c r="D4068" s="6" t="s">
        <v>119</v>
      </c>
      <c r="E4068" s="22">
        <f>SUM(E4069:E4070)</f>
        <v>9</v>
      </c>
    </row>
    <row r="4069" ht="12.75" customHeight="1" spans="1:5">
      <c r="A4069" s="7" t="s">
        <v>8718</v>
      </c>
      <c r="B4069" s="4" t="s">
        <v>8684</v>
      </c>
      <c r="C4069" s="7" t="s">
        <v>8719</v>
      </c>
      <c r="D4069" s="6" t="s">
        <v>119</v>
      </c>
      <c r="E4069" s="6">
        <v>3</v>
      </c>
    </row>
    <row r="4070" ht="12.75" customHeight="1" spans="1:5">
      <c r="A4070" s="7" t="s">
        <v>8720</v>
      </c>
      <c r="B4070" s="4" t="s">
        <v>8684</v>
      </c>
      <c r="C4070" s="7" t="s">
        <v>8721</v>
      </c>
      <c r="D4070" s="6" t="s">
        <v>119</v>
      </c>
      <c r="E4070" s="6">
        <v>6</v>
      </c>
    </row>
    <row r="4071" ht="12.75" customHeight="1" spans="1:5">
      <c r="A4071" s="7" t="s">
        <v>8722</v>
      </c>
      <c r="B4071" s="4" t="s">
        <v>8684</v>
      </c>
      <c r="C4071" s="7" t="s">
        <v>8723</v>
      </c>
      <c r="D4071" s="6" t="s">
        <v>119</v>
      </c>
      <c r="E4071" s="6" t="s">
        <v>2397</v>
      </c>
    </row>
    <row r="4072" ht="12.75" customHeight="1" spans="1:5">
      <c r="A4072" s="7" t="s">
        <v>8724</v>
      </c>
      <c r="B4072" s="4" t="s">
        <v>8684</v>
      </c>
      <c r="C4072" s="7" t="s">
        <v>8725</v>
      </c>
      <c r="D4072" s="6" t="s">
        <v>119</v>
      </c>
      <c r="E4072" s="6" t="s">
        <v>2397</v>
      </c>
    </row>
    <row r="4073" ht="12.75" customHeight="1" spans="1:5">
      <c r="A4073" s="7" t="s">
        <v>8726</v>
      </c>
      <c r="B4073" s="4" t="s">
        <v>8684</v>
      </c>
      <c r="C4073" s="7" t="s">
        <v>8727</v>
      </c>
      <c r="D4073" s="6" t="s">
        <v>119</v>
      </c>
      <c r="E4073" s="6" t="s">
        <v>2397</v>
      </c>
    </row>
    <row r="4074" ht="12.75" customHeight="1" spans="1:5">
      <c r="A4074" s="7" t="s">
        <v>8728</v>
      </c>
      <c r="B4074" s="4" t="s">
        <v>8684</v>
      </c>
      <c r="C4074" s="7" t="s">
        <v>8729</v>
      </c>
      <c r="D4074" s="6" t="s">
        <v>119</v>
      </c>
      <c r="E4074" s="6" t="s">
        <v>2397</v>
      </c>
    </row>
    <row r="4075" ht="12.75" customHeight="1" spans="1:5">
      <c r="A4075" s="7" t="s">
        <v>8730</v>
      </c>
      <c r="B4075" s="4" t="s">
        <v>8684</v>
      </c>
      <c r="C4075" s="7" t="s">
        <v>8731</v>
      </c>
      <c r="D4075" s="6" t="s">
        <v>119</v>
      </c>
      <c r="E4075" s="6" t="s">
        <v>2397</v>
      </c>
    </row>
    <row r="4076" ht="12.75" customHeight="1" spans="1:5">
      <c r="A4076" s="7" t="s">
        <v>8732</v>
      </c>
      <c r="B4076" s="4" t="s">
        <v>8684</v>
      </c>
      <c r="C4076" s="7" t="s">
        <v>8733</v>
      </c>
      <c r="D4076" s="6" t="s">
        <v>46</v>
      </c>
      <c r="E4076" s="9" t="s">
        <v>8734</v>
      </c>
    </row>
    <row r="4077" ht="12.75" customHeight="1" spans="1:5">
      <c r="A4077" s="7" t="s">
        <v>8735</v>
      </c>
      <c r="B4077" s="4" t="s">
        <v>8684</v>
      </c>
      <c r="C4077" s="7" t="s">
        <v>8736</v>
      </c>
      <c r="D4077" s="6" t="s">
        <v>119</v>
      </c>
      <c r="E4077" s="6">
        <v>1315</v>
      </c>
    </row>
    <row r="4078" ht="12.75" customHeight="1" spans="1:5">
      <c r="A4078" s="7" t="s">
        <v>8737</v>
      </c>
      <c r="B4078" s="4" t="s">
        <v>8684</v>
      </c>
      <c r="C4078" s="7" t="s">
        <v>8738</v>
      </c>
      <c r="D4078" s="6" t="s">
        <v>119</v>
      </c>
      <c r="E4078" s="6">
        <v>1355</v>
      </c>
    </row>
    <row r="4079" ht="12.75" customHeight="1" spans="1:5">
      <c r="A4079" s="3" t="s">
        <v>8739</v>
      </c>
      <c r="B4079" s="36"/>
      <c r="C4079" s="37"/>
      <c r="D4079" s="38"/>
      <c r="E4079" s="37"/>
    </row>
    <row r="4080" ht="12.75" customHeight="1" spans="1:5">
      <c r="A4080" s="7" t="s">
        <v>8740</v>
      </c>
      <c r="B4080" s="4" t="s">
        <v>8684</v>
      </c>
      <c r="C4080" s="7" t="s">
        <v>8741</v>
      </c>
      <c r="D4080" s="6" t="s">
        <v>62</v>
      </c>
      <c r="E4080" s="6">
        <f>SUM(E4081:E4082)</f>
        <v>170</v>
      </c>
    </row>
    <row r="4081" ht="12.75" customHeight="1" spans="1:5">
      <c r="A4081" s="7" t="s">
        <v>8742</v>
      </c>
      <c r="B4081" s="4" t="s">
        <v>8684</v>
      </c>
      <c r="C4081" s="7" t="s">
        <v>8743</v>
      </c>
      <c r="D4081" s="6" t="s">
        <v>62</v>
      </c>
      <c r="E4081" s="6">
        <v>113</v>
      </c>
    </row>
    <row r="4082" ht="12.75" customHeight="1" spans="1:5">
      <c r="A4082" s="7" t="s">
        <v>8744</v>
      </c>
      <c r="B4082" s="4" t="s">
        <v>8684</v>
      </c>
      <c r="C4082" s="7" t="s">
        <v>8745</v>
      </c>
      <c r="D4082" s="6" t="s">
        <v>62</v>
      </c>
      <c r="E4082" s="6">
        <v>57</v>
      </c>
    </row>
    <row r="4083" ht="12.75" customHeight="1" spans="1:5">
      <c r="A4083" s="7" t="s">
        <v>8746</v>
      </c>
      <c r="B4083" s="4" t="s">
        <v>8684</v>
      </c>
      <c r="C4083" s="7" t="s">
        <v>8747</v>
      </c>
      <c r="D4083" s="6" t="s">
        <v>62</v>
      </c>
      <c r="E4083" s="6">
        <v>2710</v>
      </c>
    </row>
    <row r="4084" ht="12.75" customHeight="1" spans="1:5">
      <c r="A4084" s="7" t="s">
        <v>8748</v>
      </c>
      <c r="B4084" s="4" t="s">
        <v>8684</v>
      </c>
      <c r="C4084" s="7" t="s">
        <v>8749</v>
      </c>
      <c r="D4084" s="6" t="s">
        <v>62</v>
      </c>
      <c r="E4084" s="6" t="s">
        <v>2397</v>
      </c>
    </row>
    <row r="4085" ht="12.75" customHeight="1" spans="1:5">
      <c r="A4085" s="7" t="s">
        <v>8750</v>
      </c>
      <c r="B4085" s="4" t="s">
        <v>8684</v>
      </c>
      <c r="C4085" s="7" t="s">
        <v>8751</v>
      </c>
      <c r="D4085" s="6" t="s">
        <v>62</v>
      </c>
      <c r="E4085" s="6" t="s">
        <v>2397</v>
      </c>
    </row>
    <row r="4086" ht="12.75" customHeight="1" spans="1:5">
      <c r="A4086" s="7" t="s">
        <v>8752</v>
      </c>
      <c r="B4086" s="4" t="s">
        <v>8684</v>
      </c>
      <c r="C4086" s="7" t="s">
        <v>8753</v>
      </c>
      <c r="D4086" s="6" t="s">
        <v>62</v>
      </c>
      <c r="E4086" s="6" t="s">
        <v>2397</v>
      </c>
    </row>
    <row r="4087" ht="12.75" customHeight="1" spans="1:5">
      <c r="A4087" s="7" t="s">
        <v>8754</v>
      </c>
      <c r="B4087" s="4" t="s">
        <v>8684</v>
      </c>
      <c r="C4087" s="7" t="s">
        <v>8755</v>
      </c>
      <c r="D4087" s="6" t="s">
        <v>62</v>
      </c>
      <c r="E4087" s="6" t="s">
        <v>2397</v>
      </c>
    </row>
    <row r="4088" ht="12.75" customHeight="1" spans="1:5">
      <c r="A4088" s="7" t="s">
        <v>8756</v>
      </c>
      <c r="B4088" s="4" t="s">
        <v>8684</v>
      </c>
      <c r="C4088" s="7" t="s">
        <v>8757</v>
      </c>
      <c r="D4088" s="6" t="s">
        <v>62</v>
      </c>
      <c r="E4088" s="6" t="s">
        <v>2397</v>
      </c>
    </row>
    <row r="4089" ht="12.75" customHeight="1" spans="1:5">
      <c r="A4089" s="7" t="s">
        <v>8758</v>
      </c>
      <c r="B4089" s="4" t="s">
        <v>8684</v>
      </c>
      <c r="C4089" s="7" t="s">
        <v>8759</v>
      </c>
      <c r="D4089" s="6" t="s">
        <v>62</v>
      </c>
      <c r="E4089" s="6">
        <v>2639</v>
      </c>
    </row>
    <row r="4090" ht="12.75" customHeight="1" spans="1:5">
      <c r="A4090" s="7" t="s">
        <v>8760</v>
      </c>
      <c r="B4090" s="4" t="s">
        <v>8684</v>
      </c>
      <c r="C4090" s="7" t="s">
        <v>8761</v>
      </c>
      <c r="D4090" s="6" t="s">
        <v>62</v>
      </c>
      <c r="E4090" s="6">
        <v>9738</v>
      </c>
    </row>
    <row r="4091" ht="12.75" customHeight="1" spans="1:5">
      <c r="A4091" s="3" t="s">
        <v>8762</v>
      </c>
      <c r="B4091" s="36"/>
      <c r="C4091" s="37"/>
      <c r="D4091" s="38"/>
      <c r="E4091" s="37"/>
    </row>
    <row r="4092" ht="12.75" customHeight="1" spans="1:5">
      <c r="A4092" s="7" t="s">
        <v>8763</v>
      </c>
      <c r="B4092" s="4" t="s">
        <v>8684</v>
      </c>
      <c r="C4092" s="7" t="s">
        <v>8764</v>
      </c>
      <c r="D4092" s="6" t="s">
        <v>62</v>
      </c>
      <c r="E4092" s="6">
        <f>SUM(E4093:E4094)</f>
        <v>618</v>
      </c>
    </row>
    <row r="4093" ht="12.75" customHeight="1" spans="1:5">
      <c r="A4093" s="7" t="s">
        <v>8765</v>
      </c>
      <c r="B4093" s="4" t="s">
        <v>8684</v>
      </c>
      <c r="C4093" s="7" t="s">
        <v>8766</v>
      </c>
      <c r="D4093" s="6" t="s">
        <v>62</v>
      </c>
      <c r="E4093" s="6">
        <v>442</v>
      </c>
    </row>
    <row r="4094" ht="12.75" customHeight="1" spans="1:5">
      <c r="A4094" s="7" t="s">
        <v>8767</v>
      </c>
      <c r="B4094" s="4" t="s">
        <v>8684</v>
      </c>
      <c r="C4094" s="7" t="s">
        <v>8768</v>
      </c>
      <c r="D4094" s="6" t="s">
        <v>62</v>
      </c>
      <c r="E4094" s="6">
        <v>176</v>
      </c>
    </row>
    <row r="4095" ht="12.75" customHeight="1" spans="1:5">
      <c r="A4095" s="7" t="s">
        <v>8769</v>
      </c>
      <c r="B4095" s="4" t="s">
        <v>8684</v>
      </c>
      <c r="C4095" s="7" t="s">
        <v>8770</v>
      </c>
      <c r="D4095" s="6" t="s">
        <v>62</v>
      </c>
      <c r="E4095" s="6">
        <f>SUM(E4096:E4099)</f>
        <v>10102</v>
      </c>
    </row>
    <row r="4096" ht="12.75" customHeight="1" spans="1:5">
      <c r="A4096" s="7" t="s">
        <v>8771</v>
      </c>
      <c r="B4096" s="4" t="s">
        <v>8684</v>
      </c>
      <c r="C4096" s="7" t="s">
        <v>8772</v>
      </c>
      <c r="D4096" s="6" t="s">
        <v>62</v>
      </c>
      <c r="E4096" s="6">
        <v>2803</v>
      </c>
    </row>
    <row r="4097" ht="12.75" customHeight="1" spans="1:5">
      <c r="A4097" s="7" t="s">
        <v>8773</v>
      </c>
      <c r="B4097" s="4" t="s">
        <v>8684</v>
      </c>
      <c r="C4097" s="7" t="s">
        <v>8774</v>
      </c>
      <c r="D4097" s="6" t="s">
        <v>62</v>
      </c>
      <c r="E4097" s="6">
        <v>2318</v>
      </c>
    </row>
    <row r="4098" ht="12.75" customHeight="1" spans="1:5">
      <c r="A4098" s="7" t="s">
        <v>8775</v>
      </c>
      <c r="B4098" s="4" t="s">
        <v>8684</v>
      </c>
      <c r="C4098" s="7" t="s">
        <v>8776</v>
      </c>
      <c r="D4098" s="6" t="s">
        <v>62</v>
      </c>
      <c r="E4098" s="6">
        <v>3722</v>
      </c>
    </row>
    <row r="4099" ht="12.75" customHeight="1" spans="1:5">
      <c r="A4099" s="7" t="s">
        <v>8777</v>
      </c>
      <c r="B4099" s="4" t="s">
        <v>8684</v>
      </c>
      <c r="C4099" s="7" t="s">
        <v>8778</v>
      </c>
      <c r="D4099" s="6" t="s">
        <v>62</v>
      </c>
      <c r="E4099" s="6">
        <v>1259</v>
      </c>
    </row>
    <row r="4100" ht="12.75" customHeight="1" spans="1:5">
      <c r="A4100" s="7" t="s">
        <v>2457</v>
      </c>
      <c r="B4100" s="4" t="s">
        <v>8684</v>
      </c>
      <c r="C4100" s="7" t="s">
        <v>8779</v>
      </c>
      <c r="D4100" s="6" t="s">
        <v>62</v>
      </c>
      <c r="E4100" s="6">
        <v>37247</v>
      </c>
    </row>
    <row r="4101" ht="12.75" customHeight="1" spans="1:5">
      <c r="A4101" s="7" t="s">
        <v>8780</v>
      </c>
      <c r="B4101" s="4" t="s">
        <v>8684</v>
      </c>
      <c r="C4101" s="7" t="s">
        <v>8781</v>
      </c>
      <c r="D4101" s="6" t="s">
        <v>62</v>
      </c>
      <c r="E4101" s="6" t="s">
        <v>2397</v>
      </c>
    </row>
    <row r="4102" ht="12.75" customHeight="1" spans="1:5">
      <c r="A4102" s="7" t="s">
        <v>8782</v>
      </c>
      <c r="B4102" s="4" t="s">
        <v>8684</v>
      </c>
      <c r="C4102" s="7" t="s">
        <v>8783</v>
      </c>
      <c r="D4102" s="6" t="s">
        <v>62</v>
      </c>
      <c r="E4102" s="6" t="s">
        <v>2397</v>
      </c>
    </row>
    <row r="4103" ht="12.75" customHeight="1" spans="1:5">
      <c r="A4103" s="7" t="s">
        <v>8784</v>
      </c>
      <c r="B4103" s="4" t="s">
        <v>8684</v>
      </c>
      <c r="C4103" s="7" t="s">
        <v>8785</v>
      </c>
      <c r="D4103" s="6" t="s">
        <v>62</v>
      </c>
      <c r="E4103" s="6" t="s">
        <v>2397</v>
      </c>
    </row>
    <row r="4104" ht="12.75" customHeight="1" spans="1:5">
      <c r="A4104" s="7" t="s">
        <v>8786</v>
      </c>
      <c r="B4104" s="4" t="s">
        <v>8684</v>
      </c>
      <c r="C4104" s="7" t="s">
        <v>8787</v>
      </c>
      <c r="D4104" s="6" t="s">
        <v>62</v>
      </c>
      <c r="E4104" s="6" t="s">
        <v>2397</v>
      </c>
    </row>
    <row r="4105" ht="12.75" customHeight="1" spans="1:5">
      <c r="A4105" s="7" t="s">
        <v>8788</v>
      </c>
      <c r="B4105" s="4" t="s">
        <v>8684</v>
      </c>
      <c r="C4105" s="7" t="s">
        <v>8789</v>
      </c>
      <c r="D4105" s="6" t="s">
        <v>46</v>
      </c>
      <c r="E4105" s="9" t="s">
        <v>2397</v>
      </c>
    </row>
    <row r="4106" ht="12.75" customHeight="1" spans="1:5">
      <c r="A4106" s="7" t="s">
        <v>8790</v>
      </c>
      <c r="B4106" s="4" t="s">
        <v>8684</v>
      </c>
      <c r="C4106" s="7" t="s">
        <v>8791</v>
      </c>
      <c r="D4106" s="6" t="s">
        <v>62</v>
      </c>
      <c r="E4106" s="6" t="s">
        <v>2397</v>
      </c>
    </row>
    <row r="4107" ht="12.75" customHeight="1" spans="1:5">
      <c r="A4107" s="7" t="s">
        <v>8792</v>
      </c>
      <c r="B4107" s="4" t="s">
        <v>8684</v>
      </c>
      <c r="C4107" s="7" t="s">
        <v>8793</v>
      </c>
      <c r="D4107" s="6" t="s">
        <v>62</v>
      </c>
      <c r="E4107" s="6" t="s">
        <v>2397</v>
      </c>
    </row>
    <row r="4108" ht="12.75" customHeight="1" spans="1:5">
      <c r="A4108" s="7" t="s">
        <v>2417</v>
      </c>
      <c r="B4108" s="4" t="s">
        <v>8684</v>
      </c>
      <c r="C4108" s="7" t="s">
        <v>8794</v>
      </c>
      <c r="D4108" s="6" t="s">
        <v>62</v>
      </c>
      <c r="E4108" s="6" t="s">
        <v>2397</v>
      </c>
    </row>
    <row r="4109" ht="12.75" customHeight="1" spans="1:5">
      <c r="A4109" s="7" t="s">
        <v>8795</v>
      </c>
      <c r="B4109" s="4" t="s">
        <v>8684</v>
      </c>
      <c r="C4109" s="7" t="s">
        <v>8796</v>
      </c>
      <c r="D4109" s="6" t="s">
        <v>62</v>
      </c>
      <c r="E4109" s="6" t="s">
        <v>2397</v>
      </c>
    </row>
    <row r="4110" ht="12.75" customHeight="1" spans="1:5">
      <c r="A4110" s="3" t="s">
        <v>8797</v>
      </c>
      <c r="B4110" s="4"/>
      <c r="C4110" s="30"/>
      <c r="D4110" s="6"/>
      <c r="E4110" s="30"/>
    </row>
    <row r="4111" ht="12.75" customHeight="1" spans="1:5">
      <c r="A4111" s="7" t="s">
        <v>8798</v>
      </c>
      <c r="B4111" s="4" t="s">
        <v>8799</v>
      </c>
      <c r="C4111" s="7" t="s">
        <v>8800</v>
      </c>
      <c r="D4111" s="6" t="s">
        <v>3996</v>
      </c>
      <c r="E4111" s="22">
        <v>188</v>
      </c>
    </row>
    <row r="4112" ht="12.75" customHeight="1" spans="1:5">
      <c r="A4112" s="7" t="s">
        <v>8801</v>
      </c>
      <c r="B4112" s="4" t="s">
        <v>8799</v>
      </c>
      <c r="C4112" s="7" t="s">
        <v>8802</v>
      </c>
      <c r="D4112" s="6" t="s">
        <v>3996</v>
      </c>
      <c r="E4112" s="22">
        <v>0</v>
      </c>
    </row>
    <row r="4113" ht="12.75" customHeight="1" spans="1:5">
      <c r="A4113" s="7" t="s">
        <v>8803</v>
      </c>
      <c r="B4113" s="4" t="s">
        <v>8799</v>
      </c>
      <c r="C4113" s="7" t="s">
        <v>8804</v>
      </c>
      <c r="D4113" s="6" t="s">
        <v>3996</v>
      </c>
      <c r="E4113" s="22">
        <v>6</v>
      </c>
    </row>
    <row r="4114" ht="12.75" customHeight="1" spans="1:5">
      <c r="A4114" s="7" t="s">
        <v>8805</v>
      </c>
      <c r="B4114" s="4" t="s">
        <v>8799</v>
      </c>
      <c r="C4114" s="7" t="s">
        <v>8806</v>
      </c>
      <c r="D4114" s="6" t="s">
        <v>3996</v>
      </c>
      <c r="E4114" s="22">
        <v>0</v>
      </c>
    </row>
    <row r="4115" ht="12.75" customHeight="1" spans="1:5">
      <c r="A4115" s="7" t="s">
        <v>8807</v>
      </c>
      <c r="B4115" s="4" t="s">
        <v>8799</v>
      </c>
      <c r="C4115" s="7" t="s">
        <v>8808</v>
      </c>
      <c r="D4115" s="6" t="s">
        <v>3996</v>
      </c>
      <c r="E4115" s="22">
        <v>19</v>
      </c>
    </row>
    <row r="4116" ht="12.75" customHeight="1" spans="1:5">
      <c r="A4116" s="7" t="s">
        <v>8809</v>
      </c>
      <c r="B4116" s="4" t="s">
        <v>8799</v>
      </c>
      <c r="C4116" s="7" t="s">
        <v>8810</v>
      </c>
      <c r="D4116" s="6" t="s">
        <v>3996</v>
      </c>
      <c r="E4116" s="22">
        <v>158</v>
      </c>
    </row>
    <row r="4117" ht="12.75" customHeight="1" spans="1:5">
      <c r="A4117" s="7" t="s">
        <v>8811</v>
      </c>
      <c r="B4117" s="4" t="s">
        <v>8799</v>
      </c>
      <c r="C4117" s="7" t="s">
        <v>8812</v>
      </c>
      <c r="D4117" s="6" t="s">
        <v>3996</v>
      </c>
      <c r="E4117" s="22">
        <v>0</v>
      </c>
    </row>
    <row r="4118" ht="12.75" customHeight="1" spans="1:5">
      <c r="A4118" s="7" t="s">
        <v>8813</v>
      </c>
      <c r="B4118" s="4" t="s">
        <v>8799</v>
      </c>
      <c r="C4118" s="7" t="s">
        <v>8814</v>
      </c>
      <c r="D4118" s="6" t="s">
        <v>3996</v>
      </c>
      <c r="E4118" s="22">
        <v>0</v>
      </c>
    </row>
    <row r="4119" ht="12.75" customHeight="1" spans="1:5">
      <c r="A4119" s="3" t="s">
        <v>8815</v>
      </c>
      <c r="B4119" s="4"/>
      <c r="C4119" s="30"/>
      <c r="D4119" s="6"/>
      <c r="E4119" s="30"/>
    </row>
    <row r="4120" ht="12.75" customHeight="1" spans="1:5">
      <c r="A4120" s="3" t="s">
        <v>8816</v>
      </c>
      <c r="B4120" s="36"/>
      <c r="C4120" s="37"/>
      <c r="D4120" s="38"/>
      <c r="E4120" s="37"/>
    </row>
    <row r="4121" ht="12.75" customHeight="1" spans="1:5">
      <c r="A4121" s="7" t="s">
        <v>8817</v>
      </c>
      <c r="B4121" s="4" t="s">
        <v>8818</v>
      </c>
      <c r="C4121" s="7" t="s">
        <v>8819</v>
      </c>
      <c r="D4121" s="6" t="s">
        <v>119</v>
      </c>
      <c r="E4121" s="6">
        <f>SUM(E4122:E4125)</f>
        <v>12</v>
      </c>
    </row>
    <row r="4122" ht="12.75" customHeight="1" spans="1:5">
      <c r="A4122" s="7" t="s">
        <v>8820</v>
      </c>
      <c r="B4122" s="4" t="s">
        <v>8818</v>
      </c>
      <c r="C4122" s="7" t="s">
        <v>8821</v>
      </c>
      <c r="D4122" s="6" t="s">
        <v>119</v>
      </c>
      <c r="E4122" s="6">
        <v>0</v>
      </c>
    </row>
    <row r="4123" ht="12.75" customHeight="1" spans="1:5">
      <c r="A4123" s="7" t="s">
        <v>8822</v>
      </c>
      <c r="B4123" s="4" t="s">
        <v>8818</v>
      </c>
      <c r="C4123" s="7" t="s">
        <v>8823</v>
      </c>
      <c r="D4123" s="6" t="s">
        <v>119</v>
      </c>
      <c r="E4123" s="6">
        <v>0</v>
      </c>
    </row>
    <row r="4124" ht="12.75" customHeight="1" spans="1:5">
      <c r="A4124" s="7" t="s">
        <v>8824</v>
      </c>
      <c r="B4124" s="4" t="s">
        <v>8818</v>
      </c>
      <c r="C4124" s="7" t="s">
        <v>8825</v>
      </c>
      <c r="D4124" s="6" t="s">
        <v>119</v>
      </c>
      <c r="E4124" s="6">
        <v>12</v>
      </c>
    </row>
    <row r="4125" ht="12.75" customHeight="1" spans="1:5">
      <c r="A4125" s="7" t="s">
        <v>8826</v>
      </c>
      <c r="B4125" s="4" t="s">
        <v>8818</v>
      </c>
      <c r="C4125" s="7" t="s">
        <v>8827</v>
      </c>
      <c r="D4125" s="6" t="s">
        <v>119</v>
      </c>
      <c r="E4125" s="6">
        <v>0</v>
      </c>
    </row>
    <row r="4126" ht="12.75" customHeight="1" spans="1:5">
      <c r="A4126" s="7" t="s">
        <v>8828</v>
      </c>
      <c r="B4126" s="4" t="s">
        <v>8818</v>
      </c>
      <c r="C4126" s="7" t="s">
        <v>8829</v>
      </c>
      <c r="D4126" s="6" t="s">
        <v>119</v>
      </c>
      <c r="E4126" s="6">
        <f>SUM(E4127:E4130)</f>
        <v>4</v>
      </c>
    </row>
    <row r="4127" ht="12.75" customHeight="1" spans="1:5">
      <c r="A4127" s="7" t="s">
        <v>8830</v>
      </c>
      <c r="B4127" s="4" t="s">
        <v>8818</v>
      </c>
      <c r="C4127" s="7" t="s">
        <v>8831</v>
      </c>
      <c r="D4127" s="6" t="s">
        <v>119</v>
      </c>
      <c r="E4127" s="6">
        <v>1</v>
      </c>
    </row>
    <row r="4128" ht="12.75" customHeight="1" spans="1:5">
      <c r="A4128" s="7" t="s">
        <v>8832</v>
      </c>
      <c r="B4128" s="4" t="s">
        <v>8818</v>
      </c>
      <c r="C4128" s="7" t="s">
        <v>8833</v>
      </c>
      <c r="D4128" s="6" t="s">
        <v>119</v>
      </c>
      <c r="E4128" s="6">
        <v>0</v>
      </c>
    </row>
    <row r="4129" ht="12.75" customHeight="1" spans="1:5">
      <c r="A4129" s="7" t="s">
        <v>8834</v>
      </c>
      <c r="B4129" s="4" t="s">
        <v>8818</v>
      </c>
      <c r="C4129" s="7" t="s">
        <v>8835</v>
      </c>
      <c r="D4129" s="6" t="s">
        <v>119</v>
      </c>
      <c r="E4129" s="6">
        <v>3</v>
      </c>
    </row>
    <row r="4130" ht="12.75" customHeight="1" spans="1:5">
      <c r="A4130" s="7" t="s">
        <v>8836</v>
      </c>
      <c r="B4130" s="4" t="s">
        <v>8818</v>
      </c>
      <c r="C4130" s="7" t="s">
        <v>8837</v>
      </c>
      <c r="D4130" s="6" t="s">
        <v>119</v>
      </c>
      <c r="E4130" s="6">
        <v>0</v>
      </c>
    </row>
    <row r="4131" ht="12.75" customHeight="1" spans="1:5">
      <c r="A4131" s="7" t="s">
        <v>8838</v>
      </c>
      <c r="B4131" s="4" t="s">
        <v>8818</v>
      </c>
      <c r="C4131" s="7" t="s">
        <v>8839</v>
      </c>
      <c r="D4131" s="6" t="s">
        <v>119</v>
      </c>
      <c r="E4131" s="6">
        <f>SUM(E4132:E4135)</f>
        <v>7</v>
      </c>
    </row>
    <row r="4132" ht="12.75" customHeight="1" spans="1:5">
      <c r="A4132" s="7" t="s">
        <v>8840</v>
      </c>
      <c r="B4132" s="4" t="s">
        <v>8818</v>
      </c>
      <c r="C4132" s="7" t="s">
        <v>8841</v>
      </c>
      <c r="D4132" s="6" t="s">
        <v>119</v>
      </c>
      <c r="E4132" s="6">
        <v>1</v>
      </c>
    </row>
    <row r="4133" ht="12.75" customHeight="1" spans="1:5">
      <c r="A4133" s="7" t="s">
        <v>8842</v>
      </c>
      <c r="B4133" s="4" t="s">
        <v>8818</v>
      </c>
      <c r="C4133" s="7" t="s">
        <v>8843</v>
      </c>
      <c r="D4133" s="6" t="s">
        <v>119</v>
      </c>
      <c r="E4133" s="6">
        <v>0</v>
      </c>
    </row>
    <row r="4134" ht="12.75" customHeight="1" spans="1:5">
      <c r="A4134" s="7" t="s">
        <v>8844</v>
      </c>
      <c r="B4134" s="4" t="s">
        <v>8818</v>
      </c>
      <c r="C4134" s="7" t="s">
        <v>8845</v>
      </c>
      <c r="D4134" s="6" t="s">
        <v>119</v>
      </c>
      <c r="E4134" s="6">
        <v>6</v>
      </c>
    </row>
    <row r="4135" ht="12.75" customHeight="1" spans="1:5">
      <c r="A4135" s="7" t="s">
        <v>8846</v>
      </c>
      <c r="B4135" s="4" t="s">
        <v>8818</v>
      </c>
      <c r="C4135" s="7" t="s">
        <v>8847</v>
      </c>
      <c r="D4135" s="6" t="s">
        <v>119</v>
      </c>
      <c r="E4135" s="6">
        <v>0</v>
      </c>
    </row>
    <row r="4136" ht="12.75" customHeight="1" spans="1:5">
      <c r="A4136" s="7" t="s">
        <v>8848</v>
      </c>
      <c r="B4136" s="4" t="s">
        <v>8818</v>
      </c>
      <c r="C4136" s="7" t="s">
        <v>8849</v>
      </c>
      <c r="D4136" s="6" t="s">
        <v>119</v>
      </c>
      <c r="E4136" s="6">
        <f>SUM(E4137:E4140)</f>
        <v>7</v>
      </c>
    </row>
    <row r="4137" ht="12.75" customHeight="1" spans="1:5">
      <c r="A4137" s="7" t="s">
        <v>8850</v>
      </c>
      <c r="B4137" s="4" t="s">
        <v>8818</v>
      </c>
      <c r="C4137" s="7" t="s">
        <v>8851</v>
      </c>
      <c r="D4137" s="6" t="s">
        <v>119</v>
      </c>
      <c r="E4137" s="6">
        <v>2</v>
      </c>
    </row>
    <row r="4138" ht="12.75" customHeight="1" spans="1:5">
      <c r="A4138" s="7" t="s">
        <v>8852</v>
      </c>
      <c r="B4138" s="4" t="s">
        <v>8818</v>
      </c>
      <c r="C4138" s="7" t="s">
        <v>8853</v>
      </c>
      <c r="D4138" s="6" t="s">
        <v>119</v>
      </c>
      <c r="E4138" s="6">
        <v>0</v>
      </c>
    </row>
    <row r="4139" ht="12.75" customHeight="1" spans="1:5">
      <c r="A4139" s="7" t="s">
        <v>8854</v>
      </c>
      <c r="B4139" s="4" t="s">
        <v>8818</v>
      </c>
      <c r="C4139" s="7" t="s">
        <v>8855</v>
      </c>
      <c r="D4139" s="6" t="s">
        <v>119</v>
      </c>
      <c r="E4139" s="6">
        <v>5</v>
      </c>
    </row>
    <row r="4140" ht="12.75" customHeight="1" spans="1:5">
      <c r="A4140" s="7" t="s">
        <v>8856</v>
      </c>
      <c r="B4140" s="4" t="s">
        <v>8818</v>
      </c>
      <c r="C4140" s="7" t="s">
        <v>8857</v>
      </c>
      <c r="D4140" s="6" t="s">
        <v>119</v>
      </c>
      <c r="E4140" s="6">
        <v>0</v>
      </c>
    </row>
    <row r="4141" ht="12.75" customHeight="1" spans="1:5">
      <c r="A4141" s="7" t="s">
        <v>8858</v>
      </c>
      <c r="B4141" s="36"/>
      <c r="C4141" s="37"/>
      <c r="D4141" s="38"/>
      <c r="E4141" s="37"/>
    </row>
    <row r="4142" ht="12.75" customHeight="1" spans="1:5">
      <c r="A4142" s="7" t="s">
        <v>8859</v>
      </c>
      <c r="B4142" s="4" t="s">
        <v>8818</v>
      </c>
      <c r="C4142" s="7" t="s">
        <v>8860</v>
      </c>
      <c r="D4142" s="6" t="s">
        <v>62</v>
      </c>
      <c r="E4142" s="6">
        <f>SUM(E4143:E4144)</f>
        <v>505</v>
      </c>
    </row>
    <row r="4143" ht="12.75" customHeight="1" spans="1:5">
      <c r="A4143" s="7" t="s">
        <v>8861</v>
      </c>
      <c r="B4143" s="4" t="s">
        <v>8818</v>
      </c>
      <c r="C4143" s="7" t="s">
        <v>8862</v>
      </c>
      <c r="D4143" s="6" t="s">
        <v>62</v>
      </c>
      <c r="E4143" s="6">
        <v>0</v>
      </c>
    </row>
    <row r="4144" ht="12.75" customHeight="1" spans="1:5">
      <c r="A4144" s="7" t="s">
        <v>8863</v>
      </c>
      <c r="B4144" s="4" t="s">
        <v>8818</v>
      </c>
      <c r="C4144" s="7" t="s">
        <v>8864</v>
      </c>
      <c r="D4144" s="6" t="s">
        <v>62</v>
      </c>
      <c r="E4144" s="6">
        <v>505</v>
      </c>
    </row>
    <row r="4145" ht="12.75" customHeight="1" spans="1:5">
      <c r="A4145" s="7" t="s">
        <v>8865</v>
      </c>
      <c r="B4145" s="4" t="s">
        <v>8818</v>
      </c>
      <c r="C4145" s="7" t="s">
        <v>8866</v>
      </c>
      <c r="D4145" s="6" t="s">
        <v>62</v>
      </c>
      <c r="E4145" s="6">
        <f>SUM(E4146:E4147)</f>
        <v>968</v>
      </c>
    </row>
    <row r="4146" ht="12.75" customHeight="1" spans="1:5">
      <c r="A4146" s="7" t="s">
        <v>8867</v>
      </c>
      <c r="B4146" s="4" t="s">
        <v>8818</v>
      </c>
      <c r="C4146" s="7" t="s">
        <v>8868</v>
      </c>
      <c r="D4146" s="6" t="s">
        <v>62</v>
      </c>
      <c r="E4146" s="6">
        <v>504</v>
      </c>
    </row>
    <row r="4147" ht="12.75" customHeight="1" spans="1:5">
      <c r="A4147" s="7" t="s">
        <v>8869</v>
      </c>
      <c r="B4147" s="4" t="s">
        <v>8818</v>
      </c>
      <c r="C4147" s="7" t="s">
        <v>8870</v>
      </c>
      <c r="D4147" s="6" t="s">
        <v>62</v>
      </c>
      <c r="E4147" s="6">
        <v>464</v>
      </c>
    </row>
    <row r="4148" ht="12.75" customHeight="1" spans="1:5">
      <c r="A4148" s="7" t="s">
        <v>8871</v>
      </c>
      <c r="B4148" s="4" t="s">
        <v>8818</v>
      </c>
      <c r="C4148" s="7" t="s">
        <v>8872</v>
      </c>
      <c r="D4148" s="6" t="s">
        <v>62</v>
      </c>
      <c r="E4148" s="6">
        <f>SUM(E4149:E4150)</f>
        <v>3143</v>
      </c>
    </row>
    <row r="4149" ht="12.75" customHeight="1" spans="1:5">
      <c r="A4149" s="7" t="s">
        <v>8873</v>
      </c>
      <c r="B4149" s="4" t="s">
        <v>8818</v>
      </c>
      <c r="C4149" s="7" t="s">
        <v>8874</v>
      </c>
      <c r="D4149" s="6" t="s">
        <v>62</v>
      </c>
      <c r="E4149" s="6">
        <v>2369</v>
      </c>
    </row>
    <row r="4150" ht="12.75" customHeight="1" spans="1:5">
      <c r="A4150" s="7" t="s">
        <v>8875</v>
      </c>
      <c r="B4150" s="4" t="s">
        <v>8818</v>
      </c>
      <c r="C4150" s="7" t="s">
        <v>8876</v>
      </c>
      <c r="D4150" s="6" t="s">
        <v>62</v>
      </c>
      <c r="E4150" s="6">
        <v>774</v>
      </c>
    </row>
    <row r="4151" ht="12.75" customHeight="1" spans="1:5">
      <c r="A4151" s="7" t="s">
        <v>8877</v>
      </c>
      <c r="B4151" s="4" t="s">
        <v>8818</v>
      </c>
      <c r="C4151" s="7" t="s">
        <v>8878</v>
      </c>
      <c r="D4151" s="6" t="s">
        <v>62</v>
      </c>
      <c r="E4151" s="6">
        <f>SUM(E4152:E4153)</f>
        <v>3160</v>
      </c>
    </row>
    <row r="4152" ht="12.75" customHeight="1" spans="1:5">
      <c r="A4152" s="7" t="s">
        <v>8879</v>
      </c>
      <c r="B4152" s="4" t="s">
        <v>8818</v>
      </c>
      <c r="C4152" s="7" t="s">
        <v>8880</v>
      </c>
      <c r="D4152" s="6" t="s">
        <v>62</v>
      </c>
      <c r="E4152" s="6">
        <v>1541</v>
      </c>
    </row>
    <row r="4153" ht="12.75" customHeight="1" spans="1:5">
      <c r="A4153" s="7" t="s">
        <v>8881</v>
      </c>
      <c r="B4153" s="4" t="s">
        <v>8818</v>
      </c>
      <c r="C4153" s="7" t="s">
        <v>8882</v>
      </c>
      <c r="D4153" s="6" t="s">
        <v>62</v>
      </c>
      <c r="E4153" s="6">
        <v>1619</v>
      </c>
    </row>
    <row r="4154" ht="12.75" customHeight="1" spans="1:5">
      <c r="A4154" s="7" t="s">
        <v>8883</v>
      </c>
      <c r="B4154" s="4" t="s">
        <v>8818</v>
      </c>
      <c r="C4154" s="7" t="s">
        <v>8884</v>
      </c>
      <c r="D4154" s="6" t="s">
        <v>62</v>
      </c>
      <c r="E4154" s="6">
        <f>E4155+E4158+E4161</f>
        <v>2119</v>
      </c>
    </row>
    <row r="4155" ht="12.75" customHeight="1" spans="1:5">
      <c r="A4155" s="7" t="s">
        <v>8885</v>
      </c>
      <c r="B4155" s="4" t="s">
        <v>8818</v>
      </c>
      <c r="C4155" s="7" t="s">
        <v>8886</v>
      </c>
      <c r="D4155" s="6" t="s">
        <v>62</v>
      </c>
      <c r="E4155" s="6">
        <f>SUM(E4156:E4157)</f>
        <v>178</v>
      </c>
    </row>
    <row r="4156" ht="12.75" customHeight="1" spans="1:5">
      <c r="A4156" s="7" t="s">
        <v>8887</v>
      </c>
      <c r="B4156" s="4" t="s">
        <v>8818</v>
      </c>
      <c r="C4156" s="7" t="s">
        <v>8888</v>
      </c>
      <c r="D4156" s="6" t="s">
        <v>62</v>
      </c>
      <c r="E4156" s="6">
        <v>89</v>
      </c>
    </row>
    <row r="4157" ht="12.75" customHeight="1" spans="1:5">
      <c r="A4157" s="7" t="s">
        <v>8889</v>
      </c>
      <c r="B4157" s="4" t="s">
        <v>8818</v>
      </c>
      <c r="C4157" s="7" t="s">
        <v>8890</v>
      </c>
      <c r="D4157" s="6" t="s">
        <v>62</v>
      </c>
      <c r="E4157" s="6">
        <v>89</v>
      </c>
    </row>
    <row r="4158" ht="12.75" customHeight="1" spans="1:5">
      <c r="A4158" s="7" t="s">
        <v>8891</v>
      </c>
      <c r="B4158" s="4" t="s">
        <v>8818</v>
      </c>
      <c r="C4158" s="7" t="s">
        <v>8892</v>
      </c>
      <c r="D4158" s="6" t="s">
        <v>62</v>
      </c>
      <c r="E4158" s="6">
        <f>SUM(E4159:E4160)</f>
        <v>958</v>
      </c>
    </row>
    <row r="4159" ht="12.75" customHeight="1" spans="1:5">
      <c r="A4159" s="7" t="s">
        <v>8893</v>
      </c>
      <c r="B4159" s="4" t="s">
        <v>8818</v>
      </c>
      <c r="C4159" s="7" t="s">
        <v>8894</v>
      </c>
      <c r="D4159" s="6" t="s">
        <v>62</v>
      </c>
      <c r="E4159" s="6">
        <v>218</v>
      </c>
    </row>
    <row r="4160" ht="12.75" customHeight="1" spans="1:5">
      <c r="A4160" s="7" t="s">
        <v>8895</v>
      </c>
      <c r="B4160" s="4" t="s">
        <v>8818</v>
      </c>
      <c r="C4160" s="7" t="s">
        <v>8896</v>
      </c>
      <c r="D4160" s="6" t="s">
        <v>62</v>
      </c>
      <c r="E4160" s="6">
        <v>740</v>
      </c>
    </row>
    <row r="4161" ht="12.75" customHeight="1" spans="1:5">
      <c r="A4161" s="7" t="s">
        <v>8897</v>
      </c>
      <c r="B4161" s="4" t="s">
        <v>8818</v>
      </c>
      <c r="C4161" s="7" t="s">
        <v>8898</v>
      </c>
      <c r="D4161" s="6" t="s">
        <v>62</v>
      </c>
      <c r="E4161" s="6">
        <f>SUM(E4162:E4163)</f>
        <v>983</v>
      </c>
    </row>
    <row r="4162" ht="12.75" customHeight="1" spans="1:5">
      <c r="A4162" s="7" t="s">
        <v>8899</v>
      </c>
      <c r="B4162" s="4" t="s">
        <v>8818</v>
      </c>
      <c r="C4162" s="7" t="s">
        <v>8900</v>
      </c>
      <c r="D4162" s="6" t="s">
        <v>62</v>
      </c>
      <c r="E4162" s="6">
        <v>462</v>
      </c>
    </row>
    <row r="4163" ht="12.75" customHeight="1" spans="1:5">
      <c r="A4163" s="7" t="s">
        <v>8901</v>
      </c>
      <c r="B4163" s="4" t="s">
        <v>8818</v>
      </c>
      <c r="C4163" s="7" t="s">
        <v>8902</v>
      </c>
      <c r="D4163" s="6" t="s">
        <v>62</v>
      </c>
      <c r="E4163" s="6">
        <v>521</v>
      </c>
    </row>
    <row r="4164" ht="12.75" customHeight="1" spans="1:5">
      <c r="A4164" s="4" t="s">
        <v>8903</v>
      </c>
      <c r="B4164" s="36"/>
      <c r="C4164" s="37"/>
      <c r="D4164" s="38"/>
      <c r="E4164" s="37"/>
    </row>
    <row r="4165" ht="12.75" customHeight="1" spans="1:5">
      <c r="A4165" s="7" t="s">
        <v>8904</v>
      </c>
      <c r="B4165" s="4" t="s">
        <v>8818</v>
      </c>
      <c r="C4165" s="7" t="s">
        <v>8905</v>
      </c>
      <c r="D4165" s="6" t="s">
        <v>62</v>
      </c>
      <c r="E4165" s="6">
        <f>SUM(E4166:E4167)</f>
        <v>64</v>
      </c>
    </row>
    <row r="4166" ht="12.75" customHeight="1" spans="1:5">
      <c r="A4166" s="7" t="s">
        <v>8906</v>
      </c>
      <c r="B4166" s="4" t="s">
        <v>8818</v>
      </c>
      <c r="C4166" s="7" t="s">
        <v>8907</v>
      </c>
      <c r="D4166" s="6" t="s">
        <v>62</v>
      </c>
      <c r="E4166" s="6">
        <v>0</v>
      </c>
    </row>
    <row r="4167" ht="12.75" customHeight="1" spans="1:5">
      <c r="A4167" s="7" t="s">
        <v>8908</v>
      </c>
      <c r="B4167" s="4" t="s">
        <v>8818</v>
      </c>
      <c r="C4167" s="7" t="s">
        <v>8909</v>
      </c>
      <c r="D4167" s="6" t="s">
        <v>62</v>
      </c>
      <c r="E4167" s="6">
        <v>64</v>
      </c>
    </row>
    <row r="4168" ht="12.75" customHeight="1" spans="1:5">
      <c r="A4168" s="7" t="s">
        <v>8910</v>
      </c>
      <c r="B4168" s="4" t="s">
        <v>8818</v>
      </c>
      <c r="C4168" s="7" t="s">
        <v>8911</v>
      </c>
      <c r="D4168" s="6" t="s">
        <v>62</v>
      </c>
      <c r="E4168" s="6">
        <f>SUM(E4169:E4170)</f>
        <v>77</v>
      </c>
    </row>
    <row r="4169" ht="12.75" customHeight="1" spans="1:5">
      <c r="A4169" s="7" t="s">
        <v>8912</v>
      </c>
      <c r="B4169" s="4" t="s">
        <v>8818</v>
      </c>
      <c r="C4169" s="7" t="s">
        <v>8913</v>
      </c>
      <c r="D4169" s="6" t="s">
        <v>62</v>
      </c>
      <c r="E4169" s="6">
        <v>39</v>
      </c>
    </row>
    <row r="4170" ht="12.75" customHeight="1" spans="1:5">
      <c r="A4170" s="7" t="s">
        <v>8914</v>
      </c>
      <c r="B4170" s="4" t="s">
        <v>8818</v>
      </c>
      <c r="C4170" s="7" t="s">
        <v>8915</v>
      </c>
      <c r="D4170" s="6" t="s">
        <v>62</v>
      </c>
      <c r="E4170" s="6">
        <v>38</v>
      </c>
    </row>
    <row r="4171" ht="12.75" customHeight="1" spans="1:5">
      <c r="A4171" s="7" t="s">
        <v>8916</v>
      </c>
      <c r="B4171" s="4" t="s">
        <v>8818</v>
      </c>
      <c r="C4171" s="7" t="s">
        <v>8917</v>
      </c>
      <c r="D4171" s="6" t="s">
        <v>62</v>
      </c>
      <c r="E4171" s="6">
        <f>SUM(E4172:E4173)</f>
        <v>241</v>
      </c>
    </row>
    <row r="4172" ht="12.75" customHeight="1" spans="1:5">
      <c r="A4172" s="7" t="s">
        <v>8918</v>
      </c>
      <c r="B4172" s="4" t="s">
        <v>8818</v>
      </c>
      <c r="C4172" s="7" t="s">
        <v>8919</v>
      </c>
      <c r="D4172" s="6" t="s">
        <v>62</v>
      </c>
      <c r="E4172" s="6">
        <v>51</v>
      </c>
    </row>
    <row r="4173" ht="12.75" customHeight="1" spans="1:5">
      <c r="A4173" s="7" t="s">
        <v>8920</v>
      </c>
      <c r="B4173" s="4" t="s">
        <v>8818</v>
      </c>
      <c r="C4173" s="7" t="s">
        <v>8921</v>
      </c>
      <c r="D4173" s="6" t="s">
        <v>62</v>
      </c>
      <c r="E4173" s="6">
        <v>190</v>
      </c>
    </row>
    <row r="4174" ht="12.75" customHeight="1" spans="1:5">
      <c r="A4174" s="7" t="s">
        <v>8922</v>
      </c>
      <c r="B4174" s="4" t="s">
        <v>8818</v>
      </c>
      <c r="C4174" s="7" t="s">
        <v>8923</v>
      </c>
      <c r="D4174" s="6" t="s">
        <v>62</v>
      </c>
      <c r="E4174" s="6">
        <f>SUM(E4175:E4176)</f>
        <v>272</v>
      </c>
    </row>
    <row r="4175" ht="12.75" customHeight="1" spans="1:5">
      <c r="A4175" s="7" t="s">
        <v>8924</v>
      </c>
      <c r="B4175" s="4" t="s">
        <v>8818</v>
      </c>
      <c r="C4175" s="7" t="s">
        <v>8925</v>
      </c>
      <c r="D4175" s="6" t="s">
        <v>62</v>
      </c>
      <c r="E4175" s="6">
        <v>125</v>
      </c>
    </row>
    <row r="4176" ht="12.75" customHeight="1" spans="1:5">
      <c r="A4176" s="7" t="s">
        <v>8926</v>
      </c>
      <c r="B4176" s="4" t="s">
        <v>8818</v>
      </c>
      <c r="C4176" s="7" t="s">
        <v>8927</v>
      </c>
      <c r="D4176" s="6" t="s">
        <v>62</v>
      </c>
      <c r="E4176" s="6">
        <v>147</v>
      </c>
    </row>
    <row r="4177" ht="12.75" customHeight="1" spans="1:5">
      <c r="A4177" s="3" t="s">
        <v>8928</v>
      </c>
      <c r="B4177" s="36"/>
      <c r="C4177" s="37"/>
      <c r="D4177" s="38"/>
      <c r="E4177" s="37"/>
    </row>
    <row r="4178" ht="12.75" customHeight="1" spans="1:5">
      <c r="A4178" s="7" t="s">
        <v>8929</v>
      </c>
      <c r="B4178" s="4" t="s">
        <v>8818</v>
      </c>
      <c r="C4178" s="7" t="s">
        <v>8930</v>
      </c>
      <c r="D4178" s="6" t="s">
        <v>62</v>
      </c>
      <c r="E4178" s="6">
        <v>348102</v>
      </c>
    </row>
    <row r="4179" ht="12.75" customHeight="1" spans="1:5">
      <c r="A4179" s="7" t="s">
        <v>8931</v>
      </c>
      <c r="B4179" s="4" t="s">
        <v>8818</v>
      </c>
      <c r="C4179" s="7" t="s">
        <v>8932</v>
      </c>
      <c r="D4179" s="6" t="s">
        <v>62</v>
      </c>
      <c r="E4179" s="6">
        <v>25807</v>
      </c>
    </row>
    <row r="4180" ht="12.75" customHeight="1" spans="1:5">
      <c r="A4180" s="7" t="s">
        <v>8933</v>
      </c>
      <c r="B4180" s="4" t="s">
        <v>8818</v>
      </c>
      <c r="C4180" s="7" t="s">
        <v>8934</v>
      </c>
      <c r="D4180" s="6" t="s">
        <v>62</v>
      </c>
      <c r="E4180" s="6">
        <v>40085</v>
      </c>
    </row>
    <row r="4181" ht="12.75" customHeight="1" spans="1:5">
      <c r="A4181" s="7" t="s">
        <v>8935</v>
      </c>
      <c r="B4181" s="4" t="s">
        <v>8818</v>
      </c>
      <c r="C4181" s="7" t="s">
        <v>8936</v>
      </c>
      <c r="D4181" s="6" t="s">
        <v>62</v>
      </c>
      <c r="E4181" s="6">
        <v>481</v>
      </c>
    </row>
    <row r="4182" ht="12.75" customHeight="1" spans="1:5">
      <c r="A4182" s="7" t="s">
        <v>8937</v>
      </c>
      <c r="B4182" s="4" t="s">
        <v>8818</v>
      </c>
      <c r="C4182" s="7" t="s">
        <v>8938</v>
      </c>
      <c r="D4182" s="6" t="s">
        <v>62</v>
      </c>
      <c r="E4182" s="6">
        <v>1076</v>
      </c>
    </row>
    <row r="4183" ht="12.75" customHeight="1" spans="1:5">
      <c r="A4183" s="7" t="s">
        <v>8939</v>
      </c>
      <c r="B4183" s="4" t="s">
        <v>8818</v>
      </c>
      <c r="C4183" s="7" t="s">
        <v>8940</v>
      </c>
      <c r="D4183" s="6" t="s">
        <v>62</v>
      </c>
      <c r="E4183" s="6">
        <v>25</v>
      </c>
    </row>
    <row r="4184" ht="12.75" customHeight="1" spans="1:5">
      <c r="A4184" s="7" t="s">
        <v>8941</v>
      </c>
      <c r="B4184" s="4" t="s">
        <v>8818</v>
      </c>
      <c r="C4184" s="7" t="s">
        <v>8942</v>
      </c>
      <c r="D4184" s="6" t="s">
        <v>62</v>
      </c>
      <c r="E4184" s="6">
        <v>29</v>
      </c>
    </row>
    <row r="4185" ht="12.75" customHeight="1" spans="1:5">
      <c r="A4185" s="3" t="s">
        <v>8943</v>
      </c>
      <c r="B4185" s="36"/>
      <c r="C4185" s="37"/>
      <c r="D4185" s="38"/>
      <c r="E4185" s="37"/>
    </row>
    <row r="4186" ht="12.75" customHeight="1" spans="1:5">
      <c r="A4186" s="7" t="s">
        <v>8944</v>
      </c>
      <c r="B4186" s="4" t="s">
        <v>8818</v>
      </c>
      <c r="C4186" s="7" t="s">
        <v>8945</v>
      </c>
      <c r="D4186" s="6" t="s">
        <v>119</v>
      </c>
      <c r="E4186" s="6">
        <v>544</v>
      </c>
    </row>
    <row r="4187" ht="12.75" customHeight="1" spans="1:5">
      <c r="A4187" s="7" t="s">
        <v>8946</v>
      </c>
      <c r="B4187" s="4" t="s">
        <v>8818</v>
      </c>
      <c r="C4187" s="7" t="s">
        <v>8947</v>
      </c>
      <c r="D4187" s="6" t="s">
        <v>119</v>
      </c>
      <c r="E4187" s="6">
        <v>488</v>
      </c>
    </row>
    <row r="4188" ht="12.75" customHeight="1" spans="1:5">
      <c r="A4188" s="7" t="s">
        <v>8948</v>
      </c>
      <c r="B4188" s="4" t="s">
        <v>8818</v>
      </c>
      <c r="C4188" s="7" t="s">
        <v>8949</v>
      </c>
      <c r="D4188" s="6" t="s">
        <v>119</v>
      </c>
      <c r="E4188" s="6">
        <v>52</v>
      </c>
    </row>
    <row r="4189" ht="12.75" customHeight="1" spans="1:5">
      <c r="A4189" s="7" t="s">
        <v>8950</v>
      </c>
      <c r="B4189" s="4" t="s">
        <v>8818</v>
      </c>
      <c r="C4189" s="7" t="s">
        <v>8951</v>
      </c>
      <c r="D4189" s="6" t="s">
        <v>119</v>
      </c>
      <c r="E4189" s="6">
        <v>9</v>
      </c>
    </row>
    <row r="4190" ht="12.75" customHeight="1" spans="1:5">
      <c r="A4190" s="7" t="s">
        <v>8952</v>
      </c>
      <c r="B4190" s="4" t="s">
        <v>8818</v>
      </c>
      <c r="C4190" s="7" t="s">
        <v>8953</v>
      </c>
      <c r="D4190" s="6" t="s">
        <v>119</v>
      </c>
      <c r="E4190" s="6">
        <v>0</v>
      </c>
    </row>
    <row r="4191" ht="12.75" customHeight="1" spans="1:5">
      <c r="A4191" s="7" t="s">
        <v>8954</v>
      </c>
      <c r="B4191" s="4" t="s">
        <v>8818</v>
      </c>
      <c r="C4191" s="7" t="s">
        <v>8955</v>
      </c>
      <c r="D4191" s="6" t="s">
        <v>119</v>
      </c>
      <c r="E4191" s="6">
        <v>7</v>
      </c>
    </row>
    <row r="4192" ht="12.75" customHeight="1" spans="1:5">
      <c r="A4192" s="7" t="s">
        <v>8956</v>
      </c>
      <c r="B4192" s="4" t="s">
        <v>8818</v>
      </c>
      <c r="C4192" s="7" t="s">
        <v>8957</v>
      </c>
      <c r="D4192" s="6" t="s">
        <v>119</v>
      </c>
      <c r="E4192" s="6">
        <v>1</v>
      </c>
    </row>
    <row r="4193" ht="12.75" customHeight="1" spans="1:5">
      <c r="A4193" s="7" t="s">
        <v>8958</v>
      </c>
      <c r="B4193" s="4" t="s">
        <v>8818</v>
      </c>
      <c r="C4193" s="7" t="s">
        <v>8959</v>
      </c>
      <c r="D4193" s="6" t="s">
        <v>119</v>
      </c>
      <c r="E4193" s="6">
        <v>1</v>
      </c>
    </row>
    <row r="4194" ht="12.75" customHeight="1" spans="1:5">
      <c r="A4194" s="7" t="s">
        <v>8960</v>
      </c>
      <c r="B4194" s="4" t="s">
        <v>8818</v>
      </c>
      <c r="C4194" s="7" t="s">
        <v>8961</v>
      </c>
      <c r="D4194" s="6" t="s">
        <v>119</v>
      </c>
      <c r="E4194" s="6">
        <v>0</v>
      </c>
    </row>
    <row r="4195" ht="12.75" customHeight="1" spans="1:5">
      <c r="A4195" s="7" t="s">
        <v>8962</v>
      </c>
      <c r="B4195" s="4" t="s">
        <v>8818</v>
      </c>
      <c r="C4195" s="7" t="s">
        <v>8963</v>
      </c>
      <c r="D4195" s="6" t="s">
        <v>119</v>
      </c>
      <c r="E4195" s="6">
        <v>5</v>
      </c>
    </row>
    <row r="4196" ht="12.75" customHeight="1" spans="1:5">
      <c r="A4196" s="7" t="s">
        <v>8964</v>
      </c>
      <c r="B4196" s="4" t="s">
        <v>8818</v>
      </c>
      <c r="C4196" s="7" t="s">
        <v>8965</v>
      </c>
      <c r="D4196" s="6" t="s">
        <v>119</v>
      </c>
      <c r="E4196" s="6">
        <v>1</v>
      </c>
    </row>
    <row r="4197" ht="12.75" customHeight="1" spans="1:5">
      <c r="A4197" s="7" t="s">
        <v>8966</v>
      </c>
      <c r="B4197" s="4" t="s">
        <v>8818</v>
      </c>
      <c r="C4197" s="7" t="s">
        <v>8967</v>
      </c>
      <c r="D4197" s="6" t="s">
        <v>119</v>
      </c>
      <c r="E4197" s="6">
        <v>1</v>
      </c>
    </row>
    <row r="4198" ht="12.75" customHeight="1" spans="1:5">
      <c r="A4198" s="7" t="s">
        <v>8968</v>
      </c>
      <c r="B4198" s="4" t="s">
        <v>8818</v>
      </c>
      <c r="C4198" s="7" t="s">
        <v>8969</v>
      </c>
      <c r="D4198" s="6" t="s">
        <v>119</v>
      </c>
      <c r="E4198" s="6">
        <v>0</v>
      </c>
    </row>
    <row r="4199" ht="12.75" customHeight="1" spans="1:5">
      <c r="A4199" s="7" t="s">
        <v>8970</v>
      </c>
      <c r="B4199" s="4" t="s">
        <v>8818</v>
      </c>
      <c r="C4199" s="7" t="s">
        <v>8971</v>
      </c>
      <c r="D4199" s="6" t="s">
        <v>119</v>
      </c>
      <c r="E4199" s="6">
        <v>1</v>
      </c>
    </row>
    <row r="4200" ht="12.75" customHeight="1" spans="1:5">
      <c r="A4200" s="7" t="s">
        <v>8972</v>
      </c>
      <c r="B4200" s="4" t="s">
        <v>8818</v>
      </c>
      <c r="C4200" s="7" t="s">
        <v>8973</v>
      </c>
      <c r="D4200" s="6" t="s">
        <v>8974</v>
      </c>
      <c r="E4200" s="6">
        <v>145</v>
      </c>
    </row>
    <row r="4201" ht="12.75" customHeight="1" spans="1:5">
      <c r="A4201" s="7" t="s">
        <v>8975</v>
      </c>
      <c r="B4201" s="4" t="s">
        <v>8818</v>
      </c>
      <c r="C4201" s="7" t="s">
        <v>8976</v>
      </c>
      <c r="D4201" s="6" t="s">
        <v>8974</v>
      </c>
      <c r="E4201" s="6">
        <v>13</v>
      </c>
    </row>
    <row r="4202" ht="12.75" customHeight="1" spans="1:5">
      <c r="A4202" s="7" t="s">
        <v>8977</v>
      </c>
      <c r="B4202" s="4" t="s">
        <v>8818</v>
      </c>
      <c r="C4202" s="7" t="s">
        <v>8978</v>
      </c>
      <c r="D4202" s="6" t="s">
        <v>8974</v>
      </c>
      <c r="E4202" s="6">
        <v>16</v>
      </c>
    </row>
    <row r="4203" ht="12.75" customHeight="1" spans="1:5">
      <c r="A4203" s="7" t="s">
        <v>8979</v>
      </c>
      <c r="B4203" s="4" t="s">
        <v>8818</v>
      </c>
      <c r="C4203" s="7" t="s">
        <v>8980</v>
      </c>
      <c r="D4203" s="6" t="s">
        <v>8974</v>
      </c>
      <c r="E4203" s="6">
        <v>2</v>
      </c>
    </row>
    <row r="4204" ht="12.75" customHeight="1" spans="1:5">
      <c r="A4204" s="7" t="s">
        <v>8981</v>
      </c>
      <c r="B4204" s="4" t="s">
        <v>8818</v>
      </c>
      <c r="C4204" s="7" t="s">
        <v>8982</v>
      </c>
      <c r="D4204" s="6" t="s">
        <v>8974</v>
      </c>
      <c r="E4204" s="6">
        <v>0</v>
      </c>
    </row>
    <row r="4205" ht="12.75" customHeight="1" spans="1:5">
      <c r="A4205" s="7" t="s">
        <v>8983</v>
      </c>
      <c r="B4205" s="4" t="s">
        <v>8818</v>
      </c>
      <c r="C4205" s="7" t="s">
        <v>8984</v>
      </c>
      <c r="D4205" s="6" t="s">
        <v>8974</v>
      </c>
      <c r="E4205" s="6">
        <v>1</v>
      </c>
    </row>
    <row r="4206" ht="12.75" customHeight="1" spans="1:5">
      <c r="A4206" s="7" t="s">
        <v>8985</v>
      </c>
      <c r="B4206" s="4" t="s">
        <v>8818</v>
      </c>
      <c r="C4206" s="7" t="s">
        <v>8986</v>
      </c>
      <c r="D4206" s="6" t="s">
        <v>8974</v>
      </c>
      <c r="E4206" s="6">
        <v>1</v>
      </c>
    </row>
    <row r="4207" ht="12.75" customHeight="1" spans="1:5">
      <c r="A4207" s="3" t="s">
        <v>8987</v>
      </c>
      <c r="B4207" s="36"/>
      <c r="C4207" s="37"/>
      <c r="D4207" s="38"/>
      <c r="E4207" s="37"/>
    </row>
    <row r="4208" ht="12.75" customHeight="1" spans="1:5">
      <c r="A4208" s="7" t="s">
        <v>8988</v>
      </c>
      <c r="B4208" s="4" t="s">
        <v>8818</v>
      </c>
      <c r="C4208" s="7" t="s">
        <v>8989</v>
      </c>
      <c r="D4208" s="6" t="s">
        <v>62</v>
      </c>
      <c r="E4208" s="6">
        <v>42</v>
      </c>
    </row>
    <row r="4209" ht="12.75" customHeight="1" spans="1:5">
      <c r="A4209" s="7" t="s">
        <v>8990</v>
      </c>
      <c r="B4209" s="4" t="s">
        <v>8818</v>
      </c>
      <c r="C4209" s="7" t="s">
        <v>8991</v>
      </c>
      <c r="D4209" s="6" t="s">
        <v>62</v>
      </c>
      <c r="E4209" s="6">
        <v>36</v>
      </c>
    </row>
    <row r="4210" ht="12.75" customHeight="1" spans="1:5">
      <c r="A4210" s="7" t="s">
        <v>8992</v>
      </c>
      <c r="B4210" s="4" t="s">
        <v>8818</v>
      </c>
      <c r="C4210" s="7" t="s">
        <v>8993</v>
      </c>
      <c r="D4210" s="6" t="s">
        <v>62</v>
      </c>
      <c r="E4210" s="6">
        <v>2</v>
      </c>
    </row>
    <row r="4211" ht="12.75" customHeight="1" spans="1:5">
      <c r="A4211" s="7" t="s">
        <v>8994</v>
      </c>
      <c r="B4211" s="4" t="s">
        <v>8818</v>
      </c>
      <c r="C4211" s="7" t="s">
        <v>8995</v>
      </c>
      <c r="D4211" s="6" t="s">
        <v>62</v>
      </c>
      <c r="E4211" s="6">
        <v>2</v>
      </c>
    </row>
    <row r="4212" ht="12.75" customHeight="1" spans="1:5">
      <c r="A4212" s="7" t="s">
        <v>8996</v>
      </c>
      <c r="B4212" s="4" t="s">
        <v>8818</v>
      </c>
      <c r="C4212" s="7" t="s">
        <v>8997</v>
      </c>
      <c r="D4212" s="6" t="s">
        <v>62</v>
      </c>
      <c r="E4212" s="6">
        <v>1</v>
      </c>
    </row>
    <row r="4213" ht="12.75" customHeight="1" spans="1:5">
      <c r="A4213" s="7" t="s">
        <v>8998</v>
      </c>
      <c r="B4213" s="4" t="s">
        <v>8818</v>
      </c>
      <c r="C4213" s="7" t="s">
        <v>8999</v>
      </c>
      <c r="D4213" s="6" t="s">
        <v>62</v>
      </c>
      <c r="E4213" s="6">
        <v>1</v>
      </c>
    </row>
    <row r="4214" ht="12.75" customHeight="1" spans="1:5">
      <c r="A4214" s="7" t="s">
        <v>9000</v>
      </c>
      <c r="B4214" s="4" t="s">
        <v>8818</v>
      </c>
      <c r="C4214" s="7" t="s">
        <v>9001</v>
      </c>
      <c r="D4214" s="6" t="s">
        <v>62</v>
      </c>
      <c r="E4214" s="6">
        <v>0</v>
      </c>
    </row>
    <row r="4215" ht="12.75" customHeight="1" spans="1:5">
      <c r="A4215" s="7" t="s">
        <v>9002</v>
      </c>
      <c r="B4215" s="4" t="s">
        <v>8818</v>
      </c>
      <c r="C4215" s="7" t="s">
        <v>9003</v>
      </c>
      <c r="D4215" s="6" t="s">
        <v>62</v>
      </c>
      <c r="E4215" s="6">
        <v>149</v>
      </c>
    </row>
    <row r="4216" ht="12.75" customHeight="1" spans="1:5">
      <c r="A4216" s="7" t="s">
        <v>9004</v>
      </c>
      <c r="B4216" s="4" t="s">
        <v>8818</v>
      </c>
      <c r="C4216" s="7" t="s">
        <v>9005</v>
      </c>
      <c r="D4216" s="6" t="s">
        <v>62</v>
      </c>
      <c r="E4216" s="6">
        <v>117</v>
      </c>
    </row>
    <row r="4217" ht="12.75" customHeight="1" spans="1:5">
      <c r="A4217" s="7" t="s">
        <v>9006</v>
      </c>
      <c r="B4217" s="4" t="s">
        <v>8818</v>
      </c>
      <c r="C4217" s="7" t="s">
        <v>9007</v>
      </c>
      <c r="D4217" s="6" t="s">
        <v>62</v>
      </c>
      <c r="E4217" s="6">
        <v>12</v>
      </c>
    </row>
    <row r="4218" ht="12.75" customHeight="1" spans="1:5">
      <c r="A4218" s="7" t="s">
        <v>9008</v>
      </c>
      <c r="B4218" s="4" t="s">
        <v>8818</v>
      </c>
      <c r="C4218" s="7" t="s">
        <v>9009</v>
      </c>
      <c r="D4218" s="6" t="s">
        <v>62</v>
      </c>
      <c r="E4218" s="6">
        <v>12</v>
      </c>
    </row>
    <row r="4219" ht="12.75" customHeight="1" spans="1:5">
      <c r="A4219" s="7" t="s">
        <v>9010</v>
      </c>
      <c r="B4219" s="4" t="s">
        <v>8818</v>
      </c>
      <c r="C4219" s="7" t="s">
        <v>9011</v>
      </c>
      <c r="D4219" s="6" t="s">
        <v>62</v>
      </c>
      <c r="E4219" s="6">
        <v>2</v>
      </c>
    </row>
    <row r="4220" ht="12.75" customHeight="1" spans="1:5">
      <c r="A4220" s="7" t="s">
        <v>9012</v>
      </c>
      <c r="B4220" s="4" t="s">
        <v>8818</v>
      </c>
      <c r="C4220" s="7" t="s">
        <v>9013</v>
      </c>
      <c r="D4220" s="6" t="s">
        <v>62</v>
      </c>
      <c r="E4220" s="6">
        <v>6</v>
      </c>
    </row>
    <row r="4221" ht="12.75" customHeight="1" spans="1:5">
      <c r="A4221" s="7" t="s">
        <v>9014</v>
      </c>
      <c r="B4221" s="4" t="s">
        <v>8818</v>
      </c>
      <c r="C4221" s="7" t="s">
        <v>9015</v>
      </c>
      <c r="D4221" s="6" t="s">
        <v>62</v>
      </c>
      <c r="E4221" s="6">
        <v>0</v>
      </c>
    </row>
    <row r="4222" ht="12.75" customHeight="1" spans="1:5">
      <c r="A4222" s="34" t="s">
        <v>9016</v>
      </c>
      <c r="B4222" s="36"/>
      <c r="C4222" s="37"/>
      <c r="D4222" s="38"/>
      <c r="E4222" s="37"/>
    </row>
    <row r="4223" ht="12.75" customHeight="1" spans="1:5">
      <c r="A4223" s="7" t="s">
        <v>9017</v>
      </c>
      <c r="B4223" s="4" t="s">
        <v>8818</v>
      </c>
      <c r="C4223" s="7" t="s">
        <v>9018</v>
      </c>
      <c r="D4223" s="6" t="s">
        <v>119</v>
      </c>
      <c r="E4223" s="6">
        <v>417</v>
      </c>
    </row>
    <row r="4224" ht="12.75" customHeight="1" spans="1:5">
      <c r="A4224" s="7" t="s">
        <v>9019</v>
      </c>
      <c r="B4224" s="4" t="s">
        <v>8818</v>
      </c>
      <c r="C4224" s="7" t="s">
        <v>9020</v>
      </c>
      <c r="D4224" s="6" t="s">
        <v>119</v>
      </c>
      <c r="E4224" s="6">
        <f>SUM(E4225:E4228)</f>
        <v>65</v>
      </c>
    </row>
    <row r="4225" ht="12.75" customHeight="1" spans="1:5">
      <c r="A4225" s="7" t="s">
        <v>9021</v>
      </c>
      <c r="B4225" s="4" t="s">
        <v>8818</v>
      </c>
      <c r="C4225" s="7" t="s">
        <v>9022</v>
      </c>
      <c r="D4225" s="6" t="s">
        <v>119</v>
      </c>
      <c r="E4225" s="6">
        <v>55</v>
      </c>
    </row>
    <row r="4226" ht="12.75" customHeight="1" spans="1:5">
      <c r="A4226" s="7" t="s">
        <v>9023</v>
      </c>
      <c r="B4226" s="4" t="s">
        <v>8818</v>
      </c>
      <c r="C4226" s="7" t="s">
        <v>9024</v>
      </c>
      <c r="D4226" s="6" t="s">
        <v>119</v>
      </c>
      <c r="E4226" s="6">
        <v>7</v>
      </c>
    </row>
    <row r="4227" ht="12.75" customHeight="1" spans="1:5">
      <c r="A4227" s="7" t="s">
        <v>9025</v>
      </c>
      <c r="B4227" s="4" t="s">
        <v>8818</v>
      </c>
      <c r="C4227" s="7" t="s">
        <v>9026</v>
      </c>
      <c r="D4227" s="6" t="s">
        <v>119</v>
      </c>
      <c r="E4227" s="6">
        <v>1</v>
      </c>
    </row>
    <row r="4228" ht="12.75" customHeight="1" spans="1:5">
      <c r="A4228" s="7" t="s">
        <v>9027</v>
      </c>
      <c r="B4228" s="4" t="s">
        <v>8818</v>
      </c>
      <c r="C4228" s="7" t="s">
        <v>9028</v>
      </c>
      <c r="D4228" s="6" t="s">
        <v>119</v>
      </c>
      <c r="E4228" s="6">
        <v>2</v>
      </c>
    </row>
    <row r="4229" ht="12.75" customHeight="1" spans="1:5">
      <c r="A4229" s="7" t="s">
        <v>9029</v>
      </c>
      <c r="B4229" s="4" t="s">
        <v>8818</v>
      </c>
      <c r="C4229" s="7" t="s">
        <v>9030</v>
      </c>
      <c r="D4229" s="6" t="s">
        <v>119</v>
      </c>
      <c r="E4229" s="6">
        <v>36</v>
      </c>
    </row>
    <row r="4230" ht="12.75" customHeight="1" spans="1:5">
      <c r="A4230" s="7" t="s">
        <v>9031</v>
      </c>
      <c r="B4230" s="4" t="s">
        <v>8818</v>
      </c>
      <c r="C4230" s="7" t="s">
        <v>9032</v>
      </c>
      <c r="D4230" s="6" t="s">
        <v>1210</v>
      </c>
      <c r="E4230" s="6">
        <v>20</v>
      </c>
    </row>
    <row r="4231" ht="12.75" customHeight="1" spans="1:5">
      <c r="A4231" s="7" t="s">
        <v>9033</v>
      </c>
      <c r="B4231" s="4" t="s">
        <v>8818</v>
      </c>
      <c r="C4231" s="7" t="s">
        <v>9034</v>
      </c>
      <c r="D4231" s="6" t="s">
        <v>1210</v>
      </c>
      <c r="E4231" s="6">
        <v>13</v>
      </c>
    </row>
    <row r="4232" ht="12.75" customHeight="1" spans="1:5">
      <c r="A4232" s="7" t="s">
        <v>9035</v>
      </c>
      <c r="B4232" s="4" t="s">
        <v>8818</v>
      </c>
      <c r="C4232" s="7" t="s">
        <v>9036</v>
      </c>
      <c r="D4232" s="6" t="s">
        <v>1210</v>
      </c>
      <c r="E4232" s="6">
        <v>3</v>
      </c>
    </row>
    <row r="4233" ht="12.75" customHeight="1" spans="1:5">
      <c r="A4233" s="7" t="s">
        <v>9037</v>
      </c>
      <c r="B4233" s="4" t="s">
        <v>8818</v>
      </c>
      <c r="C4233" s="7" t="s">
        <v>9038</v>
      </c>
      <c r="D4233" s="6" t="s">
        <v>62</v>
      </c>
      <c r="E4233" s="6">
        <v>7638</v>
      </c>
    </row>
    <row r="4234" ht="12.75" customHeight="1" spans="1:5">
      <c r="A4234" s="7" t="s">
        <v>9039</v>
      </c>
      <c r="B4234" s="4" t="s">
        <v>8818</v>
      </c>
      <c r="C4234" s="7" t="s">
        <v>9040</v>
      </c>
      <c r="D4234" s="6" t="s">
        <v>62</v>
      </c>
      <c r="E4234" s="6">
        <v>397</v>
      </c>
    </row>
    <row r="4235" ht="12.75" customHeight="1" spans="1:5">
      <c r="A4235" s="7" t="s">
        <v>9041</v>
      </c>
      <c r="B4235" s="4" t="s">
        <v>8818</v>
      </c>
      <c r="C4235" s="7" t="s">
        <v>9042</v>
      </c>
      <c r="D4235" s="6" t="s">
        <v>62</v>
      </c>
      <c r="E4235" s="6">
        <f>SUM(E4236:E4242)</f>
        <v>397</v>
      </c>
    </row>
    <row r="4236" ht="12.75" customHeight="1" spans="1:5">
      <c r="A4236" s="7" t="s">
        <v>9043</v>
      </c>
      <c r="B4236" s="4" t="s">
        <v>8818</v>
      </c>
      <c r="C4236" s="7" t="s">
        <v>9044</v>
      </c>
      <c r="D4236" s="6" t="s">
        <v>62</v>
      </c>
      <c r="E4236" s="6">
        <v>2</v>
      </c>
    </row>
    <row r="4237" ht="12.75" customHeight="1" spans="1:5">
      <c r="A4237" s="7" t="s">
        <v>9045</v>
      </c>
      <c r="B4237" s="4" t="s">
        <v>8818</v>
      </c>
      <c r="C4237" s="7" t="s">
        <v>9046</v>
      </c>
      <c r="D4237" s="6" t="s">
        <v>62</v>
      </c>
      <c r="E4237" s="6">
        <v>6</v>
      </c>
    </row>
    <row r="4238" ht="12.75" customHeight="1" spans="1:5">
      <c r="A4238" s="7" t="s">
        <v>9047</v>
      </c>
      <c r="B4238" s="4" t="s">
        <v>8818</v>
      </c>
      <c r="C4238" s="7" t="s">
        <v>9048</v>
      </c>
      <c r="D4238" s="6" t="s">
        <v>62</v>
      </c>
      <c r="E4238" s="6">
        <v>23</v>
      </c>
    </row>
    <row r="4239" ht="12.75" customHeight="1" spans="1:5">
      <c r="A4239" s="7" t="s">
        <v>9049</v>
      </c>
      <c r="B4239" s="4" t="s">
        <v>8818</v>
      </c>
      <c r="C4239" s="7" t="s">
        <v>9050</v>
      </c>
      <c r="D4239" s="6" t="s">
        <v>62</v>
      </c>
      <c r="E4239" s="6">
        <v>73</v>
      </c>
    </row>
    <row r="4240" ht="12.75" customHeight="1" spans="1:5">
      <c r="A4240" s="7" t="s">
        <v>9051</v>
      </c>
      <c r="B4240" s="4" t="s">
        <v>8818</v>
      </c>
      <c r="C4240" s="7" t="s">
        <v>9052</v>
      </c>
      <c r="D4240" s="6" t="s">
        <v>62</v>
      </c>
      <c r="E4240" s="6">
        <v>131</v>
      </c>
    </row>
    <row r="4241" ht="12.75" customHeight="1" spans="1:5">
      <c r="A4241" s="7" t="s">
        <v>9053</v>
      </c>
      <c r="B4241" s="4" t="s">
        <v>8818</v>
      </c>
      <c r="C4241" s="7" t="s">
        <v>9054</v>
      </c>
      <c r="D4241" s="6" t="s">
        <v>62</v>
      </c>
      <c r="E4241" s="6">
        <v>117</v>
      </c>
    </row>
    <row r="4242" ht="12.75" customHeight="1" spans="1:5">
      <c r="A4242" s="7" t="s">
        <v>9055</v>
      </c>
      <c r="B4242" s="4" t="s">
        <v>8818</v>
      </c>
      <c r="C4242" s="7" t="s">
        <v>9056</v>
      </c>
      <c r="D4242" s="6" t="s">
        <v>62</v>
      </c>
      <c r="E4242" s="6">
        <v>45</v>
      </c>
    </row>
    <row r="4243" ht="12.75" customHeight="1" spans="1:5">
      <c r="A4243" s="7" t="s">
        <v>9057</v>
      </c>
      <c r="B4243" s="4" t="s">
        <v>8818</v>
      </c>
      <c r="C4243" s="7" t="s">
        <v>9058</v>
      </c>
      <c r="D4243" s="6" t="s">
        <v>62</v>
      </c>
      <c r="E4243" s="6">
        <f>SUM(E4244:E4252)</f>
        <v>395</v>
      </c>
    </row>
    <row r="4244" ht="12.75" customHeight="1" spans="1:5">
      <c r="A4244" s="7" t="s">
        <v>9059</v>
      </c>
      <c r="B4244" s="4" t="s">
        <v>8818</v>
      </c>
      <c r="C4244" s="7" t="s">
        <v>9060</v>
      </c>
      <c r="D4244" s="6" t="s">
        <v>62</v>
      </c>
      <c r="E4244" s="6">
        <v>129</v>
      </c>
    </row>
    <row r="4245" ht="12.75" customHeight="1" spans="1:5">
      <c r="A4245" s="7" t="s">
        <v>9061</v>
      </c>
      <c r="B4245" s="4" t="s">
        <v>8818</v>
      </c>
      <c r="C4245" s="7" t="s">
        <v>9062</v>
      </c>
      <c r="D4245" s="6" t="s">
        <v>62</v>
      </c>
      <c r="E4245" s="6">
        <v>9</v>
      </c>
    </row>
    <row r="4246" ht="12.75" customHeight="1" spans="1:5">
      <c r="A4246" s="7" t="s">
        <v>9063</v>
      </c>
      <c r="B4246" s="4" t="s">
        <v>8818</v>
      </c>
      <c r="C4246" s="7" t="s">
        <v>9064</v>
      </c>
      <c r="D4246" s="6" t="s">
        <v>62</v>
      </c>
      <c r="E4246" s="6">
        <v>23</v>
      </c>
    </row>
    <row r="4247" ht="12.75" customHeight="1" spans="1:5">
      <c r="A4247" s="7" t="s">
        <v>9065</v>
      </c>
      <c r="B4247" s="4" t="s">
        <v>8818</v>
      </c>
      <c r="C4247" s="7" t="s">
        <v>9066</v>
      </c>
      <c r="D4247" s="6" t="s">
        <v>62</v>
      </c>
      <c r="E4247" s="6">
        <v>60</v>
      </c>
    </row>
    <row r="4248" ht="12.75" customHeight="1" spans="1:5">
      <c r="A4248" s="7" t="s">
        <v>9067</v>
      </c>
      <c r="B4248" s="4" t="s">
        <v>8818</v>
      </c>
      <c r="C4248" s="7" t="s">
        <v>9068</v>
      </c>
      <c r="D4248" s="6" t="s">
        <v>62</v>
      </c>
      <c r="E4248" s="6">
        <v>0</v>
      </c>
    </row>
    <row r="4249" ht="12.75" customHeight="1" spans="1:5">
      <c r="A4249" s="7" t="s">
        <v>9069</v>
      </c>
      <c r="B4249" s="4" t="s">
        <v>8818</v>
      </c>
      <c r="C4249" s="7" t="s">
        <v>9070</v>
      </c>
      <c r="D4249" s="6" t="s">
        <v>62</v>
      </c>
      <c r="E4249" s="6">
        <v>91</v>
      </c>
    </row>
    <row r="4250" ht="12.75" customHeight="1" spans="1:5">
      <c r="A4250" s="7" t="s">
        <v>9071</v>
      </c>
      <c r="B4250" s="4" t="s">
        <v>8818</v>
      </c>
      <c r="C4250" s="7" t="s">
        <v>9072</v>
      </c>
      <c r="D4250" s="6" t="s">
        <v>62</v>
      </c>
      <c r="E4250" s="6">
        <v>64</v>
      </c>
    </row>
    <row r="4251" ht="12.75" customHeight="1" spans="1:5">
      <c r="A4251" s="7" t="s">
        <v>9073</v>
      </c>
      <c r="B4251" s="4" t="s">
        <v>8818</v>
      </c>
      <c r="C4251" s="7" t="s">
        <v>9074</v>
      </c>
      <c r="D4251" s="6" t="s">
        <v>62</v>
      </c>
      <c r="E4251" s="6">
        <v>11</v>
      </c>
    </row>
    <row r="4252" ht="12.75" customHeight="1" spans="1:5">
      <c r="A4252" s="7" t="s">
        <v>9075</v>
      </c>
      <c r="B4252" s="4" t="s">
        <v>8818</v>
      </c>
      <c r="C4252" s="7" t="s">
        <v>9076</v>
      </c>
      <c r="D4252" s="6" t="s">
        <v>62</v>
      </c>
      <c r="E4252" s="6">
        <v>8</v>
      </c>
    </row>
    <row r="4253" ht="12.75" customHeight="1" spans="1:5">
      <c r="A4253" s="7" t="s">
        <v>9077</v>
      </c>
      <c r="B4253" s="4" t="s">
        <v>8818</v>
      </c>
      <c r="C4253" s="7" t="s">
        <v>9078</v>
      </c>
      <c r="D4253" s="6" t="s">
        <v>62</v>
      </c>
      <c r="E4253" s="6">
        <f>SUM(E4254:E4260)</f>
        <v>397</v>
      </c>
    </row>
    <row r="4254" ht="12.75" customHeight="1" spans="1:5">
      <c r="A4254" s="7" t="s">
        <v>9079</v>
      </c>
      <c r="B4254" s="4" t="s">
        <v>8818</v>
      </c>
      <c r="C4254" s="7" t="s">
        <v>9080</v>
      </c>
      <c r="D4254" s="6" t="s">
        <v>62</v>
      </c>
      <c r="E4254" s="6">
        <v>26</v>
      </c>
    </row>
    <row r="4255" ht="12.75" customHeight="1" spans="1:5">
      <c r="A4255" s="7" t="s">
        <v>9081</v>
      </c>
      <c r="B4255" s="4" t="s">
        <v>8818</v>
      </c>
      <c r="C4255" s="7" t="s">
        <v>9082</v>
      </c>
      <c r="D4255" s="6" t="s">
        <v>62</v>
      </c>
      <c r="E4255" s="6">
        <v>21</v>
      </c>
    </row>
    <row r="4256" ht="12.75" customHeight="1" spans="1:5">
      <c r="A4256" s="7" t="s">
        <v>9083</v>
      </c>
      <c r="B4256" s="4" t="s">
        <v>8818</v>
      </c>
      <c r="C4256" s="7" t="s">
        <v>9084</v>
      </c>
      <c r="D4256" s="6" t="s">
        <v>62</v>
      </c>
      <c r="E4256" s="6">
        <v>84</v>
      </c>
    </row>
    <row r="4257" ht="12.75" customHeight="1" spans="1:5">
      <c r="A4257" s="7" t="s">
        <v>9085</v>
      </c>
      <c r="B4257" s="4" t="s">
        <v>8818</v>
      </c>
      <c r="C4257" s="7" t="s">
        <v>9086</v>
      </c>
      <c r="D4257" s="6" t="s">
        <v>62</v>
      </c>
      <c r="E4257" s="6">
        <v>41</v>
      </c>
    </row>
    <row r="4258" ht="12.75" customHeight="1" spans="1:5">
      <c r="A4258" s="7" t="s">
        <v>9087</v>
      </c>
      <c r="B4258" s="4" t="s">
        <v>8818</v>
      </c>
      <c r="C4258" s="7" t="s">
        <v>9088</v>
      </c>
      <c r="D4258" s="6" t="s">
        <v>62</v>
      </c>
      <c r="E4258" s="6">
        <v>169</v>
      </c>
    </row>
    <row r="4259" ht="12.75" customHeight="1" spans="1:5">
      <c r="A4259" s="7" t="s">
        <v>9089</v>
      </c>
      <c r="B4259" s="4" t="s">
        <v>8818</v>
      </c>
      <c r="C4259" s="7" t="s">
        <v>9090</v>
      </c>
      <c r="D4259" s="6" t="s">
        <v>62</v>
      </c>
      <c r="E4259" s="6">
        <v>52</v>
      </c>
    </row>
    <row r="4260" ht="12.75" customHeight="1" spans="1:5">
      <c r="A4260" s="7" t="s">
        <v>9091</v>
      </c>
      <c r="B4260" s="4" t="s">
        <v>8818</v>
      </c>
      <c r="C4260" s="7" t="s">
        <v>9092</v>
      </c>
      <c r="D4260" s="6" t="s">
        <v>62</v>
      </c>
      <c r="E4260" s="6">
        <v>4</v>
      </c>
    </row>
    <row r="4261" ht="12.75" customHeight="1" spans="1:5">
      <c r="A4261" s="3" t="s">
        <v>9093</v>
      </c>
      <c r="B4261" s="36"/>
      <c r="C4261" s="37"/>
      <c r="D4261" s="38"/>
      <c r="E4261" s="37"/>
    </row>
    <row r="4262" ht="12.75" customHeight="1" spans="1:5">
      <c r="A4262" s="7" t="s">
        <v>9094</v>
      </c>
      <c r="B4262" s="4" t="s">
        <v>8818</v>
      </c>
      <c r="C4262" s="7" t="s">
        <v>9095</v>
      </c>
      <c r="D4262" s="6" t="s">
        <v>119</v>
      </c>
      <c r="E4262" s="6">
        <v>0</v>
      </c>
    </row>
    <row r="4263" ht="12.75" customHeight="1" spans="1:5">
      <c r="A4263" s="7" t="s">
        <v>9096</v>
      </c>
      <c r="B4263" s="4" t="s">
        <v>8818</v>
      </c>
      <c r="C4263" s="7" t="s">
        <v>9097</v>
      </c>
      <c r="D4263" s="6" t="s">
        <v>119</v>
      </c>
      <c r="E4263" s="6">
        <v>0</v>
      </c>
    </row>
    <row r="4264" ht="12.75" customHeight="1" spans="1:5">
      <c r="A4264" s="7" t="s">
        <v>9098</v>
      </c>
      <c r="B4264" s="4" t="s">
        <v>8818</v>
      </c>
      <c r="C4264" s="7" t="s">
        <v>9099</v>
      </c>
      <c r="D4264" s="6" t="s">
        <v>203</v>
      </c>
      <c r="E4264" s="6">
        <v>1546</v>
      </c>
    </row>
    <row r="4265" ht="12.75" customHeight="1" spans="1:5">
      <c r="A4265" s="7" t="s">
        <v>9100</v>
      </c>
      <c r="B4265" s="4" t="s">
        <v>8818</v>
      </c>
      <c r="C4265" s="7" t="s">
        <v>9101</v>
      </c>
      <c r="D4265" s="6" t="s">
        <v>62</v>
      </c>
      <c r="E4265" s="6">
        <v>2963</v>
      </c>
    </row>
    <row r="4266" ht="12.75" customHeight="1" spans="1:5">
      <c r="A4266" s="3" t="s">
        <v>9102</v>
      </c>
      <c r="B4266" s="4"/>
      <c r="C4266" s="30"/>
      <c r="D4266" s="6"/>
      <c r="E4266" s="30"/>
    </row>
    <row r="4267" ht="12.75" customHeight="1" spans="1:5">
      <c r="A4267" s="7" t="s">
        <v>9103</v>
      </c>
      <c r="B4267" s="7" t="s">
        <v>9104</v>
      </c>
      <c r="C4267" s="7" t="s">
        <v>9105</v>
      </c>
      <c r="D4267" s="6" t="s">
        <v>119</v>
      </c>
      <c r="E4267" s="22">
        <v>37</v>
      </c>
    </row>
    <row r="4268" ht="12.75" customHeight="1" spans="1:5">
      <c r="A4268" s="7" t="s">
        <v>9106</v>
      </c>
      <c r="B4268" s="7" t="s">
        <v>9104</v>
      </c>
      <c r="C4268" s="7" t="s">
        <v>9107</v>
      </c>
      <c r="D4268" s="6" t="s">
        <v>62</v>
      </c>
      <c r="E4268" s="22">
        <v>61758</v>
      </c>
    </row>
    <row r="4269" ht="12.75" customHeight="1" spans="1:5">
      <c r="A4269" s="7" t="s">
        <v>9108</v>
      </c>
      <c r="B4269" s="7" t="s">
        <v>9104</v>
      </c>
      <c r="C4269" s="7" t="s">
        <v>9109</v>
      </c>
      <c r="D4269" s="6" t="s">
        <v>62</v>
      </c>
      <c r="E4269" s="22">
        <v>2361</v>
      </c>
    </row>
    <row r="4270" ht="12.75" customHeight="1" spans="1:5">
      <c r="A4270" s="3" t="s">
        <v>9110</v>
      </c>
      <c r="B4270" s="4"/>
      <c r="C4270" s="30"/>
      <c r="D4270" s="6"/>
      <c r="E4270" s="30"/>
    </row>
    <row r="4271" ht="12.75" customHeight="1" spans="1:5">
      <c r="A4271" s="3" t="s">
        <v>9111</v>
      </c>
      <c r="B4271" s="36"/>
      <c r="C4271" s="37"/>
      <c r="D4271" s="38"/>
      <c r="E4271" s="37"/>
    </row>
    <row r="4272" ht="12.75" customHeight="1" spans="1:5">
      <c r="A4272" s="7" t="s">
        <v>9112</v>
      </c>
      <c r="B4272" s="4" t="s">
        <v>9113</v>
      </c>
      <c r="C4272" s="7" t="s">
        <v>9114</v>
      </c>
      <c r="D4272" s="6" t="s">
        <v>3996</v>
      </c>
      <c r="E4272" s="6">
        <v>1038</v>
      </c>
    </row>
    <row r="4273" ht="12.75" customHeight="1" spans="1:5">
      <c r="A4273" s="7" t="s">
        <v>9115</v>
      </c>
      <c r="B4273" s="4" t="s">
        <v>9113</v>
      </c>
      <c r="C4273" s="7" t="s">
        <v>9116</v>
      </c>
      <c r="D4273" s="6" t="s">
        <v>3996</v>
      </c>
      <c r="E4273" s="6">
        <v>668</v>
      </c>
    </row>
    <row r="4274" ht="12.75" customHeight="1" spans="1:5">
      <c r="A4274" s="7" t="s">
        <v>9117</v>
      </c>
      <c r="B4274" s="4" t="s">
        <v>9113</v>
      </c>
      <c r="C4274" s="7" t="s">
        <v>9118</v>
      </c>
      <c r="D4274" s="6" t="s">
        <v>3996</v>
      </c>
      <c r="E4274" s="6">
        <v>380</v>
      </c>
    </row>
    <row r="4275" ht="12.75" customHeight="1" spans="1:5">
      <c r="A4275" s="7" t="s">
        <v>9119</v>
      </c>
      <c r="B4275" s="4" t="s">
        <v>9113</v>
      </c>
      <c r="C4275" s="7" t="s">
        <v>9120</v>
      </c>
      <c r="D4275" s="6" t="s">
        <v>3996</v>
      </c>
      <c r="E4275" s="6">
        <v>1038</v>
      </c>
    </row>
    <row r="4276" ht="12.75" customHeight="1" spans="1:5">
      <c r="A4276" s="7" t="s">
        <v>9121</v>
      </c>
      <c r="B4276" s="4" t="s">
        <v>9113</v>
      </c>
      <c r="C4276" s="7" t="s">
        <v>9122</v>
      </c>
      <c r="D4276" s="6" t="s">
        <v>3996</v>
      </c>
      <c r="E4276" s="6">
        <v>384</v>
      </c>
    </row>
    <row r="4277" ht="12.75" customHeight="1" spans="1:5">
      <c r="A4277" s="7" t="s">
        <v>9123</v>
      </c>
      <c r="B4277" s="4" t="s">
        <v>9113</v>
      </c>
      <c r="C4277" s="7" t="s">
        <v>9124</v>
      </c>
      <c r="D4277" s="6" t="s">
        <v>3996</v>
      </c>
      <c r="E4277" s="6">
        <v>1</v>
      </c>
    </row>
    <row r="4278" ht="12.75" customHeight="1" spans="1:5">
      <c r="A4278" s="7" t="s">
        <v>9125</v>
      </c>
      <c r="B4278" s="4" t="s">
        <v>9113</v>
      </c>
      <c r="C4278" s="7" t="s">
        <v>9126</v>
      </c>
      <c r="D4278" s="6" t="s">
        <v>3996</v>
      </c>
      <c r="E4278" s="6">
        <v>48</v>
      </c>
    </row>
    <row r="4279" ht="12.75" customHeight="1" spans="1:5">
      <c r="A4279" s="7" t="s">
        <v>9127</v>
      </c>
      <c r="B4279" s="4" t="s">
        <v>9113</v>
      </c>
      <c r="C4279" s="7" t="s">
        <v>9128</v>
      </c>
      <c r="D4279" s="6" t="s">
        <v>62</v>
      </c>
      <c r="E4279" s="6">
        <v>0</v>
      </c>
    </row>
    <row r="4280" ht="12.75" customHeight="1" spans="1:5">
      <c r="A4280" s="7" t="s">
        <v>9129</v>
      </c>
      <c r="B4280" s="4" t="s">
        <v>9113</v>
      </c>
      <c r="C4280" s="7" t="s">
        <v>9130</v>
      </c>
      <c r="D4280" s="6" t="s">
        <v>62</v>
      </c>
      <c r="E4280" s="6">
        <v>464</v>
      </c>
    </row>
    <row r="4281" ht="12.75" customHeight="1" spans="1:5">
      <c r="A4281" s="7" t="s">
        <v>9131</v>
      </c>
      <c r="B4281" s="4" t="s">
        <v>9113</v>
      </c>
      <c r="C4281" s="7" t="s">
        <v>9132</v>
      </c>
      <c r="D4281" s="6" t="s">
        <v>62</v>
      </c>
      <c r="E4281" s="6">
        <v>0</v>
      </c>
    </row>
    <row r="4282" ht="12.75" customHeight="1" spans="1:5">
      <c r="A4282" s="7" t="s">
        <v>9133</v>
      </c>
      <c r="B4282" s="4" t="s">
        <v>9113</v>
      </c>
      <c r="C4282" s="7" t="s">
        <v>9134</v>
      </c>
      <c r="D4282" s="6" t="s">
        <v>62</v>
      </c>
      <c r="E4282" s="6">
        <v>0</v>
      </c>
    </row>
    <row r="4283" ht="12.75" customHeight="1" spans="1:5">
      <c r="A4283" s="7" t="s">
        <v>9135</v>
      </c>
      <c r="B4283" s="4" t="s">
        <v>9113</v>
      </c>
      <c r="C4283" s="7" t="s">
        <v>9136</v>
      </c>
      <c r="D4283" s="6" t="s">
        <v>62</v>
      </c>
      <c r="E4283" s="6">
        <v>72</v>
      </c>
    </row>
    <row r="4284" ht="12.75" customHeight="1" spans="1:5">
      <c r="A4284" s="7" t="s">
        <v>9137</v>
      </c>
      <c r="B4284" s="4" t="s">
        <v>9113</v>
      </c>
      <c r="C4284" s="7" t="s">
        <v>9138</v>
      </c>
      <c r="D4284" s="6" t="s">
        <v>3996</v>
      </c>
      <c r="E4284" s="6">
        <v>19333</v>
      </c>
    </row>
    <row r="4285" ht="12.75" customHeight="1" spans="1:5">
      <c r="A4285" s="7" t="s">
        <v>9139</v>
      </c>
      <c r="B4285" s="4" t="s">
        <v>9113</v>
      </c>
      <c r="C4285" s="7" t="s">
        <v>9140</v>
      </c>
      <c r="D4285" s="6" t="s">
        <v>3996</v>
      </c>
      <c r="E4285" s="6">
        <v>19333</v>
      </c>
    </row>
    <row r="4286" ht="12.75" customHeight="1" spans="1:5">
      <c r="A4286" s="7" t="s">
        <v>9141</v>
      </c>
      <c r="B4286" s="4" t="s">
        <v>9113</v>
      </c>
      <c r="C4286" s="7" t="s">
        <v>9142</v>
      </c>
      <c r="D4286" s="6" t="s">
        <v>3996</v>
      </c>
      <c r="E4286" s="6">
        <v>19333</v>
      </c>
    </row>
    <row r="4287" ht="12.75" customHeight="1" spans="1:5">
      <c r="A4287" s="7" t="s">
        <v>9143</v>
      </c>
      <c r="B4287" s="4" t="s">
        <v>9113</v>
      </c>
      <c r="C4287" s="7" t="s">
        <v>9144</v>
      </c>
      <c r="D4287" s="6" t="s">
        <v>3996</v>
      </c>
      <c r="E4287" s="6">
        <v>19333</v>
      </c>
    </row>
    <row r="4288" ht="12.75" customHeight="1" spans="1:5">
      <c r="A4288" s="7" t="s">
        <v>9145</v>
      </c>
      <c r="B4288" s="4" t="s">
        <v>9113</v>
      </c>
      <c r="C4288" s="7" t="s">
        <v>9146</v>
      </c>
      <c r="D4288" s="6" t="s">
        <v>62</v>
      </c>
      <c r="E4288" s="6">
        <v>19333</v>
      </c>
    </row>
    <row r="4289" ht="12.75" customHeight="1" spans="1:5">
      <c r="A4289" s="7" t="s">
        <v>9147</v>
      </c>
      <c r="B4289" s="4" t="s">
        <v>9113</v>
      </c>
      <c r="C4289" s="7" t="s">
        <v>9148</v>
      </c>
      <c r="D4289" s="6" t="s">
        <v>62</v>
      </c>
      <c r="E4289" s="6">
        <v>19333</v>
      </c>
    </row>
    <row r="4290" ht="12.75" customHeight="1" spans="1:5">
      <c r="A4290" s="7" t="s">
        <v>9149</v>
      </c>
      <c r="B4290" s="4" t="s">
        <v>9113</v>
      </c>
      <c r="C4290" s="7" t="s">
        <v>9150</v>
      </c>
      <c r="D4290" s="6" t="s">
        <v>62</v>
      </c>
      <c r="E4290" s="6">
        <v>19333</v>
      </c>
    </row>
    <row r="4291" ht="12.75" customHeight="1" spans="1:5">
      <c r="A4291" s="7" t="s">
        <v>9151</v>
      </c>
      <c r="B4291" s="4" t="s">
        <v>9113</v>
      </c>
      <c r="C4291" s="7" t="s">
        <v>9152</v>
      </c>
      <c r="D4291" s="6" t="s">
        <v>62</v>
      </c>
      <c r="E4291" s="6">
        <v>767</v>
      </c>
    </row>
    <row r="4292" ht="12.75" customHeight="1" spans="1:5">
      <c r="A4292" s="7" t="s">
        <v>9153</v>
      </c>
      <c r="B4292" s="4" t="s">
        <v>9113</v>
      </c>
      <c r="C4292" s="7" t="s">
        <v>9154</v>
      </c>
      <c r="D4292" s="6" t="s">
        <v>3996</v>
      </c>
      <c r="E4292" s="6">
        <v>603</v>
      </c>
    </row>
    <row r="4293" ht="12.75" customHeight="1" spans="1:5">
      <c r="A4293" s="7" t="s">
        <v>9155</v>
      </c>
      <c r="B4293" s="4" t="s">
        <v>9113</v>
      </c>
      <c r="C4293" s="7" t="s">
        <v>9156</v>
      </c>
      <c r="D4293" s="6" t="s">
        <v>3996</v>
      </c>
      <c r="E4293" s="6">
        <v>165</v>
      </c>
    </row>
    <row r="4294" ht="12.75" customHeight="1" spans="1:5">
      <c r="A4294" s="7" t="s">
        <v>9157</v>
      </c>
      <c r="B4294" s="4" t="s">
        <v>9113</v>
      </c>
      <c r="C4294" s="7" t="s">
        <v>9158</v>
      </c>
      <c r="D4294" s="6" t="s">
        <v>3996</v>
      </c>
      <c r="E4294" s="6">
        <v>767</v>
      </c>
    </row>
    <row r="4295" ht="12.75" customHeight="1" spans="1:5">
      <c r="A4295" s="7" t="s">
        <v>9159</v>
      </c>
      <c r="B4295" s="4" t="s">
        <v>9113</v>
      </c>
      <c r="C4295" s="7" t="s">
        <v>9160</v>
      </c>
      <c r="D4295" s="6" t="s">
        <v>3996</v>
      </c>
      <c r="E4295" s="6">
        <v>166</v>
      </c>
    </row>
    <row r="4296" ht="12.75" customHeight="1" spans="1:5">
      <c r="A4296" s="7" t="s">
        <v>9161</v>
      </c>
      <c r="B4296" s="4" t="s">
        <v>9113</v>
      </c>
      <c r="C4296" s="7" t="s">
        <v>9162</v>
      </c>
      <c r="D4296" s="6" t="s">
        <v>3996</v>
      </c>
      <c r="E4296" s="6">
        <v>41</v>
      </c>
    </row>
    <row r="4297" ht="12.75" customHeight="1" spans="1:5">
      <c r="A4297" s="7" t="s">
        <v>9163</v>
      </c>
      <c r="B4297" s="4" t="s">
        <v>9113</v>
      </c>
      <c r="C4297" s="7" t="s">
        <v>9164</v>
      </c>
      <c r="D4297" s="6" t="s">
        <v>3996</v>
      </c>
      <c r="E4297" s="6">
        <v>21</v>
      </c>
    </row>
    <row r="4298" ht="12.75" customHeight="1" spans="1:5">
      <c r="A4298" s="7" t="s">
        <v>9165</v>
      </c>
      <c r="B4298" s="4" t="s">
        <v>9113</v>
      </c>
      <c r="C4298" s="7" t="s">
        <v>9166</v>
      </c>
      <c r="D4298" s="6" t="s">
        <v>3996</v>
      </c>
      <c r="E4298" s="6">
        <v>4</v>
      </c>
    </row>
    <row r="4299" ht="12.75" customHeight="1" spans="1:5">
      <c r="A4299" s="7" t="s">
        <v>9167</v>
      </c>
      <c r="B4299" s="4" t="s">
        <v>9113</v>
      </c>
      <c r="C4299" s="7" t="s">
        <v>9168</v>
      </c>
      <c r="D4299" s="6" t="s">
        <v>3996</v>
      </c>
      <c r="E4299" s="6">
        <v>28</v>
      </c>
    </row>
    <row r="4300" ht="12.75" customHeight="1" spans="1:5">
      <c r="A4300" s="7" t="s">
        <v>9169</v>
      </c>
      <c r="B4300" s="4" t="s">
        <v>9113</v>
      </c>
      <c r="C4300" s="7" t="s">
        <v>9170</v>
      </c>
      <c r="D4300" s="6" t="s">
        <v>3996</v>
      </c>
      <c r="E4300" s="6">
        <v>55</v>
      </c>
    </row>
    <row r="4301" ht="12.75" customHeight="1" spans="1:5">
      <c r="A4301" s="7" t="s">
        <v>9171</v>
      </c>
      <c r="B4301" s="4" t="s">
        <v>9113</v>
      </c>
      <c r="C4301" s="7" t="s">
        <v>9172</v>
      </c>
      <c r="D4301" s="6" t="s">
        <v>3996</v>
      </c>
      <c r="E4301" s="6">
        <v>26</v>
      </c>
    </row>
    <row r="4302" ht="12.75" customHeight="1" spans="1:5">
      <c r="A4302" s="7" t="s">
        <v>9173</v>
      </c>
      <c r="B4302" s="4" t="s">
        <v>9113</v>
      </c>
      <c r="C4302" s="7" t="s">
        <v>9174</v>
      </c>
      <c r="D4302" s="6" t="s">
        <v>3996</v>
      </c>
      <c r="E4302" s="6">
        <v>34</v>
      </c>
    </row>
    <row r="4303" ht="12.75" customHeight="1" spans="1:5">
      <c r="A4303" s="7" t="s">
        <v>9175</v>
      </c>
      <c r="B4303" s="4" t="s">
        <v>9113</v>
      </c>
      <c r="C4303" s="7" t="s">
        <v>9176</v>
      </c>
      <c r="D4303" s="6" t="s">
        <v>3996</v>
      </c>
      <c r="E4303" s="6">
        <v>130</v>
      </c>
    </row>
    <row r="4304" ht="12.75" customHeight="1" spans="1:5">
      <c r="A4304" s="7" t="s">
        <v>9177</v>
      </c>
      <c r="B4304" s="4" t="s">
        <v>9113</v>
      </c>
      <c r="C4304" s="7" t="s">
        <v>9178</v>
      </c>
      <c r="D4304" s="6" t="s">
        <v>3996</v>
      </c>
      <c r="E4304" s="6">
        <v>25</v>
      </c>
    </row>
    <row r="4305" ht="12.75" customHeight="1" spans="1:5">
      <c r="A4305" s="7" t="s">
        <v>9179</v>
      </c>
      <c r="B4305" s="4" t="s">
        <v>9113</v>
      </c>
      <c r="C4305" s="7" t="s">
        <v>9180</v>
      </c>
      <c r="D4305" s="6" t="s">
        <v>3996</v>
      </c>
      <c r="E4305" s="6">
        <v>272</v>
      </c>
    </row>
    <row r="4306" ht="12.75" customHeight="1" spans="1:5">
      <c r="A4306" s="7" t="s">
        <v>9181</v>
      </c>
      <c r="B4306" s="4" t="s">
        <v>9113</v>
      </c>
      <c r="C4306" s="7" t="s">
        <v>9182</v>
      </c>
      <c r="D4306" s="6" t="s">
        <v>3996</v>
      </c>
      <c r="E4306" s="6">
        <v>593</v>
      </c>
    </row>
    <row r="4307" ht="12.75" customHeight="1" spans="1:5">
      <c r="A4307" s="7" t="s">
        <v>9183</v>
      </c>
      <c r="B4307" s="4" t="s">
        <v>9113</v>
      </c>
      <c r="C4307" s="7" t="s">
        <v>9184</v>
      </c>
      <c r="D4307" s="6" t="s">
        <v>3996</v>
      </c>
      <c r="E4307" s="6">
        <v>855</v>
      </c>
    </row>
    <row r="4308" ht="12.75" customHeight="1" spans="1:5">
      <c r="A4308" s="7" t="s">
        <v>9185</v>
      </c>
      <c r="B4308" s="4" t="s">
        <v>9113</v>
      </c>
      <c r="C4308" s="7" t="s">
        <v>9186</v>
      </c>
      <c r="D4308" s="6" t="s">
        <v>3996</v>
      </c>
      <c r="E4308" s="6">
        <v>636</v>
      </c>
    </row>
    <row r="4309" ht="12.75" customHeight="1" spans="1:5">
      <c r="A4309" s="7" t="s">
        <v>9187</v>
      </c>
      <c r="B4309" s="4" t="s">
        <v>9113</v>
      </c>
      <c r="C4309" s="7" t="s">
        <v>9188</v>
      </c>
      <c r="D4309" s="6" t="s">
        <v>3996</v>
      </c>
      <c r="E4309" s="6">
        <v>74</v>
      </c>
    </row>
    <row r="4310" ht="12.75" customHeight="1" spans="1:5">
      <c r="A4310" s="7" t="s">
        <v>9189</v>
      </c>
      <c r="B4310" s="4" t="s">
        <v>9113</v>
      </c>
      <c r="C4310" s="7" t="s">
        <v>9190</v>
      </c>
      <c r="D4310" s="6" t="s">
        <v>3996</v>
      </c>
      <c r="E4310" s="6">
        <v>73</v>
      </c>
    </row>
    <row r="4311" ht="12.75" customHeight="1" spans="1:5">
      <c r="A4311" s="7" t="s">
        <v>9191</v>
      </c>
      <c r="B4311" s="4" t="s">
        <v>9113</v>
      </c>
      <c r="C4311" s="7" t="s">
        <v>9192</v>
      </c>
      <c r="D4311" s="6" t="s">
        <v>3996</v>
      </c>
      <c r="E4311" s="6">
        <v>17</v>
      </c>
    </row>
    <row r="4312" ht="12.75" customHeight="1" spans="1:5">
      <c r="A4312" s="7" t="s">
        <v>9193</v>
      </c>
      <c r="B4312" s="4" t="s">
        <v>9113</v>
      </c>
      <c r="C4312" s="7" t="s">
        <v>9194</v>
      </c>
      <c r="D4312" s="6" t="s">
        <v>3996</v>
      </c>
      <c r="E4312" s="6">
        <v>17</v>
      </c>
    </row>
    <row r="4313" ht="12.75" customHeight="1" spans="1:5">
      <c r="A4313" s="7" t="s">
        <v>9195</v>
      </c>
      <c r="B4313" s="4" t="s">
        <v>9113</v>
      </c>
      <c r="C4313" s="7" t="s">
        <v>9196</v>
      </c>
      <c r="D4313" s="6" t="s">
        <v>3996</v>
      </c>
      <c r="E4313" s="6">
        <v>17</v>
      </c>
    </row>
    <row r="4314" ht="12.75" customHeight="1" spans="1:5">
      <c r="A4314" s="7" t="s">
        <v>9197</v>
      </c>
      <c r="B4314" s="4" t="s">
        <v>9113</v>
      </c>
      <c r="C4314" s="7" t="s">
        <v>9198</v>
      </c>
      <c r="D4314" s="6" t="s">
        <v>62</v>
      </c>
      <c r="E4314" s="6">
        <v>74</v>
      </c>
    </row>
    <row r="4315" ht="12.75" customHeight="1" spans="1:5">
      <c r="A4315" s="7" t="s">
        <v>9199</v>
      </c>
      <c r="B4315" s="4" t="s">
        <v>9113</v>
      </c>
      <c r="C4315" s="7" t="s">
        <v>9200</v>
      </c>
      <c r="D4315" s="6" t="s">
        <v>62</v>
      </c>
      <c r="E4315" s="6">
        <v>17</v>
      </c>
    </row>
    <row r="4316" ht="12.75" customHeight="1" spans="1:5">
      <c r="A4316" s="7" t="s">
        <v>9201</v>
      </c>
      <c r="B4316" s="4" t="s">
        <v>9113</v>
      </c>
      <c r="C4316" s="7" t="s">
        <v>9202</v>
      </c>
      <c r="D4316" s="6" t="s">
        <v>62</v>
      </c>
      <c r="E4316" s="6">
        <v>91</v>
      </c>
    </row>
    <row r="4317" ht="12.75" customHeight="1" spans="1:5">
      <c r="A4317" s="3" t="s">
        <v>9203</v>
      </c>
      <c r="B4317" s="3"/>
      <c r="C4317" s="3"/>
      <c r="D4317" s="3"/>
      <c r="E4317" s="3"/>
    </row>
    <row r="4318" ht="12.75" customHeight="1" spans="1:5">
      <c r="A4318" s="7" t="s">
        <v>9204</v>
      </c>
      <c r="B4318" s="4" t="s">
        <v>9205</v>
      </c>
      <c r="C4318" s="7" t="s">
        <v>9206</v>
      </c>
      <c r="D4318" s="6" t="s">
        <v>62</v>
      </c>
      <c r="E4318" s="6">
        <v>18</v>
      </c>
    </row>
    <row r="4319" ht="12.75" customHeight="1" spans="1:5">
      <c r="A4319" s="7" t="s">
        <v>9207</v>
      </c>
      <c r="B4319" s="4" t="s">
        <v>9205</v>
      </c>
      <c r="C4319" s="7" t="s">
        <v>9208</v>
      </c>
      <c r="D4319" s="6" t="s">
        <v>62</v>
      </c>
      <c r="E4319" s="6">
        <v>128</v>
      </c>
    </row>
    <row r="4320" ht="12.75" customHeight="1" spans="1:5">
      <c r="A4320" s="7" t="s">
        <v>9209</v>
      </c>
      <c r="B4320" s="4" t="s">
        <v>9205</v>
      </c>
      <c r="C4320" s="7" t="s">
        <v>9210</v>
      </c>
      <c r="D4320" s="6" t="s">
        <v>62</v>
      </c>
      <c r="E4320" s="6">
        <v>236</v>
      </c>
    </row>
    <row r="4321" ht="12.75" customHeight="1" spans="1:5">
      <c r="A4321" s="3" t="s">
        <v>9211</v>
      </c>
      <c r="B4321" s="3"/>
      <c r="C4321" s="3"/>
      <c r="D4321" s="3"/>
      <c r="E4321" s="3"/>
    </row>
    <row r="4322" ht="12.75" customHeight="1" spans="1:5">
      <c r="A4322" s="3" t="s">
        <v>9212</v>
      </c>
      <c r="B4322" s="36"/>
      <c r="C4322" s="37"/>
      <c r="D4322" s="38"/>
      <c r="E4322" s="37"/>
    </row>
    <row r="4323" ht="12.75" customHeight="1" spans="1:5">
      <c r="A4323" s="7" t="s">
        <v>9213</v>
      </c>
      <c r="B4323" s="4" t="s">
        <v>9214</v>
      </c>
      <c r="C4323" s="7" t="s">
        <v>9215</v>
      </c>
      <c r="D4323" s="6" t="s">
        <v>119</v>
      </c>
      <c r="E4323" s="6">
        <v>31399</v>
      </c>
    </row>
    <row r="4324" ht="12.75" customHeight="1" spans="1:5">
      <c r="A4324" s="7" t="s">
        <v>9216</v>
      </c>
      <c r="B4324" s="4" t="s">
        <v>9214</v>
      </c>
      <c r="C4324" s="7" t="s">
        <v>9217</v>
      </c>
      <c r="D4324" s="6" t="s">
        <v>46</v>
      </c>
      <c r="E4324" s="9" t="s">
        <v>9218</v>
      </c>
    </row>
    <row r="4325" ht="12.75" customHeight="1" spans="1:5">
      <c r="A4325" s="7" t="s">
        <v>9219</v>
      </c>
      <c r="B4325" s="4" t="s">
        <v>9214</v>
      </c>
      <c r="C4325" s="7" t="s">
        <v>9220</v>
      </c>
      <c r="D4325" s="6" t="s">
        <v>884</v>
      </c>
      <c r="E4325" s="6" t="s">
        <v>2397</v>
      </c>
    </row>
    <row r="4326" ht="12.75" customHeight="1" spans="1:5">
      <c r="A4326" s="7" t="s">
        <v>9221</v>
      </c>
      <c r="B4326" s="4" t="s">
        <v>9214</v>
      </c>
      <c r="C4326" s="7" t="s">
        <v>9222</v>
      </c>
      <c r="D4326" s="6" t="s">
        <v>119</v>
      </c>
      <c r="E4326" s="6">
        <v>1</v>
      </c>
    </row>
    <row r="4327" ht="12.75" customHeight="1" spans="1:5">
      <c r="A4327" s="7" t="s">
        <v>9223</v>
      </c>
      <c r="B4327" s="4" t="s">
        <v>9214</v>
      </c>
      <c r="C4327" s="7" t="s">
        <v>9224</v>
      </c>
      <c r="D4327" s="6" t="s">
        <v>3438</v>
      </c>
      <c r="E4327" s="18">
        <v>16335981</v>
      </c>
    </row>
    <row r="4328" ht="12.75" customHeight="1" spans="1:5">
      <c r="A4328" s="7" t="s">
        <v>9225</v>
      </c>
      <c r="B4328" s="4" t="s">
        <v>9214</v>
      </c>
      <c r="C4328" s="7" t="s">
        <v>9226</v>
      </c>
      <c r="D4328" s="6" t="s">
        <v>3438</v>
      </c>
      <c r="E4328" s="18">
        <v>7430204</v>
      </c>
    </row>
    <row r="4329" ht="12.75" customHeight="1" spans="1:5">
      <c r="A4329" s="3" t="s">
        <v>9227</v>
      </c>
      <c r="B4329" s="36"/>
      <c r="C4329" s="37"/>
      <c r="D4329" s="38"/>
      <c r="E4329" s="37"/>
    </row>
    <row r="4330" ht="12.75" customHeight="1" spans="1:5">
      <c r="A4330" s="7" t="s">
        <v>9228</v>
      </c>
      <c r="B4330" s="4" t="s">
        <v>9214</v>
      </c>
      <c r="C4330" s="7" t="s">
        <v>9229</v>
      </c>
      <c r="D4330" s="6" t="s">
        <v>884</v>
      </c>
      <c r="E4330" s="6">
        <f>SUM(E4331:E4332)</f>
        <v>566</v>
      </c>
    </row>
    <row r="4331" ht="12.75" customHeight="1" spans="1:5">
      <c r="A4331" s="7" t="s">
        <v>9230</v>
      </c>
      <c r="B4331" s="4" t="s">
        <v>9214</v>
      </c>
      <c r="C4331" s="7" t="s">
        <v>9231</v>
      </c>
      <c r="D4331" s="6" t="s">
        <v>884</v>
      </c>
      <c r="E4331" s="6">
        <v>222</v>
      </c>
    </row>
    <row r="4332" ht="12.75" customHeight="1" spans="1:5">
      <c r="A4332" s="7" t="s">
        <v>9232</v>
      </c>
      <c r="B4332" s="4" t="s">
        <v>9214</v>
      </c>
      <c r="C4332" s="7" t="s">
        <v>9233</v>
      </c>
      <c r="D4332" s="6" t="s">
        <v>884</v>
      </c>
      <c r="E4332" s="6">
        <v>344</v>
      </c>
    </row>
    <row r="4333" ht="12.75" customHeight="1" spans="1:5">
      <c r="A4333" s="7" t="s">
        <v>9234</v>
      </c>
      <c r="B4333" s="4" t="s">
        <v>9214</v>
      </c>
      <c r="C4333" s="7" t="s">
        <v>9235</v>
      </c>
      <c r="D4333" s="6" t="s">
        <v>884</v>
      </c>
      <c r="E4333" s="6">
        <f>SUM(E4334:E4338)</f>
        <v>678.555</v>
      </c>
    </row>
    <row r="4334" ht="12.75" customHeight="1" spans="1:5">
      <c r="A4334" s="7" t="s">
        <v>9236</v>
      </c>
      <c r="B4334" s="4" t="s">
        <v>9214</v>
      </c>
      <c r="C4334" s="7" t="s">
        <v>9237</v>
      </c>
      <c r="D4334" s="6" t="s">
        <v>884</v>
      </c>
      <c r="E4334" s="6">
        <v>55</v>
      </c>
    </row>
    <row r="4335" ht="12.75" customHeight="1" spans="1:5">
      <c r="A4335" s="7" t="s">
        <v>9238</v>
      </c>
      <c r="B4335" s="4" t="s">
        <v>9214</v>
      </c>
      <c r="C4335" s="7" t="s">
        <v>9239</v>
      </c>
      <c r="D4335" s="6" t="s">
        <v>884</v>
      </c>
      <c r="E4335" s="18">
        <v>11.335</v>
      </c>
    </row>
    <row r="4336" ht="12.75" customHeight="1" spans="1:5">
      <c r="A4336" s="7" t="s">
        <v>9240</v>
      </c>
      <c r="B4336" s="4" t="s">
        <v>9214</v>
      </c>
      <c r="C4336" s="7" t="s">
        <v>9241</v>
      </c>
      <c r="D4336" s="6" t="s">
        <v>884</v>
      </c>
      <c r="E4336" s="18">
        <v>10.164</v>
      </c>
    </row>
    <row r="4337" ht="12.75" customHeight="1" spans="1:5">
      <c r="A4337" s="7" t="s">
        <v>9242</v>
      </c>
      <c r="B4337" s="4" t="s">
        <v>9214</v>
      </c>
      <c r="C4337" s="7" t="s">
        <v>9243</v>
      </c>
      <c r="D4337" s="6" t="s">
        <v>884</v>
      </c>
      <c r="E4337" s="18">
        <v>1.056</v>
      </c>
    </row>
    <row r="4338" ht="12.75" customHeight="1" spans="1:5">
      <c r="A4338" s="7" t="s">
        <v>9244</v>
      </c>
      <c r="B4338" s="4" t="s">
        <v>9214</v>
      </c>
      <c r="C4338" s="7" t="s">
        <v>9245</v>
      </c>
      <c r="D4338" s="6" t="s">
        <v>884</v>
      </c>
      <c r="E4338" s="6">
        <v>601</v>
      </c>
    </row>
    <row r="4339" ht="12.75" customHeight="1" spans="1:5">
      <c r="A4339" s="7" t="s">
        <v>9246</v>
      </c>
      <c r="B4339" s="4" t="s">
        <v>9214</v>
      </c>
      <c r="C4339" s="7" t="s">
        <v>9247</v>
      </c>
      <c r="D4339" s="6" t="s">
        <v>884</v>
      </c>
      <c r="E4339" s="18">
        <f>SUM(E4340:E4342)</f>
        <v>151.087</v>
      </c>
    </row>
    <row r="4340" ht="12.75" customHeight="1" spans="1:5">
      <c r="A4340" s="7" t="s">
        <v>9248</v>
      </c>
      <c r="B4340" s="4" t="s">
        <v>9214</v>
      </c>
      <c r="C4340" s="7" t="s">
        <v>9249</v>
      </c>
      <c r="D4340" s="6" t="s">
        <v>884</v>
      </c>
      <c r="E4340" s="18">
        <v>1.087</v>
      </c>
    </row>
    <row r="4341" ht="12.75" customHeight="1" spans="1:5">
      <c r="A4341" s="7" t="s">
        <v>9250</v>
      </c>
      <c r="B4341" s="4" t="s">
        <v>9214</v>
      </c>
      <c r="C4341" s="7" t="s">
        <v>9251</v>
      </c>
      <c r="D4341" s="6" t="s">
        <v>884</v>
      </c>
      <c r="E4341" s="6">
        <v>135</v>
      </c>
    </row>
    <row r="4342" ht="12.75" customHeight="1" spans="1:5">
      <c r="A4342" s="7" t="s">
        <v>9252</v>
      </c>
      <c r="B4342" s="4" t="s">
        <v>9214</v>
      </c>
      <c r="C4342" s="7" t="s">
        <v>9253</v>
      </c>
      <c r="D4342" s="6" t="s">
        <v>884</v>
      </c>
      <c r="E4342" s="6">
        <f>SUM(E4343:E4344)</f>
        <v>15</v>
      </c>
    </row>
    <row r="4343" ht="12.75" customHeight="1" spans="1:5">
      <c r="A4343" s="7" t="s">
        <v>9254</v>
      </c>
      <c r="B4343" s="4" t="s">
        <v>9214</v>
      </c>
      <c r="C4343" s="7" t="s">
        <v>9255</v>
      </c>
      <c r="D4343" s="6" t="s">
        <v>884</v>
      </c>
      <c r="E4343" s="6">
        <v>3</v>
      </c>
    </row>
    <row r="4344" ht="12.75" customHeight="1" spans="1:5">
      <c r="A4344" s="7" t="s">
        <v>9256</v>
      </c>
      <c r="B4344" s="4" t="s">
        <v>9214</v>
      </c>
      <c r="C4344" s="7" t="s">
        <v>9257</v>
      </c>
      <c r="D4344" s="6" t="s">
        <v>884</v>
      </c>
      <c r="E4344" s="6">
        <v>12</v>
      </c>
    </row>
    <row r="4345" ht="12.75" customHeight="1" spans="1:5">
      <c r="A4345" s="7" t="s">
        <v>9258</v>
      </c>
      <c r="B4345" s="4" t="s">
        <v>9214</v>
      </c>
      <c r="C4345" s="7" t="s">
        <v>9259</v>
      </c>
      <c r="D4345" s="6" t="s">
        <v>884</v>
      </c>
      <c r="E4345" s="6">
        <f>SUM(E4346:E4351)</f>
        <v>125</v>
      </c>
    </row>
    <row r="4346" ht="12.75" customHeight="1" spans="1:5">
      <c r="A4346" s="7" t="s">
        <v>9260</v>
      </c>
      <c r="B4346" s="4" t="s">
        <v>9214</v>
      </c>
      <c r="C4346" s="7" t="s">
        <v>9261</v>
      </c>
      <c r="D4346" s="6" t="s">
        <v>884</v>
      </c>
      <c r="E4346" s="6">
        <v>8</v>
      </c>
    </row>
    <row r="4347" ht="12.75" customHeight="1" spans="1:5">
      <c r="A4347" s="7" t="s">
        <v>9262</v>
      </c>
      <c r="B4347" s="4" t="s">
        <v>9214</v>
      </c>
      <c r="C4347" s="7" t="s">
        <v>9263</v>
      </c>
      <c r="D4347" s="6" t="s">
        <v>884</v>
      </c>
      <c r="E4347" s="6">
        <v>35</v>
      </c>
    </row>
    <row r="4348" ht="12.75" customHeight="1" spans="1:5">
      <c r="A4348" s="7" t="s">
        <v>9264</v>
      </c>
      <c r="B4348" s="4" t="s">
        <v>9214</v>
      </c>
      <c r="C4348" s="7" t="s">
        <v>9265</v>
      </c>
      <c r="D4348" s="6" t="s">
        <v>884</v>
      </c>
      <c r="E4348" s="6">
        <v>41</v>
      </c>
    </row>
    <row r="4349" ht="12.75" customHeight="1" spans="1:5">
      <c r="A4349" s="7" t="s">
        <v>9266</v>
      </c>
      <c r="B4349" s="4" t="s">
        <v>9214</v>
      </c>
      <c r="C4349" s="7" t="s">
        <v>9267</v>
      </c>
      <c r="D4349" s="6" t="s">
        <v>884</v>
      </c>
      <c r="E4349" s="6">
        <v>21</v>
      </c>
    </row>
    <row r="4350" ht="12.75" customHeight="1" spans="1:5">
      <c r="A4350" s="7" t="s">
        <v>9268</v>
      </c>
      <c r="B4350" s="4" t="s">
        <v>9214</v>
      </c>
      <c r="C4350" s="7" t="s">
        <v>9269</v>
      </c>
      <c r="D4350" s="6" t="s">
        <v>884</v>
      </c>
      <c r="E4350" s="6">
        <v>0</v>
      </c>
    </row>
    <row r="4351" ht="12.75" customHeight="1" spans="1:5">
      <c r="A4351" s="7" t="s">
        <v>9270</v>
      </c>
      <c r="B4351" s="4" t="s">
        <v>9214</v>
      </c>
      <c r="C4351" s="7" t="s">
        <v>9271</v>
      </c>
      <c r="D4351" s="6" t="s">
        <v>884</v>
      </c>
      <c r="E4351" s="6">
        <v>20</v>
      </c>
    </row>
    <row r="4352" ht="12.75" customHeight="1" spans="1:5">
      <c r="A4352" s="7" t="s">
        <v>9272</v>
      </c>
      <c r="B4352" s="4" t="s">
        <v>9214</v>
      </c>
      <c r="C4352" s="7" t="s">
        <v>9273</v>
      </c>
      <c r="D4352" s="6" t="s">
        <v>884</v>
      </c>
      <c r="E4352" s="6">
        <v>12</v>
      </c>
    </row>
    <row r="4353" ht="12.75" customHeight="1" spans="1:5">
      <c r="A4353" s="7" t="s">
        <v>9274</v>
      </c>
      <c r="B4353" s="4" t="s">
        <v>9214</v>
      </c>
      <c r="C4353" s="7" t="s">
        <v>9275</v>
      </c>
      <c r="D4353" s="6" t="s">
        <v>884</v>
      </c>
      <c r="E4353" s="6">
        <v>0</v>
      </c>
    </row>
    <row r="4354" ht="12.75" customHeight="1" spans="1:5">
      <c r="A4354" s="7" t="s">
        <v>9276</v>
      </c>
      <c r="B4354" s="4" t="s">
        <v>9214</v>
      </c>
      <c r="C4354" s="7" t="s">
        <v>9277</v>
      </c>
      <c r="D4354" s="6" t="s">
        <v>884</v>
      </c>
      <c r="E4354" s="6">
        <v>5</v>
      </c>
    </row>
    <row r="4355" ht="12.75" customHeight="1" spans="1:5">
      <c r="A4355" s="7" t="s">
        <v>9278</v>
      </c>
      <c r="B4355" s="4" t="s">
        <v>9214</v>
      </c>
      <c r="C4355" s="7" t="s">
        <v>9279</v>
      </c>
      <c r="D4355" s="6" t="s">
        <v>884</v>
      </c>
      <c r="E4355" s="6">
        <v>1</v>
      </c>
    </row>
    <row r="4356" ht="12.75" customHeight="1" spans="1:5">
      <c r="A4356" s="7" t="s">
        <v>9280</v>
      </c>
      <c r="B4356" s="4" t="s">
        <v>9214</v>
      </c>
      <c r="C4356" s="7" t="s">
        <v>9281</v>
      </c>
      <c r="D4356" s="6" t="s">
        <v>884</v>
      </c>
      <c r="E4356" s="6">
        <v>3</v>
      </c>
    </row>
    <row r="4357" ht="12.75" customHeight="1" spans="1:5">
      <c r="A4357" s="7" t="s">
        <v>9282</v>
      </c>
      <c r="B4357" s="4" t="s">
        <v>9214</v>
      </c>
      <c r="C4357" s="7" t="s">
        <v>9283</v>
      </c>
      <c r="D4357" s="6" t="s">
        <v>884</v>
      </c>
      <c r="E4357" s="6">
        <v>3</v>
      </c>
    </row>
    <row r="4358" ht="12.75" customHeight="1" spans="1:5">
      <c r="A4358" s="7" t="s">
        <v>9284</v>
      </c>
      <c r="B4358" s="4" t="s">
        <v>9214</v>
      </c>
      <c r="C4358" s="7" t="s">
        <v>9285</v>
      </c>
      <c r="D4358" s="6" t="s">
        <v>884</v>
      </c>
      <c r="E4358" s="6">
        <v>0</v>
      </c>
    </row>
    <row r="4359" ht="12.75" customHeight="1" spans="1:5">
      <c r="A4359" s="7" t="s">
        <v>9286</v>
      </c>
      <c r="B4359" s="4" t="s">
        <v>9214</v>
      </c>
      <c r="C4359" s="7" t="s">
        <v>9287</v>
      </c>
      <c r="D4359" s="6" t="s">
        <v>884</v>
      </c>
      <c r="E4359" s="6">
        <v>9</v>
      </c>
    </row>
    <row r="4360" ht="12.75" customHeight="1" spans="1:5">
      <c r="A4360" s="3" t="s">
        <v>9288</v>
      </c>
      <c r="B4360" s="4"/>
      <c r="C4360" s="30"/>
      <c r="D4360" s="6"/>
      <c r="E4360" s="30"/>
    </row>
    <row r="4361" ht="12.75" customHeight="1" spans="1:5">
      <c r="A4361" s="3" t="s">
        <v>9289</v>
      </c>
      <c r="B4361" s="36"/>
      <c r="C4361" s="37"/>
      <c r="D4361" s="38"/>
      <c r="E4361" s="37"/>
    </row>
    <row r="4362" ht="12.75" customHeight="1" spans="1:5">
      <c r="A4362" s="7" t="s">
        <v>9290</v>
      </c>
      <c r="B4362" s="4" t="s">
        <v>9291</v>
      </c>
      <c r="C4362" s="7" t="s">
        <v>9292</v>
      </c>
      <c r="D4362" s="6" t="s">
        <v>9293</v>
      </c>
      <c r="E4362" s="18">
        <v>903839167</v>
      </c>
    </row>
    <row r="4363" ht="12.75" customHeight="1" spans="1:5">
      <c r="A4363" s="7" t="s">
        <v>9294</v>
      </c>
      <c r="B4363" s="4" t="s">
        <v>9291</v>
      </c>
      <c r="C4363" s="7" t="s">
        <v>9295</v>
      </c>
      <c r="D4363" s="6" t="s">
        <v>9296</v>
      </c>
      <c r="E4363" s="18">
        <v>1730439409</v>
      </c>
    </row>
    <row r="4364" ht="12.75" customHeight="1" spans="1:5">
      <c r="A4364" s="7" t="s">
        <v>9297</v>
      </c>
      <c r="B4364" s="4" t="s">
        <v>9291</v>
      </c>
      <c r="C4364" s="7" t="s">
        <v>9298</v>
      </c>
      <c r="D4364" s="6" t="s">
        <v>9296</v>
      </c>
      <c r="E4364" s="18">
        <v>1397546913</v>
      </c>
    </row>
    <row r="4365" ht="12.75" customHeight="1" spans="1:5">
      <c r="A4365" s="7" t="s">
        <v>9299</v>
      </c>
      <c r="B4365" s="4" t="s">
        <v>9291</v>
      </c>
      <c r="C4365" s="7" t="s">
        <v>9300</v>
      </c>
      <c r="D4365" s="6" t="s">
        <v>9296</v>
      </c>
      <c r="E4365" s="18">
        <v>4138895</v>
      </c>
    </row>
    <row r="4366" ht="12.75" customHeight="1" spans="1:5">
      <c r="A4366" s="7" t="s">
        <v>9301</v>
      </c>
      <c r="B4366" s="4" t="s">
        <v>9291</v>
      </c>
      <c r="C4366" s="7" t="s">
        <v>9302</v>
      </c>
      <c r="D4366" s="6" t="s">
        <v>9296</v>
      </c>
      <c r="E4366" s="18">
        <v>56517024</v>
      </c>
    </row>
    <row r="4367" ht="12.75" customHeight="1" spans="1:5">
      <c r="A4367" s="7" t="s">
        <v>9303</v>
      </c>
      <c r="B4367" s="4" t="s">
        <v>9291</v>
      </c>
      <c r="C4367" s="7" t="s">
        <v>9304</v>
      </c>
      <c r="D4367" s="6" t="s">
        <v>9296</v>
      </c>
      <c r="E4367" s="18">
        <f>SUM(E4368:E4370)</f>
        <v>194527768</v>
      </c>
    </row>
    <row r="4368" ht="12.75" customHeight="1" spans="1:5">
      <c r="A4368" s="7" t="s">
        <v>9305</v>
      </c>
      <c r="B4368" s="4" t="s">
        <v>9291</v>
      </c>
      <c r="C4368" s="7" t="s">
        <v>9306</v>
      </c>
      <c r="D4368" s="6" t="s">
        <v>9296</v>
      </c>
      <c r="E4368" s="6">
        <v>0</v>
      </c>
    </row>
    <row r="4369" ht="12.75" customHeight="1" spans="1:5">
      <c r="A4369" s="7" t="s">
        <v>9307</v>
      </c>
      <c r="B4369" s="4" t="s">
        <v>9291</v>
      </c>
      <c r="C4369" s="7" t="s">
        <v>9308</v>
      </c>
      <c r="D4369" s="6" t="s">
        <v>9296</v>
      </c>
      <c r="E4369" s="18">
        <v>67461352</v>
      </c>
    </row>
    <row r="4370" ht="12.75" customHeight="1" spans="1:5">
      <c r="A4370" s="7" t="s">
        <v>9309</v>
      </c>
      <c r="B4370" s="4" t="s">
        <v>9291</v>
      </c>
      <c r="C4370" s="7" t="s">
        <v>9310</v>
      </c>
      <c r="D4370" s="6" t="s">
        <v>9296</v>
      </c>
      <c r="E4370" s="18">
        <v>127066416</v>
      </c>
    </row>
    <row r="4371" ht="12.75" customHeight="1" spans="1:5">
      <c r="A4371" s="7" t="s">
        <v>9311</v>
      </c>
      <c r="B4371" s="4" t="s">
        <v>9291</v>
      </c>
      <c r="C4371" s="7" t="s">
        <v>9312</v>
      </c>
      <c r="D4371" s="6" t="s">
        <v>9296</v>
      </c>
      <c r="E4371" s="18">
        <f>SUM(E4372:E4374)</f>
        <v>573518371</v>
      </c>
    </row>
    <row r="4372" ht="12.75" customHeight="1" spans="1:5">
      <c r="A4372" s="7" t="s">
        <v>9313</v>
      </c>
      <c r="B4372" s="4" t="s">
        <v>9291</v>
      </c>
      <c r="C4372" s="7" t="s">
        <v>9314</v>
      </c>
      <c r="D4372" s="6" t="s">
        <v>9296</v>
      </c>
      <c r="E4372" s="18">
        <v>527632766</v>
      </c>
    </row>
    <row r="4373" ht="12.75" customHeight="1" spans="1:5">
      <c r="A4373" s="7" t="s">
        <v>9315</v>
      </c>
      <c r="B4373" s="4" t="s">
        <v>9291</v>
      </c>
      <c r="C4373" s="7" t="s">
        <v>9316</v>
      </c>
      <c r="D4373" s="6" t="s">
        <v>9296</v>
      </c>
      <c r="E4373" s="18">
        <v>45885605</v>
      </c>
    </row>
    <row r="4374" ht="12.75" customHeight="1" spans="1:5">
      <c r="A4374" s="7" t="s">
        <v>9317</v>
      </c>
      <c r="B4374" s="4" t="s">
        <v>9291</v>
      </c>
      <c r="C4374" s="7" t="s">
        <v>9318</v>
      </c>
      <c r="D4374" s="6" t="s">
        <v>9296</v>
      </c>
      <c r="E4374" s="6">
        <v>0</v>
      </c>
    </row>
    <row r="4375" ht="12.75" customHeight="1" spans="1:5">
      <c r="A4375" s="7" t="s">
        <v>9319</v>
      </c>
      <c r="B4375" s="4" t="s">
        <v>9291</v>
      </c>
      <c r="C4375" s="7" t="s">
        <v>9320</v>
      </c>
      <c r="D4375" s="6" t="s">
        <v>9296</v>
      </c>
      <c r="E4375" s="18">
        <f>SUM(E4376:E4378)</f>
        <v>532458639</v>
      </c>
    </row>
    <row r="4376" ht="12.75" customHeight="1" spans="1:5">
      <c r="A4376" s="7" t="s">
        <v>9321</v>
      </c>
      <c r="B4376" s="4" t="s">
        <v>9291</v>
      </c>
      <c r="C4376" s="7" t="s">
        <v>9322</v>
      </c>
      <c r="D4376" s="6" t="s">
        <v>9296</v>
      </c>
      <c r="E4376" s="18">
        <v>57263147</v>
      </c>
    </row>
    <row r="4377" ht="12.75" customHeight="1" spans="1:5">
      <c r="A4377" s="7" t="s">
        <v>9323</v>
      </c>
      <c r="B4377" s="4" t="s">
        <v>9291</v>
      </c>
      <c r="C4377" s="7" t="s">
        <v>9324</v>
      </c>
      <c r="D4377" s="6" t="s">
        <v>9296</v>
      </c>
      <c r="E4377" s="18">
        <v>207944448</v>
      </c>
    </row>
    <row r="4378" ht="12.75" customHeight="1" spans="1:5">
      <c r="A4378" s="7" t="s">
        <v>9325</v>
      </c>
      <c r="B4378" s="4" t="s">
        <v>9291</v>
      </c>
      <c r="C4378" s="7" t="s">
        <v>9326</v>
      </c>
      <c r="D4378" s="6" t="s">
        <v>9296</v>
      </c>
      <c r="E4378" s="18">
        <v>267251044</v>
      </c>
    </row>
    <row r="4379" ht="12.75" customHeight="1" spans="1:5">
      <c r="A4379" s="7" t="s">
        <v>9327</v>
      </c>
      <c r="B4379" s="4" t="s">
        <v>9291</v>
      </c>
      <c r="C4379" s="7" t="s">
        <v>9328</v>
      </c>
      <c r="D4379" s="6" t="s">
        <v>9296</v>
      </c>
      <c r="E4379" s="18">
        <f>SUM(E4380:E4383)</f>
        <v>30289213.393</v>
      </c>
    </row>
    <row r="4380" ht="12.75" customHeight="1" spans="1:5">
      <c r="A4380" s="7" t="s">
        <v>9329</v>
      </c>
      <c r="B4380" s="4" t="s">
        <v>9291</v>
      </c>
      <c r="C4380" s="7" t="s">
        <v>9330</v>
      </c>
      <c r="D4380" s="6" t="s">
        <v>9296</v>
      </c>
      <c r="E4380" s="18">
        <v>644.393</v>
      </c>
    </row>
    <row r="4381" ht="44.25" customHeight="1" spans="1:5">
      <c r="A4381" s="7" t="s">
        <v>9331</v>
      </c>
      <c r="B4381" s="4" t="s">
        <v>9291</v>
      </c>
      <c r="C4381" s="7" t="s">
        <v>9332</v>
      </c>
      <c r="D4381" s="6" t="s">
        <v>9296</v>
      </c>
      <c r="E4381" s="18">
        <v>11082905</v>
      </c>
    </row>
    <row r="4382" ht="12.75" customHeight="1" spans="1:5">
      <c r="A4382" s="7" t="s">
        <v>9333</v>
      </c>
      <c r="B4382" s="4" t="s">
        <v>9291</v>
      </c>
      <c r="C4382" s="7" t="s">
        <v>9334</v>
      </c>
      <c r="D4382" s="6" t="s">
        <v>9296</v>
      </c>
      <c r="E4382" s="18">
        <v>19205664</v>
      </c>
    </row>
    <row r="4383" ht="12.75" customHeight="1" spans="1:5">
      <c r="A4383" s="7" t="s">
        <v>9335</v>
      </c>
      <c r="B4383" s="4" t="s">
        <v>9291</v>
      </c>
      <c r="C4383" s="7" t="s">
        <v>9336</v>
      </c>
      <c r="D4383" s="6" t="s">
        <v>9296</v>
      </c>
      <c r="E4383" s="6">
        <v>0</v>
      </c>
    </row>
    <row r="4384" ht="12.75" customHeight="1" spans="1:5">
      <c r="A4384" s="7" t="s">
        <v>9337</v>
      </c>
      <c r="B4384" s="4" t="s">
        <v>9291</v>
      </c>
      <c r="C4384" s="7" t="s">
        <v>9338</v>
      </c>
      <c r="D4384" s="6" t="s">
        <v>9296</v>
      </c>
      <c r="E4384" s="18">
        <f>SUM(E4385:E4389)</f>
        <v>51006038</v>
      </c>
    </row>
    <row r="4385" ht="12.75" customHeight="1" spans="1:5">
      <c r="A4385" s="7" t="s">
        <v>9339</v>
      </c>
      <c r="B4385" s="4" t="s">
        <v>9291</v>
      </c>
      <c r="C4385" s="7" t="s">
        <v>9340</v>
      </c>
      <c r="D4385" s="6" t="s">
        <v>9296</v>
      </c>
      <c r="E4385" s="18">
        <v>27765183</v>
      </c>
    </row>
    <row r="4386" ht="12.75" customHeight="1" spans="1:5">
      <c r="A4386" s="7" t="s">
        <v>9341</v>
      </c>
      <c r="B4386" s="4" t="s">
        <v>9291</v>
      </c>
      <c r="C4386" s="7" t="s">
        <v>9342</v>
      </c>
      <c r="D4386" s="6" t="s">
        <v>9296</v>
      </c>
      <c r="E4386" s="18">
        <v>19819953</v>
      </c>
    </row>
    <row r="4387" ht="12.75" customHeight="1" spans="1:5">
      <c r="A4387" s="7" t="s">
        <v>9343</v>
      </c>
      <c r="B4387" s="4" t="s">
        <v>9291</v>
      </c>
      <c r="C4387" s="7" t="s">
        <v>9344</v>
      </c>
      <c r="D4387" s="6" t="s">
        <v>9296</v>
      </c>
      <c r="E4387" s="18">
        <v>1602872</v>
      </c>
    </row>
    <row r="4388" ht="12.75" customHeight="1" spans="1:5">
      <c r="A4388" s="7" t="s">
        <v>9345</v>
      </c>
      <c r="B4388" s="4" t="s">
        <v>9291</v>
      </c>
      <c r="C4388" s="7" t="s">
        <v>9346</v>
      </c>
      <c r="D4388" s="6" t="s">
        <v>9296</v>
      </c>
      <c r="E4388" s="6">
        <v>0</v>
      </c>
    </row>
    <row r="4389" ht="12.75" customHeight="1" spans="1:5">
      <c r="A4389" s="7" t="s">
        <v>9347</v>
      </c>
      <c r="B4389" s="4" t="s">
        <v>9291</v>
      </c>
      <c r="C4389" s="7" t="s">
        <v>9348</v>
      </c>
      <c r="D4389" s="6" t="s">
        <v>9296</v>
      </c>
      <c r="E4389" s="18">
        <v>1818030</v>
      </c>
    </row>
    <row r="4390" ht="12.75" customHeight="1" spans="1:5">
      <c r="A4390" s="3" t="s">
        <v>9227</v>
      </c>
      <c r="B4390" s="36"/>
      <c r="C4390" s="37"/>
      <c r="D4390" s="38"/>
      <c r="E4390" s="37"/>
    </row>
    <row r="4391" ht="12.75" customHeight="1" spans="1:5">
      <c r="A4391" s="7" t="s">
        <v>9349</v>
      </c>
      <c r="B4391" s="4" t="s">
        <v>9291</v>
      </c>
      <c r="C4391" s="7" t="s">
        <v>9350</v>
      </c>
      <c r="D4391" s="6" t="s">
        <v>9296</v>
      </c>
      <c r="E4391" s="18">
        <v>280.487</v>
      </c>
    </row>
    <row r="4392" ht="12.75" customHeight="1" spans="1:5">
      <c r="A4392" s="7" t="s">
        <v>9351</v>
      </c>
      <c r="B4392" s="4" t="s">
        <v>9291</v>
      </c>
      <c r="C4392" s="7" t="s">
        <v>9352</v>
      </c>
      <c r="D4392" s="6" t="s">
        <v>9296</v>
      </c>
      <c r="E4392" s="6">
        <v>25806</v>
      </c>
    </row>
    <row r="4393" ht="12.75" customHeight="1" spans="1:5">
      <c r="A4393" s="7" t="s">
        <v>9353</v>
      </c>
      <c r="B4393" s="4" t="s">
        <v>9291</v>
      </c>
      <c r="C4393" s="7" t="s">
        <v>9354</v>
      </c>
      <c r="D4393" s="6" t="s">
        <v>9296</v>
      </c>
      <c r="E4393" s="6">
        <v>198</v>
      </c>
    </row>
    <row r="4394" ht="12.75" customHeight="1" spans="1:5">
      <c r="A4394" s="7" t="s">
        <v>9355</v>
      </c>
      <c r="B4394" s="4" t="s">
        <v>9291</v>
      </c>
      <c r="C4394" s="7" t="s">
        <v>9356</v>
      </c>
      <c r="D4394" s="6" t="s">
        <v>9296</v>
      </c>
      <c r="E4394" s="6">
        <v>9722</v>
      </c>
    </row>
    <row r="4395" ht="12.75" customHeight="1" spans="1:5">
      <c r="A4395" s="7" t="s">
        <v>9357</v>
      </c>
      <c r="B4395" s="4" t="s">
        <v>9291</v>
      </c>
      <c r="C4395" s="7" t="s">
        <v>9358</v>
      </c>
      <c r="D4395" s="6" t="s">
        <v>46</v>
      </c>
      <c r="E4395" s="9">
        <f>E4397/E4396</f>
        <v>0.469107551487414</v>
      </c>
    </row>
    <row r="4396" ht="12.75" customHeight="1" spans="1:5">
      <c r="A4396" s="7" t="s">
        <v>9359</v>
      </c>
      <c r="B4396" s="4" t="s">
        <v>9291</v>
      </c>
      <c r="C4396" s="7" t="s">
        <v>9360</v>
      </c>
      <c r="D4396" s="6" t="s">
        <v>9296</v>
      </c>
      <c r="E4396" s="6">
        <v>2622</v>
      </c>
    </row>
    <row r="4397" ht="12.75" customHeight="1" spans="1:5">
      <c r="A4397" s="7" t="s">
        <v>9361</v>
      </c>
      <c r="B4397" s="4" t="s">
        <v>9291</v>
      </c>
      <c r="C4397" s="7" t="s">
        <v>9362</v>
      </c>
      <c r="D4397" s="6" t="s">
        <v>9296</v>
      </c>
      <c r="E4397" s="6">
        <v>1230</v>
      </c>
    </row>
    <row r="4398" ht="12.75" customHeight="1" spans="1:5">
      <c r="A4398" s="3" t="s">
        <v>9363</v>
      </c>
      <c r="B4398" s="3"/>
      <c r="C4398" s="3"/>
      <c r="D4398" s="3"/>
      <c r="E4398" s="3"/>
    </row>
    <row r="4399" ht="12.75" customHeight="1" spans="1:5">
      <c r="A4399" s="3" t="s">
        <v>9364</v>
      </c>
      <c r="B4399" s="36"/>
      <c r="C4399" s="37"/>
      <c r="D4399" s="38"/>
      <c r="E4399" s="37"/>
    </row>
    <row r="4400" ht="12.75" customHeight="1" spans="1:5">
      <c r="A4400" s="7" t="s">
        <v>9365</v>
      </c>
      <c r="B4400" s="4" t="s">
        <v>9366</v>
      </c>
      <c r="C4400" s="7" t="s">
        <v>9367</v>
      </c>
      <c r="D4400" s="6" t="s">
        <v>9368</v>
      </c>
      <c r="E4400" s="18" t="s">
        <v>2397</v>
      </c>
    </row>
    <row r="4401" ht="12.75" customHeight="1" spans="1:5">
      <c r="A4401" s="7" t="s">
        <v>9369</v>
      </c>
      <c r="B4401" s="4" t="s">
        <v>9366</v>
      </c>
      <c r="C4401" s="7" t="s">
        <v>9370</v>
      </c>
      <c r="D4401" s="6" t="s">
        <v>9368</v>
      </c>
      <c r="E4401" s="18">
        <v>1134670</v>
      </c>
    </row>
    <row r="4402" ht="12.75" customHeight="1" spans="1:5">
      <c r="A4402" s="7" t="s">
        <v>9371</v>
      </c>
      <c r="B4402" s="4" t="s">
        <v>9366</v>
      </c>
      <c r="C4402" s="7" t="s">
        <v>9372</v>
      </c>
      <c r="D4402" s="6" t="s">
        <v>9368</v>
      </c>
      <c r="E4402" s="18">
        <v>198.634</v>
      </c>
    </row>
    <row r="4403" ht="12.75" customHeight="1" spans="1:5">
      <c r="A4403" s="7" t="s">
        <v>9373</v>
      </c>
      <c r="B4403" s="4" t="s">
        <v>9366</v>
      </c>
      <c r="C4403" s="7" t="s">
        <v>9374</v>
      </c>
      <c r="D4403" s="6" t="s">
        <v>9368</v>
      </c>
      <c r="E4403" s="18">
        <v>3.24</v>
      </c>
    </row>
    <row r="4404" ht="12.75" customHeight="1" spans="1:5">
      <c r="A4404" s="7" t="s">
        <v>9375</v>
      </c>
      <c r="B4404" s="4" t="s">
        <v>9366</v>
      </c>
      <c r="C4404" s="7" t="s">
        <v>9376</v>
      </c>
      <c r="D4404" s="6" t="s">
        <v>9368</v>
      </c>
      <c r="E4404" s="18">
        <v>3.885</v>
      </c>
    </row>
    <row r="4405" ht="12.75" customHeight="1" spans="1:5">
      <c r="A4405" s="7" t="s">
        <v>9377</v>
      </c>
      <c r="B4405" s="4" t="s">
        <v>9366</v>
      </c>
      <c r="C4405" s="7" t="s">
        <v>9378</v>
      </c>
      <c r="D4405" s="6" t="s">
        <v>9368</v>
      </c>
      <c r="E4405" s="18">
        <v>3.679</v>
      </c>
    </row>
    <row r="4406" ht="12.75" customHeight="1" spans="1:5">
      <c r="A4406" s="7" t="s">
        <v>9379</v>
      </c>
      <c r="B4406" s="4" t="s">
        <v>9366</v>
      </c>
      <c r="C4406" s="7" t="s">
        <v>9380</v>
      </c>
      <c r="D4406" s="6" t="s">
        <v>9381</v>
      </c>
      <c r="E4406" s="18" t="s">
        <v>2397</v>
      </c>
    </row>
    <row r="4407" ht="12.75" customHeight="1" spans="1:5">
      <c r="A4407" s="7" t="s">
        <v>9382</v>
      </c>
      <c r="B4407" s="4" t="s">
        <v>9366</v>
      </c>
      <c r="C4407" s="7" t="s">
        <v>9383</v>
      </c>
      <c r="D4407" s="6" t="s">
        <v>9381</v>
      </c>
      <c r="E4407" s="18" t="s">
        <v>2397</v>
      </c>
    </row>
    <row r="4408" ht="12.75" customHeight="1" spans="1:5">
      <c r="A4408" s="7" t="s">
        <v>9384</v>
      </c>
      <c r="B4408" s="4" t="s">
        <v>9366</v>
      </c>
      <c r="C4408" s="7" t="s">
        <v>9385</v>
      </c>
      <c r="D4408" s="6" t="s">
        <v>9381</v>
      </c>
      <c r="E4408" s="18" t="s">
        <v>2397</v>
      </c>
    </row>
    <row r="4409" ht="12.75" customHeight="1" spans="1:5">
      <c r="A4409" s="7" t="s">
        <v>9386</v>
      </c>
      <c r="B4409" s="4" t="s">
        <v>9366</v>
      </c>
      <c r="C4409" s="7" t="s">
        <v>9387</v>
      </c>
      <c r="D4409" s="6" t="s">
        <v>9381</v>
      </c>
      <c r="E4409" s="18" t="s">
        <v>2397</v>
      </c>
    </row>
    <row r="4410" ht="12.75" customHeight="1" spans="1:5">
      <c r="A4410" s="7" t="s">
        <v>9388</v>
      </c>
      <c r="B4410" s="4" t="s">
        <v>9366</v>
      </c>
      <c r="C4410" s="7" t="s">
        <v>9389</v>
      </c>
      <c r="D4410" s="6" t="s">
        <v>9381</v>
      </c>
      <c r="E4410" s="18" t="s">
        <v>2397</v>
      </c>
    </row>
    <row r="4411" ht="12.75" customHeight="1" spans="1:5">
      <c r="A4411" s="7" t="s">
        <v>9390</v>
      </c>
      <c r="B4411" s="4" t="s">
        <v>9366</v>
      </c>
      <c r="C4411" s="7" t="s">
        <v>9391</v>
      </c>
      <c r="D4411" s="6" t="s">
        <v>9381</v>
      </c>
      <c r="E4411" s="18" t="s">
        <v>2397</v>
      </c>
    </row>
    <row r="4412" ht="12.75" customHeight="1" spans="1:5">
      <c r="A4412" s="3" t="s">
        <v>9392</v>
      </c>
      <c r="B4412" s="3"/>
      <c r="C4412" s="3"/>
      <c r="D4412" s="3"/>
      <c r="E4412" s="3"/>
    </row>
    <row r="4413" ht="12.75" customHeight="1" spans="1:5">
      <c r="A4413" s="7" t="s">
        <v>9393</v>
      </c>
      <c r="B4413" s="4" t="s">
        <v>9366</v>
      </c>
      <c r="C4413" s="7" t="s">
        <v>9394</v>
      </c>
      <c r="D4413" s="72" t="s">
        <v>4138</v>
      </c>
      <c r="E4413" s="17" t="s">
        <v>2397</v>
      </c>
    </row>
    <row r="4414" ht="12.75" customHeight="1" spans="1:5">
      <c r="A4414" s="7" t="s">
        <v>9395</v>
      </c>
      <c r="B4414" s="4" t="s">
        <v>9366</v>
      </c>
      <c r="C4414" s="7" t="s">
        <v>9396</v>
      </c>
      <c r="D4414" s="72" t="s">
        <v>4138</v>
      </c>
      <c r="E4414" s="17">
        <v>27914414153</v>
      </c>
    </row>
    <row r="4415" ht="12.75" customHeight="1" spans="1:5">
      <c r="A4415" s="7" t="s">
        <v>9397</v>
      </c>
      <c r="B4415" s="4" t="s">
        <v>9366</v>
      </c>
      <c r="C4415" s="7" t="s">
        <v>9398</v>
      </c>
      <c r="D4415" s="72" t="s">
        <v>4138</v>
      </c>
      <c r="E4415" s="17">
        <v>4974873848</v>
      </c>
    </row>
    <row r="4416" ht="12.75" customHeight="1" spans="1:5">
      <c r="A4416" s="7" t="s">
        <v>9399</v>
      </c>
      <c r="B4416" s="4" t="s">
        <v>9366</v>
      </c>
      <c r="C4416" s="7" t="s">
        <v>9400</v>
      </c>
      <c r="D4416" s="72" t="s">
        <v>4138</v>
      </c>
      <c r="E4416" s="17" t="s">
        <v>2397</v>
      </c>
    </row>
    <row r="4417" ht="12.75" customHeight="1" spans="1:5">
      <c r="A4417" s="7" t="s">
        <v>9401</v>
      </c>
      <c r="B4417" s="4" t="s">
        <v>9366</v>
      </c>
      <c r="C4417" s="7" t="s">
        <v>9402</v>
      </c>
      <c r="D4417" s="72" t="s">
        <v>4138</v>
      </c>
      <c r="E4417" s="17">
        <v>799376931</v>
      </c>
    </row>
    <row r="4418" ht="12.75" customHeight="1" spans="1:5">
      <c r="A4418" s="7" t="s">
        <v>9403</v>
      </c>
      <c r="B4418" s="4" t="s">
        <v>9366</v>
      </c>
      <c r="C4418" s="7" t="s">
        <v>9404</v>
      </c>
      <c r="D4418" s="72" t="s">
        <v>4138</v>
      </c>
      <c r="E4418" s="17">
        <v>2819626064</v>
      </c>
    </row>
    <row r="4419" ht="51.75" customHeight="1" spans="1:5">
      <c r="A4419" s="7" t="s">
        <v>9405</v>
      </c>
      <c r="B4419" s="4" t="s">
        <v>9366</v>
      </c>
      <c r="C4419" s="7" t="s">
        <v>9406</v>
      </c>
      <c r="D4419" s="72" t="s">
        <v>4138</v>
      </c>
      <c r="E4419" s="17">
        <v>107423310</v>
      </c>
    </row>
    <row r="4420" ht="12.75" customHeight="1" spans="1:5">
      <c r="A4420" s="7" t="s">
        <v>9407</v>
      </c>
      <c r="B4420" s="4" t="s">
        <v>9366</v>
      </c>
      <c r="C4420" s="7" t="s">
        <v>9408</v>
      </c>
      <c r="D4420" s="72" t="s">
        <v>4138</v>
      </c>
      <c r="E4420" s="17">
        <v>27914414153</v>
      </c>
    </row>
    <row r="4421" ht="12.75" customHeight="1" spans="1:5">
      <c r="A4421" s="7" t="s">
        <v>9409</v>
      </c>
      <c r="B4421" s="4" t="s">
        <v>9366</v>
      </c>
      <c r="C4421" s="7" t="s">
        <v>9410</v>
      </c>
      <c r="D4421" s="72" t="s">
        <v>4138</v>
      </c>
      <c r="E4421" s="17" t="s">
        <v>2397</v>
      </c>
    </row>
    <row r="4422" ht="12.75" customHeight="1" spans="1:5">
      <c r="A4422" s="7" t="s">
        <v>9411</v>
      </c>
      <c r="B4422" s="4" t="s">
        <v>9366</v>
      </c>
      <c r="C4422" s="7" t="s">
        <v>9412</v>
      </c>
      <c r="D4422" s="72" t="s">
        <v>4138</v>
      </c>
      <c r="E4422" s="17">
        <v>343621863</v>
      </c>
    </row>
    <row r="4423" ht="67.5" customHeight="1" spans="1:5">
      <c r="A4423" s="7" t="s">
        <v>9413</v>
      </c>
      <c r="B4423" s="4" t="s">
        <v>9366</v>
      </c>
      <c r="C4423" s="7" t="s">
        <v>9414</v>
      </c>
      <c r="D4423" s="72" t="s">
        <v>4138</v>
      </c>
      <c r="E4423" s="17">
        <v>183105942</v>
      </c>
    </row>
    <row r="4424" ht="12.75" customHeight="1" spans="1:5">
      <c r="A4424" s="7" t="s">
        <v>9415</v>
      </c>
      <c r="B4424" s="4" t="s">
        <v>9366</v>
      </c>
      <c r="C4424" s="7" t="s">
        <v>9416</v>
      </c>
      <c r="D4424" s="72" t="s">
        <v>4138</v>
      </c>
      <c r="E4424" s="17">
        <v>2819626064</v>
      </c>
    </row>
    <row r="4425" ht="12.75" customHeight="1" spans="1:5">
      <c r="A4425" s="3" t="s">
        <v>9417</v>
      </c>
      <c r="B4425" s="36"/>
      <c r="C4425" s="37"/>
      <c r="D4425" s="38"/>
      <c r="E4425" s="37"/>
    </row>
    <row r="4426" ht="12.75" customHeight="1" spans="1:5">
      <c r="A4426" s="7" t="s">
        <v>9418</v>
      </c>
      <c r="B4426" s="4" t="s">
        <v>9366</v>
      </c>
      <c r="C4426" s="7" t="s">
        <v>9419</v>
      </c>
      <c r="D4426" s="6" t="s">
        <v>9417</v>
      </c>
      <c r="E4426" s="18">
        <v>7.856</v>
      </c>
    </row>
    <row r="4427" ht="12.75" customHeight="1" spans="1:5">
      <c r="A4427" s="7" t="s">
        <v>9420</v>
      </c>
      <c r="B4427" s="4" t="s">
        <v>9366</v>
      </c>
      <c r="C4427" s="7" t="s">
        <v>9421</v>
      </c>
      <c r="D4427" s="72" t="s">
        <v>4138</v>
      </c>
      <c r="E4427" s="17">
        <v>24595463198</v>
      </c>
    </row>
    <row r="4428" ht="12.75" customHeight="1" spans="1:5">
      <c r="A4428" s="7" t="s">
        <v>9422</v>
      </c>
      <c r="B4428" s="4" t="s">
        <v>9366</v>
      </c>
      <c r="C4428" s="7" t="s">
        <v>9423</v>
      </c>
      <c r="D4428" s="6" t="s">
        <v>9417</v>
      </c>
      <c r="E4428" s="6">
        <v>733</v>
      </c>
    </row>
    <row r="4429" ht="12.75" customHeight="1" spans="1:5">
      <c r="A4429" s="7" t="s">
        <v>9424</v>
      </c>
      <c r="B4429" s="4" t="s">
        <v>9366</v>
      </c>
      <c r="C4429" s="7" t="s">
        <v>9425</v>
      </c>
      <c r="D4429" s="72" t="s">
        <v>4138</v>
      </c>
      <c r="E4429" s="17">
        <v>4403331636</v>
      </c>
    </row>
    <row r="4430" ht="12.75" customHeight="1" spans="1:5">
      <c r="A4430" s="7" t="s">
        <v>9426</v>
      </c>
      <c r="B4430" s="4" t="s">
        <v>9366</v>
      </c>
      <c r="C4430" s="7" t="s">
        <v>9427</v>
      </c>
      <c r="D4430" s="6" t="s">
        <v>9417</v>
      </c>
      <c r="E4430" s="18">
        <v>4.827</v>
      </c>
    </row>
    <row r="4431" ht="12.75" customHeight="1" spans="1:5">
      <c r="A4431" s="7" t="s">
        <v>9428</v>
      </c>
      <c r="B4431" s="4" t="s">
        <v>9366</v>
      </c>
      <c r="C4431" s="7" t="s">
        <v>9429</v>
      </c>
      <c r="D4431" s="72" t="s">
        <v>4138</v>
      </c>
      <c r="E4431" s="17">
        <v>5545432984</v>
      </c>
    </row>
    <row r="4432" ht="12.75" customHeight="1" spans="1:5">
      <c r="A4432" s="7" t="s">
        <v>9430</v>
      </c>
      <c r="B4432" s="4" t="s">
        <v>9366</v>
      </c>
      <c r="C4432" s="7" t="s">
        <v>9431</v>
      </c>
      <c r="D4432" s="6" t="s">
        <v>9417</v>
      </c>
      <c r="E4432" s="18">
        <v>10.038</v>
      </c>
    </row>
    <row r="4433" ht="12.75" customHeight="1" spans="1:5">
      <c r="A4433" s="7" t="s">
        <v>9432</v>
      </c>
      <c r="B4433" s="4" t="s">
        <v>9366</v>
      </c>
      <c r="C4433" s="7" t="s">
        <v>9433</v>
      </c>
      <c r="D4433" s="72" t="s">
        <v>4138</v>
      </c>
      <c r="E4433" s="17">
        <v>55092288787</v>
      </c>
    </row>
    <row r="4434" ht="12.75" customHeight="1" spans="1:5">
      <c r="A4434" s="3" t="s">
        <v>9434</v>
      </c>
      <c r="B4434" s="4"/>
      <c r="C4434" s="30"/>
      <c r="D4434" s="6"/>
      <c r="E4434" s="30"/>
    </row>
    <row r="4435" ht="12.75" customHeight="1" spans="1:5">
      <c r="A4435" s="3" t="s">
        <v>9435</v>
      </c>
      <c r="B4435" s="36"/>
      <c r="C4435" s="37"/>
      <c r="D4435" s="38"/>
      <c r="E4435" s="37"/>
    </row>
    <row r="4436" ht="12.75" customHeight="1" spans="1:5">
      <c r="A4436" s="7" t="s">
        <v>9436</v>
      </c>
      <c r="B4436" s="4" t="s">
        <v>9437</v>
      </c>
      <c r="C4436" s="7" t="s">
        <v>9438</v>
      </c>
      <c r="D4436" s="6" t="s">
        <v>6283</v>
      </c>
      <c r="E4436" s="17">
        <v>5465673</v>
      </c>
    </row>
    <row r="4437" ht="12.75" customHeight="1" spans="1:5">
      <c r="A4437" s="7" t="s">
        <v>9439</v>
      </c>
      <c r="B4437" s="4" t="s">
        <v>9437</v>
      </c>
      <c r="C4437" s="7" t="s">
        <v>9440</v>
      </c>
      <c r="D4437" s="6" t="s">
        <v>355</v>
      </c>
      <c r="E4437" s="17">
        <v>1601724</v>
      </c>
    </row>
    <row r="4438" ht="12.75" customHeight="1" spans="1:5">
      <c r="A4438" s="7" t="s">
        <v>9441</v>
      </c>
      <c r="B4438" s="4" t="s">
        <v>9437</v>
      </c>
      <c r="C4438" s="7" t="s">
        <v>9442</v>
      </c>
      <c r="D4438" s="6" t="s">
        <v>46</v>
      </c>
      <c r="E4438" s="9" t="s">
        <v>9443</v>
      </c>
    </row>
    <row r="4439" ht="12.75" customHeight="1" spans="1:5">
      <c r="A4439" s="3" t="s">
        <v>9444</v>
      </c>
      <c r="B4439" s="36"/>
      <c r="C4439" s="37"/>
      <c r="D4439" s="38"/>
      <c r="E4439" s="37"/>
    </row>
    <row r="4440" ht="12.75" customHeight="1" spans="1:5">
      <c r="A4440" s="7" t="s">
        <v>9445</v>
      </c>
      <c r="B4440" s="4" t="s">
        <v>9437</v>
      </c>
      <c r="C4440" s="7" t="s">
        <v>9446</v>
      </c>
      <c r="D4440" s="6" t="s">
        <v>6283</v>
      </c>
      <c r="E4440" s="17">
        <v>73433503</v>
      </c>
    </row>
    <row r="4441" ht="12.75" customHeight="1" spans="1:5">
      <c r="A4441" s="7" t="s">
        <v>9447</v>
      </c>
      <c r="B4441" s="4" t="s">
        <v>9437</v>
      </c>
      <c r="C4441" s="7" t="s">
        <v>9448</v>
      </c>
      <c r="D4441" s="6" t="s">
        <v>6283</v>
      </c>
      <c r="E4441" s="17">
        <v>2352731</v>
      </c>
    </row>
    <row r="4442" ht="12.75" customHeight="1" spans="1:5">
      <c r="A4442" s="3" t="s">
        <v>9449</v>
      </c>
      <c r="B4442" s="36"/>
      <c r="C4442" s="37"/>
      <c r="D4442" s="38"/>
      <c r="E4442" s="37"/>
    </row>
    <row r="4443" ht="12.75" customHeight="1" spans="1:5">
      <c r="A4443" s="7" t="s">
        <v>9450</v>
      </c>
      <c r="B4443" s="4" t="s">
        <v>9437</v>
      </c>
      <c r="C4443" s="7" t="s">
        <v>9451</v>
      </c>
      <c r="D4443" s="6" t="s">
        <v>6283</v>
      </c>
      <c r="E4443" s="17">
        <v>6751823</v>
      </c>
    </row>
    <row r="4444" ht="12.75" customHeight="1" spans="1:5">
      <c r="A4444" s="7" t="s">
        <v>9452</v>
      </c>
      <c r="B4444" s="4" t="s">
        <v>9437</v>
      </c>
      <c r="C4444" s="7" t="s">
        <v>9453</v>
      </c>
      <c r="D4444" s="6" t="s">
        <v>6283</v>
      </c>
      <c r="E4444" s="17">
        <v>13701515</v>
      </c>
    </row>
    <row r="4445" ht="12.75" customHeight="1" spans="1:5">
      <c r="A4445" s="7" t="s">
        <v>9454</v>
      </c>
      <c r="B4445" s="4" t="s">
        <v>9437</v>
      </c>
      <c r="C4445" s="7" t="s">
        <v>9455</v>
      </c>
      <c r="D4445" s="6" t="s">
        <v>6283</v>
      </c>
      <c r="E4445" s="17">
        <v>12200487</v>
      </c>
    </row>
    <row r="4446" ht="12.75" customHeight="1" spans="1:5">
      <c r="A4446" s="7" t="s">
        <v>9456</v>
      </c>
      <c r="B4446" s="4" t="s">
        <v>9437</v>
      </c>
      <c r="C4446" s="7" t="s">
        <v>9457</v>
      </c>
      <c r="D4446" s="6" t="s">
        <v>6283</v>
      </c>
      <c r="E4446" s="17">
        <v>1501028</v>
      </c>
    </row>
    <row r="4447" ht="12.75" customHeight="1" spans="1:5">
      <c r="A4447" s="7" t="s">
        <v>9458</v>
      </c>
      <c r="B4447" s="4" t="s">
        <v>9437</v>
      </c>
      <c r="C4447" s="7" t="s">
        <v>9459</v>
      </c>
      <c r="D4447" s="6" t="s">
        <v>6283</v>
      </c>
      <c r="E4447" s="17">
        <v>22438524</v>
      </c>
    </row>
    <row r="4448" ht="12.75" customHeight="1" spans="1:5">
      <c r="A4448" s="7" t="s">
        <v>9460</v>
      </c>
      <c r="B4448" s="4" t="s">
        <v>9437</v>
      </c>
      <c r="C4448" s="7" t="s">
        <v>9461</v>
      </c>
      <c r="D4448" s="6" t="s">
        <v>6283</v>
      </c>
      <c r="E4448" s="17">
        <v>21883749</v>
      </c>
    </row>
    <row r="4449" ht="12.75" customHeight="1" spans="1:5">
      <c r="A4449" s="7" t="s">
        <v>9462</v>
      </c>
      <c r="B4449" s="4" t="s">
        <v>9437</v>
      </c>
      <c r="C4449" s="7" t="s">
        <v>9463</v>
      </c>
      <c r="D4449" s="6" t="s">
        <v>6283</v>
      </c>
      <c r="E4449" s="17">
        <v>554775</v>
      </c>
    </row>
    <row r="4450" ht="12.75" customHeight="1" spans="1:5">
      <c r="A4450" s="3" t="s">
        <v>9464</v>
      </c>
      <c r="B4450" s="3"/>
      <c r="C4450" s="3"/>
      <c r="D4450" s="3"/>
      <c r="E4450" s="3"/>
    </row>
    <row r="4451" ht="12.75" customHeight="1" spans="1:5">
      <c r="A4451" s="7" t="s">
        <v>9465</v>
      </c>
      <c r="B4451" s="4" t="s">
        <v>9437</v>
      </c>
      <c r="C4451" s="7" t="s">
        <v>9466</v>
      </c>
      <c r="D4451" s="6" t="s">
        <v>6283</v>
      </c>
      <c r="E4451" s="17">
        <v>5239874</v>
      </c>
    </row>
    <row r="4452" ht="12.75" customHeight="1" spans="1:5">
      <c r="A4452" s="7" t="s">
        <v>9467</v>
      </c>
      <c r="B4452" s="4" t="s">
        <v>9437</v>
      </c>
      <c r="C4452" s="7" t="s">
        <v>9468</v>
      </c>
      <c r="D4452" s="6" t="s">
        <v>6283</v>
      </c>
      <c r="E4452" s="17">
        <v>10638250</v>
      </c>
    </row>
    <row r="4453" ht="12.75" customHeight="1" spans="1:5">
      <c r="A4453" s="7" t="s">
        <v>9469</v>
      </c>
      <c r="B4453" s="4" t="s">
        <v>9437</v>
      </c>
      <c r="C4453" s="7" t="s">
        <v>9470</v>
      </c>
      <c r="D4453" s="6" t="s">
        <v>6283</v>
      </c>
      <c r="E4453" s="17">
        <v>5055047</v>
      </c>
    </row>
    <row r="4454" ht="12.75" customHeight="1" spans="1:5">
      <c r="A4454" s="3" t="s">
        <v>9471</v>
      </c>
      <c r="B4454" s="3"/>
      <c r="C4454" s="3"/>
      <c r="D4454" s="3"/>
      <c r="E4454" s="3"/>
    </row>
    <row r="4455" ht="12.75" customHeight="1" spans="1:5">
      <c r="A4455" s="7" t="s">
        <v>9472</v>
      </c>
      <c r="B4455" s="4" t="s">
        <v>9437</v>
      </c>
      <c r="C4455" s="7" t="s">
        <v>9473</v>
      </c>
      <c r="D4455" s="6" t="s">
        <v>6283</v>
      </c>
      <c r="E4455" s="17">
        <v>15905695</v>
      </c>
    </row>
    <row r="4456" ht="12.75" customHeight="1" spans="1:5">
      <c r="A4456" s="7" t="s">
        <v>9474</v>
      </c>
      <c r="B4456" s="4" t="s">
        <v>9437</v>
      </c>
      <c r="C4456" s="7" t="s">
        <v>9475</v>
      </c>
      <c r="D4456" s="6" t="s">
        <v>6283</v>
      </c>
      <c r="E4456" s="17">
        <v>233328</v>
      </c>
    </row>
    <row r="4457" ht="12.75" customHeight="1" spans="1:5">
      <c r="A4457" s="7" t="s">
        <v>9476</v>
      </c>
      <c r="B4457" s="4" t="s">
        <v>9437</v>
      </c>
      <c r="C4457" s="7" t="s">
        <v>9477</v>
      </c>
      <c r="D4457" s="6" t="s">
        <v>6283</v>
      </c>
      <c r="E4457" s="17">
        <v>11565</v>
      </c>
    </row>
    <row r="4458" ht="12.75" customHeight="1" spans="1:5">
      <c r="A4458" s="7" t="s">
        <v>9478</v>
      </c>
      <c r="B4458" s="4" t="s">
        <v>9437</v>
      </c>
      <c r="C4458" s="7" t="s">
        <v>9479</v>
      </c>
      <c r="D4458" s="6" t="s">
        <v>6283</v>
      </c>
      <c r="E4458" s="17">
        <v>960147</v>
      </c>
    </row>
    <row r="4459" ht="12.75" customHeight="1" spans="1:5">
      <c r="A4459" s="7" t="s">
        <v>9480</v>
      </c>
      <c r="B4459" s="4" t="s">
        <v>9437</v>
      </c>
      <c r="C4459" s="7" t="s">
        <v>9481</v>
      </c>
      <c r="D4459" s="6" t="s">
        <v>6283</v>
      </c>
      <c r="E4459" s="17">
        <v>2175</v>
      </c>
    </row>
    <row r="4460" ht="114" spans="1:5">
      <c r="A4460" s="7" t="s">
        <v>9482</v>
      </c>
      <c r="B4460" s="4" t="s">
        <v>9437</v>
      </c>
      <c r="C4460" s="7" t="s">
        <v>9483</v>
      </c>
      <c r="D4460" s="6" t="s">
        <v>6283</v>
      </c>
      <c r="E4460" s="17">
        <v>623</v>
      </c>
    </row>
    <row r="4461" ht="12.75" customHeight="1" spans="1:5">
      <c r="A4461" s="7" t="s">
        <v>9484</v>
      </c>
      <c r="B4461" s="4" t="s">
        <v>9437</v>
      </c>
      <c r="C4461" s="7" t="s">
        <v>9485</v>
      </c>
      <c r="D4461" s="6" t="s">
        <v>6283</v>
      </c>
      <c r="E4461" s="17">
        <v>5788231</v>
      </c>
    </row>
    <row r="4462" ht="12.75" customHeight="1" spans="1:5">
      <c r="A4462" s="7" t="s">
        <v>9486</v>
      </c>
      <c r="B4462" s="4" t="s">
        <v>9437</v>
      </c>
      <c r="C4462" s="7" t="s">
        <v>9487</v>
      </c>
      <c r="D4462" s="6" t="s">
        <v>6283</v>
      </c>
      <c r="E4462" s="17">
        <v>3625355</v>
      </c>
    </row>
    <row r="4463" ht="85.5" spans="1:5">
      <c r="A4463" s="7" t="s">
        <v>9488</v>
      </c>
      <c r="B4463" s="4" t="s">
        <v>9437</v>
      </c>
      <c r="C4463" s="7" t="s">
        <v>9489</v>
      </c>
      <c r="D4463" s="6" t="s">
        <v>6283</v>
      </c>
      <c r="E4463" s="17">
        <v>348289</v>
      </c>
    </row>
    <row r="4464" ht="12.75" customHeight="1" spans="1:5">
      <c r="A4464" s="7" t="s">
        <v>9490</v>
      </c>
      <c r="B4464" s="4" t="s">
        <v>9437</v>
      </c>
      <c r="C4464" s="7" t="s">
        <v>9491</v>
      </c>
      <c r="D4464" s="6" t="s">
        <v>6283</v>
      </c>
      <c r="E4464" s="17">
        <v>1984987</v>
      </c>
    </row>
    <row r="4465" ht="12.75" customHeight="1" spans="1:5">
      <c r="A4465" s="7" t="s">
        <v>9492</v>
      </c>
      <c r="B4465" s="4" t="s">
        <v>9437</v>
      </c>
      <c r="C4465" s="7" t="s">
        <v>9493</v>
      </c>
      <c r="D4465" s="6" t="s">
        <v>6283</v>
      </c>
      <c r="E4465" s="17">
        <v>39241</v>
      </c>
    </row>
    <row r="4466" ht="12.75" customHeight="1" spans="1:5">
      <c r="A4466" s="7" t="s">
        <v>9494</v>
      </c>
      <c r="B4466" s="4" t="s">
        <v>9437</v>
      </c>
      <c r="C4466" s="7" t="s">
        <v>9495</v>
      </c>
      <c r="D4466" s="6" t="s">
        <v>6283</v>
      </c>
      <c r="E4466" s="17">
        <v>51232</v>
      </c>
    </row>
    <row r="4467" ht="12.75" customHeight="1" spans="1:5">
      <c r="A4467" s="7" t="s">
        <v>9496</v>
      </c>
      <c r="B4467" s="4" t="s">
        <v>9437</v>
      </c>
      <c r="C4467" s="7" t="s">
        <v>9497</v>
      </c>
      <c r="D4467" s="6" t="s">
        <v>6283</v>
      </c>
      <c r="E4467" s="17">
        <v>447467</v>
      </c>
    </row>
    <row r="4468" ht="12.75" customHeight="1" spans="1:5">
      <c r="A4468" s="7" t="s">
        <v>9498</v>
      </c>
      <c r="B4468" s="4" t="s">
        <v>9437</v>
      </c>
      <c r="C4468" s="7" t="s">
        <v>9499</v>
      </c>
      <c r="D4468" s="6" t="s">
        <v>6283</v>
      </c>
      <c r="E4468" s="17">
        <v>147218</v>
      </c>
    </row>
    <row r="4469" ht="12.75" customHeight="1" spans="1:5">
      <c r="A4469" s="7" t="s">
        <v>9500</v>
      </c>
      <c r="B4469" s="4" t="s">
        <v>9437</v>
      </c>
      <c r="C4469" s="7" t="s">
        <v>9501</v>
      </c>
      <c r="D4469" s="6" t="s">
        <v>6283</v>
      </c>
      <c r="E4469" s="17">
        <v>450</v>
      </c>
    </row>
    <row r="4470" ht="12.75" customHeight="1" spans="1:5">
      <c r="A4470" s="7" t="s">
        <v>9502</v>
      </c>
      <c r="B4470" s="4" t="s">
        <v>9437</v>
      </c>
      <c r="C4470" s="7" t="s">
        <v>9503</v>
      </c>
      <c r="D4470" s="6" t="s">
        <v>6283</v>
      </c>
      <c r="E4470" s="17">
        <v>725457</v>
      </c>
    </row>
    <row r="4471" ht="12.75" customHeight="1" spans="1:5">
      <c r="A4471" s="7" t="s">
        <v>9504</v>
      </c>
      <c r="B4471" s="4" t="s">
        <v>9437</v>
      </c>
      <c r="C4471" s="7" t="s">
        <v>9505</v>
      </c>
      <c r="D4471" s="6" t="s">
        <v>6283</v>
      </c>
      <c r="E4471" s="17">
        <v>498572</v>
      </c>
    </row>
    <row r="4472" ht="12.75" customHeight="1" spans="1:5">
      <c r="A4472" s="7" t="s">
        <v>9506</v>
      </c>
      <c r="B4472" s="4" t="s">
        <v>9437</v>
      </c>
      <c r="C4472" s="7" t="s">
        <v>9507</v>
      </c>
      <c r="D4472" s="6" t="s">
        <v>6283</v>
      </c>
      <c r="E4472" s="17">
        <v>1041358</v>
      </c>
    </row>
    <row r="4473" ht="12.75" customHeight="1" spans="1:5">
      <c r="A4473" s="3" t="s">
        <v>9508</v>
      </c>
      <c r="B4473" s="36"/>
      <c r="C4473" s="37"/>
      <c r="D4473" s="38"/>
      <c r="E4473" s="37"/>
    </row>
    <row r="4474" ht="12.75" customHeight="1" spans="1:5">
      <c r="A4474" s="7" t="s">
        <v>9509</v>
      </c>
      <c r="B4474" s="4" t="s">
        <v>9437</v>
      </c>
      <c r="C4474" s="7" t="s">
        <v>9510</v>
      </c>
      <c r="D4474" s="6" t="s">
        <v>6283</v>
      </c>
      <c r="E4474" s="17">
        <v>658388</v>
      </c>
    </row>
    <row r="4475" ht="12.75" customHeight="1" spans="1:5">
      <c r="A4475" s="7" t="s">
        <v>9511</v>
      </c>
      <c r="B4475" s="4" t="s">
        <v>9437</v>
      </c>
      <c r="C4475" s="7" t="s">
        <v>9512</v>
      </c>
      <c r="D4475" s="6" t="s">
        <v>6283</v>
      </c>
      <c r="E4475" s="17">
        <v>1954</v>
      </c>
    </row>
    <row r="4476" ht="12.75" customHeight="1" spans="1:5">
      <c r="A4476" s="7" t="s">
        <v>9513</v>
      </c>
      <c r="B4476" s="4" t="s">
        <v>9437</v>
      </c>
      <c r="C4476" s="7" t="s">
        <v>9514</v>
      </c>
      <c r="D4476" s="6" t="s">
        <v>6283</v>
      </c>
      <c r="E4476" s="17">
        <v>108752</v>
      </c>
    </row>
    <row r="4477" ht="12.75" customHeight="1" spans="1:5">
      <c r="A4477" s="7" t="s">
        <v>9515</v>
      </c>
      <c r="B4477" s="4" t="s">
        <v>9437</v>
      </c>
      <c r="C4477" s="7" t="s">
        <v>9516</v>
      </c>
      <c r="D4477" s="6" t="s">
        <v>6283</v>
      </c>
      <c r="E4477" s="17">
        <v>345918</v>
      </c>
    </row>
    <row r="4478" ht="12.75" customHeight="1" spans="1:5">
      <c r="A4478" s="7" t="s">
        <v>9517</v>
      </c>
      <c r="B4478" s="4" t="s">
        <v>9437</v>
      </c>
      <c r="C4478" s="7" t="s">
        <v>9518</v>
      </c>
      <c r="D4478" s="6" t="s">
        <v>6283</v>
      </c>
      <c r="E4478" s="17">
        <v>3922626</v>
      </c>
    </row>
    <row r="4479" ht="12.75" customHeight="1" spans="1:5">
      <c r="A4479" s="3" t="s">
        <v>9519</v>
      </c>
      <c r="B4479" s="36"/>
      <c r="C4479" s="37"/>
      <c r="D4479" s="38"/>
      <c r="E4479" s="37"/>
    </row>
    <row r="4480" ht="12.75" customHeight="1" spans="1:5">
      <c r="A4480" s="7" t="s">
        <v>9520</v>
      </c>
      <c r="B4480" s="4" t="s">
        <v>9437</v>
      </c>
      <c r="C4480" s="7" t="s">
        <v>9521</v>
      </c>
      <c r="D4480" s="6" t="s">
        <v>6283</v>
      </c>
      <c r="E4480" s="17">
        <v>19616077</v>
      </c>
    </row>
    <row r="4481" ht="12.75" customHeight="1" spans="1:5">
      <c r="A4481" s="7" t="s">
        <v>9522</v>
      </c>
      <c r="B4481" s="4" t="s">
        <v>9437</v>
      </c>
      <c r="C4481" s="7" t="s">
        <v>9523</v>
      </c>
      <c r="D4481" s="6" t="s">
        <v>6283</v>
      </c>
      <c r="E4481" s="17">
        <v>743939</v>
      </c>
    </row>
    <row r="4482" ht="12.75" customHeight="1" spans="1:5">
      <c r="A4482" s="7" t="s">
        <v>9524</v>
      </c>
      <c r="B4482" s="4" t="s">
        <v>9437</v>
      </c>
      <c r="C4482" s="7" t="s">
        <v>9525</v>
      </c>
      <c r="D4482" s="6" t="s">
        <v>6283</v>
      </c>
      <c r="E4482" s="17">
        <v>40728</v>
      </c>
    </row>
    <row r="4483" ht="12.75" customHeight="1" spans="1:5">
      <c r="A4483" s="7" t="s">
        <v>9526</v>
      </c>
      <c r="B4483" s="4" t="s">
        <v>9437</v>
      </c>
      <c r="C4483" s="7" t="s">
        <v>9527</v>
      </c>
      <c r="D4483" s="6" t="s">
        <v>6283</v>
      </c>
      <c r="E4483" s="17">
        <v>90552</v>
      </c>
    </row>
    <row r="4484" ht="12.75" customHeight="1" spans="1:5">
      <c r="A4484" s="7" t="s">
        <v>9528</v>
      </c>
      <c r="B4484" s="4" t="s">
        <v>9437</v>
      </c>
      <c r="C4484" s="7" t="s">
        <v>9529</v>
      </c>
      <c r="D4484" s="6" t="s">
        <v>6283</v>
      </c>
      <c r="E4484" s="17">
        <v>469624</v>
      </c>
    </row>
    <row r="4485" ht="12.75" customHeight="1" spans="1:5">
      <c r="A4485" s="3" t="s">
        <v>9530</v>
      </c>
      <c r="B4485" s="36"/>
      <c r="C4485" s="37"/>
      <c r="D4485" s="38"/>
      <c r="E4485" s="37"/>
    </row>
    <row r="4486" ht="12.75" customHeight="1" spans="1:5">
      <c r="A4486" s="7" t="s">
        <v>9531</v>
      </c>
      <c r="B4486" s="4" t="s">
        <v>9437</v>
      </c>
      <c r="C4486" s="7" t="s">
        <v>9532</v>
      </c>
      <c r="D4486" s="6" t="s">
        <v>6283</v>
      </c>
      <c r="E4486" s="17">
        <v>17897218</v>
      </c>
    </row>
    <row r="4487" ht="12.75" customHeight="1" spans="1:5">
      <c r="A4487" s="7" t="s">
        <v>9533</v>
      </c>
      <c r="B4487" s="4" t="s">
        <v>9437</v>
      </c>
      <c r="C4487" s="7" t="s">
        <v>9534</v>
      </c>
      <c r="D4487" s="6" t="s">
        <v>6283</v>
      </c>
      <c r="E4487" s="17">
        <v>13401598</v>
      </c>
    </row>
    <row r="4488" ht="15.75" customHeight="1" spans="1:5">
      <c r="A4488" s="7" t="s">
        <v>9535</v>
      </c>
      <c r="B4488" s="4"/>
      <c r="C4488" s="6"/>
      <c r="D4488" s="6"/>
      <c r="E4488" s="6"/>
    </row>
    <row r="4489" ht="12.75" customHeight="1" spans="1:5">
      <c r="A4489" s="7" t="s">
        <v>9536</v>
      </c>
      <c r="B4489" s="4" t="s">
        <v>9437</v>
      </c>
      <c r="C4489" s="7" t="s">
        <v>9537</v>
      </c>
      <c r="D4489" s="6" t="s">
        <v>9538</v>
      </c>
      <c r="E4489" s="6">
        <v>5503</v>
      </c>
    </row>
    <row r="4490" ht="12.75" customHeight="1" spans="1:5">
      <c r="A4490" s="7" t="s">
        <v>9539</v>
      </c>
      <c r="B4490" s="4" t="s">
        <v>9437</v>
      </c>
      <c r="C4490" s="7" t="s">
        <v>9540</v>
      </c>
      <c r="D4490" s="6" t="s">
        <v>6283</v>
      </c>
      <c r="E4490" s="17">
        <v>21325</v>
      </c>
    </row>
    <row r="4491" ht="12.75" customHeight="1" spans="1:5">
      <c r="A4491" s="3" t="s">
        <v>9541</v>
      </c>
      <c r="B4491" s="3"/>
      <c r="C4491" s="3"/>
      <c r="D4491" s="3"/>
      <c r="E4491" s="3"/>
    </row>
    <row r="4492" ht="57" spans="1:5">
      <c r="A4492" s="7" t="s">
        <v>9542</v>
      </c>
      <c r="B4492" s="4" t="s">
        <v>9437</v>
      </c>
      <c r="C4492" s="7" t="s">
        <v>9543</v>
      </c>
      <c r="D4492" s="6" t="s">
        <v>6283</v>
      </c>
      <c r="E4492" s="17">
        <v>3375757</v>
      </c>
    </row>
    <row r="4493" ht="12.75" customHeight="1" spans="1:5">
      <c r="A4493" s="7" t="s">
        <v>9544</v>
      </c>
      <c r="B4493" s="4" t="s">
        <v>9437</v>
      </c>
      <c r="C4493" s="7" t="s">
        <v>9545</v>
      </c>
      <c r="D4493" s="6" t="s">
        <v>6283</v>
      </c>
      <c r="E4493" s="17">
        <v>2089916</v>
      </c>
    </row>
    <row r="4494" ht="12.75" customHeight="1" spans="1:5">
      <c r="A4494" s="3" t="s">
        <v>9546</v>
      </c>
      <c r="B4494" s="3"/>
      <c r="C4494" s="3"/>
      <c r="D4494" s="3"/>
      <c r="E4494" s="3"/>
    </row>
    <row r="4495" ht="12.75" customHeight="1" spans="1:5">
      <c r="A4495" s="7" t="s">
        <v>9472</v>
      </c>
      <c r="B4495" s="4" t="s">
        <v>9437</v>
      </c>
      <c r="C4495" s="7" t="s">
        <v>9473</v>
      </c>
      <c r="D4495" s="6" t="s">
        <v>6283</v>
      </c>
      <c r="E4495" s="17">
        <v>5465673</v>
      </c>
    </row>
    <row r="4496" ht="12.75" customHeight="1" spans="1:5">
      <c r="A4496" s="7" t="s">
        <v>9547</v>
      </c>
      <c r="B4496" s="4" t="s">
        <v>9437</v>
      </c>
      <c r="C4496" s="7" t="s">
        <v>9548</v>
      </c>
      <c r="D4496" s="6" t="s">
        <v>6283</v>
      </c>
      <c r="E4496" s="17">
        <v>183639</v>
      </c>
    </row>
    <row r="4497" ht="12.75" customHeight="1" spans="1:5">
      <c r="A4497" s="7" t="s">
        <v>9549</v>
      </c>
      <c r="B4497" s="4" t="s">
        <v>9437</v>
      </c>
      <c r="C4497" s="7" t="s">
        <v>9550</v>
      </c>
      <c r="D4497" s="6" t="s">
        <v>6283</v>
      </c>
      <c r="E4497" s="17">
        <v>11546</v>
      </c>
    </row>
    <row r="4498" ht="12.75" customHeight="1" spans="1:5">
      <c r="A4498" s="7" t="s">
        <v>9551</v>
      </c>
      <c r="B4498" s="4" t="s">
        <v>9437</v>
      </c>
      <c r="C4498" s="7" t="s">
        <v>9552</v>
      </c>
      <c r="D4498" s="6" t="s">
        <v>6283</v>
      </c>
      <c r="E4498" s="17">
        <v>626839</v>
      </c>
    </row>
    <row r="4499" ht="12.75" customHeight="1" spans="1:5">
      <c r="A4499" s="7" t="s">
        <v>9553</v>
      </c>
      <c r="B4499" s="4" t="s">
        <v>9437</v>
      </c>
      <c r="C4499" s="7" t="s">
        <v>9554</v>
      </c>
      <c r="D4499" s="6" t="s">
        <v>6283</v>
      </c>
      <c r="E4499" s="17">
        <v>2175</v>
      </c>
    </row>
    <row r="4500" ht="114" customHeight="1" spans="1:5">
      <c r="A4500" s="7" t="s">
        <v>9555</v>
      </c>
      <c r="B4500" s="4" t="s">
        <v>9437</v>
      </c>
      <c r="C4500" s="7" t="s">
        <v>9556</v>
      </c>
      <c r="D4500" s="6" t="s">
        <v>6283</v>
      </c>
      <c r="E4500" s="17">
        <v>20007</v>
      </c>
    </row>
    <row r="4501" ht="12.75" customHeight="1" spans="1:5">
      <c r="A4501" s="7" t="s">
        <v>9557</v>
      </c>
      <c r="B4501" s="4" t="s">
        <v>9437</v>
      </c>
      <c r="C4501" s="7" t="s">
        <v>9558</v>
      </c>
      <c r="D4501" s="6" t="s">
        <v>6283</v>
      </c>
      <c r="E4501" s="17">
        <v>218026</v>
      </c>
    </row>
    <row r="4502" ht="12.75" customHeight="1" spans="1:5">
      <c r="A4502" s="7" t="s">
        <v>9559</v>
      </c>
      <c r="B4502" s="4" t="s">
        <v>9437</v>
      </c>
      <c r="C4502" s="7" t="s">
        <v>9560</v>
      </c>
      <c r="D4502" s="6" t="s">
        <v>6283</v>
      </c>
      <c r="E4502" s="17">
        <v>2516981</v>
      </c>
    </row>
    <row r="4503" ht="12.75" customHeight="1" spans="1:5">
      <c r="A4503" s="7" t="s">
        <v>9561</v>
      </c>
      <c r="B4503" s="4" t="s">
        <v>9437</v>
      </c>
      <c r="C4503" s="7" t="s">
        <v>9562</v>
      </c>
      <c r="D4503" s="6" t="s">
        <v>6283</v>
      </c>
      <c r="E4503" s="17">
        <v>62334</v>
      </c>
    </row>
    <row r="4504" ht="12.75" customHeight="1" spans="1:5">
      <c r="A4504" s="7" t="s">
        <v>9563</v>
      </c>
      <c r="B4504" s="4" t="s">
        <v>9437</v>
      </c>
      <c r="C4504" s="7" t="s">
        <v>9564</v>
      </c>
      <c r="D4504" s="6" t="s">
        <v>6283</v>
      </c>
      <c r="E4504" s="17">
        <v>71901</v>
      </c>
    </row>
    <row r="4505" ht="12.75" customHeight="1" spans="1:5">
      <c r="A4505" s="7" t="s">
        <v>9565</v>
      </c>
      <c r="B4505" s="4" t="s">
        <v>9437</v>
      </c>
      <c r="C4505" s="7" t="s">
        <v>9566</v>
      </c>
      <c r="D4505" s="6" t="s">
        <v>6283</v>
      </c>
      <c r="E4505" s="17">
        <v>63491</v>
      </c>
    </row>
    <row r="4506" ht="12.75" customHeight="1" spans="1:5">
      <c r="A4506" s="7" t="s">
        <v>9567</v>
      </c>
      <c r="B4506" s="4" t="s">
        <v>9437</v>
      </c>
      <c r="C4506" s="7" t="s">
        <v>9568</v>
      </c>
      <c r="D4506" s="6" t="s">
        <v>6283</v>
      </c>
      <c r="E4506" s="17">
        <v>32692</v>
      </c>
    </row>
    <row r="4507" ht="12.75" customHeight="1" spans="1:5">
      <c r="A4507" s="7" t="s">
        <v>9569</v>
      </c>
      <c r="B4507" s="4" t="s">
        <v>9437</v>
      </c>
      <c r="C4507" s="7" t="s">
        <v>9497</v>
      </c>
      <c r="D4507" s="6" t="s">
        <v>6283</v>
      </c>
      <c r="E4507" s="17">
        <v>98712</v>
      </c>
    </row>
    <row r="4508" ht="12.75" customHeight="1" spans="1:5">
      <c r="A4508" s="7" t="s">
        <v>9570</v>
      </c>
      <c r="B4508" s="4" t="s">
        <v>9437</v>
      </c>
      <c r="C4508" s="7" t="s">
        <v>9499</v>
      </c>
      <c r="D4508" s="6" t="s">
        <v>6283</v>
      </c>
      <c r="E4508" s="17">
        <v>195653</v>
      </c>
    </row>
    <row r="4509" ht="12.75" customHeight="1" spans="1:5">
      <c r="A4509" s="7" t="s">
        <v>9571</v>
      </c>
      <c r="B4509" s="4" t="s">
        <v>9437</v>
      </c>
      <c r="C4509" s="7" t="s">
        <v>9572</v>
      </c>
      <c r="D4509" s="6" t="s">
        <v>6283</v>
      </c>
      <c r="E4509" s="17">
        <v>450</v>
      </c>
    </row>
    <row r="4510" ht="12.75" customHeight="1" spans="1:5">
      <c r="A4510" s="7" t="s">
        <v>9573</v>
      </c>
      <c r="B4510" s="4" t="s">
        <v>9437</v>
      </c>
      <c r="C4510" s="7" t="s">
        <v>9503</v>
      </c>
      <c r="D4510" s="6" t="s">
        <v>6283</v>
      </c>
      <c r="E4510" s="17">
        <v>686</v>
      </c>
    </row>
    <row r="4511" ht="12.75" customHeight="1" spans="1:5">
      <c r="A4511" s="7" t="s">
        <v>9574</v>
      </c>
      <c r="B4511" s="4" t="s">
        <v>9437</v>
      </c>
      <c r="C4511" s="7" t="s">
        <v>9575</v>
      </c>
      <c r="D4511" s="6" t="s">
        <v>6283</v>
      </c>
      <c r="E4511" s="17">
        <v>122603</v>
      </c>
    </row>
    <row r="4512" ht="12.75" customHeight="1" spans="1:5">
      <c r="A4512" s="7" t="s">
        <v>9576</v>
      </c>
      <c r="B4512" s="4" t="s">
        <v>9437</v>
      </c>
      <c r="C4512" s="7" t="s">
        <v>9507</v>
      </c>
      <c r="D4512" s="6" t="s">
        <v>6283</v>
      </c>
      <c r="E4512" s="17">
        <v>522915</v>
      </c>
    </row>
    <row r="4513" ht="12.75" customHeight="1" spans="1:5">
      <c r="A4513" s="3" t="s">
        <v>9508</v>
      </c>
      <c r="B4513" s="36"/>
      <c r="C4513" s="37"/>
      <c r="D4513" s="38"/>
      <c r="E4513" s="37"/>
    </row>
    <row r="4514" ht="12.75" customHeight="1" spans="1:5">
      <c r="A4514" s="7" t="s">
        <v>9577</v>
      </c>
      <c r="B4514" s="4" t="s">
        <v>9437</v>
      </c>
      <c r="C4514" s="7" t="s">
        <v>9578</v>
      </c>
      <c r="D4514" s="6" t="s">
        <v>6283</v>
      </c>
      <c r="E4514" s="17">
        <v>0</v>
      </c>
    </row>
    <row r="4515" ht="12.75" customHeight="1" spans="1:5">
      <c r="A4515" s="7" t="s">
        <v>9579</v>
      </c>
      <c r="B4515" s="4" t="s">
        <v>9437</v>
      </c>
      <c r="C4515" s="7" t="s">
        <v>9580</v>
      </c>
      <c r="D4515" s="6" t="s">
        <v>6283</v>
      </c>
      <c r="E4515" s="17">
        <v>0</v>
      </c>
    </row>
    <row r="4516" ht="12.75" customHeight="1" spans="1:5">
      <c r="A4516" s="7" t="s">
        <v>9581</v>
      </c>
      <c r="B4516" s="4" t="s">
        <v>9437</v>
      </c>
      <c r="C4516" s="7" t="s">
        <v>9582</v>
      </c>
      <c r="D4516" s="6" t="s">
        <v>6283</v>
      </c>
      <c r="E4516" s="17">
        <v>0</v>
      </c>
    </row>
    <row r="4517" ht="12.75" customHeight="1" spans="1:5">
      <c r="A4517" s="7" t="s">
        <v>9583</v>
      </c>
      <c r="B4517" s="4" t="s">
        <v>9437</v>
      </c>
      <c r="C4517" s="7" t="s">
        <v>9584</v>
      </c>
      <c r="D4517" s="6" t="s">
        <v>6283</v>
      </c>
      <c r="E4517" s="17">
        <v>0</v>
      </c>
    </row>
    <row r="4518" ht="12.75" customHeight="1" spans="1:5">
      <c r="A4518" s="7" t="s">
        <v>9585</v>
      </c>
      <c r="B4518" s="4" t="s">
        <v>9437</v>
      </c>
      <c r="C4518" s="7" t="s">
        <v>9586</v>
      </c>
      <c r="D4518" s="6" t="s">
        <v>6283</v>
      </c>
      <c r="E4518" s="17">
        <v>0</v>
      </c>
    </row>
    <row r="4519" ht="12.75" customHeight="1" spans="1:5">
      <c r="A4519" s="3" t="s">
        <v>9587</v>
      </c>
      <c r="B4519" s="3"/>
      <c r="C4519" s="3"/>
      <c r="D4519" s="3"/>
      <c r="E4519" s="3"/>
    </row>
    <row r="4520" ht="12.75" customHeight="1" spans="1:5">
      <c r="A4520" s="7" t="s">
        <v>9588</v>
      </c>
      <c r="B4520" s="4" t="s">
        <v>9437</v>
      </c>
      <c r="C4520" s="7" t="s">
        <v>9589</v>
      </c>
      <c r="D4520" s="6" t="s">
        <v>6283</v>
      </c>
      <c r="E4520" s="17" t="s">
        <v>2397</v>
      </c>
    </row>
    <row r="4521" ht="12.75" customHeight="1" spans="1:5">
      <c r="A4521" s="7" t="s">
        <v>9590</v>
      </c>
      <c r="B4521" s="4" t="s">
        <v>9437</v>
      </c>
      <c r="C4521" s="7" t="s">
        <v>9591</v>
      </c>
      <c r="D4521" s="6" t="s">
        <v>6283</v>
      </c>
      <c r="E4521" s="17" t="s">
        <v>2397</v>
      </c>
    </row>
    <row r="4522" ht="12.75" customHeight="1" spans="1:5">
      <c r="A4522" s="7" t="s">
        <v>9592</v>
      </c>
      <c r="B4522" s="4" t="s">
        <v>9437</v>
      </c>
      <c r="C4522" s="7" t="s">
        <v>9593</v>
      </c>
      <c r="D4522" s="6" t="s">
        <v>6283</v>
      </c>
      <c r="E4522" s="17" t="s">
        <v>2397</v>
      </c>
    </row>
    <row r="4523" ht="12.75" customHeight="1" spans="1:5">
      <c r="A4523" s="3" t="s">
        <v>9594</v>
      </c>
      <c r="B4523" s="3"/>
      <c r="C4523" s="3"/>
      <c r="D4523" s="3"/>
      <c r="E4523" s="3"/>
    </row>
    <row r="4524" ht="12.75" customHeight="1" spans="1:5">
      <c r="A4524" s="7" t="s">
        <v>9595</v>
      </c>
      <c r="B4524" s="4" t="s">
        <v>9437</v>
      </c>
      <c r="C4524" s="7" t="s">
        <v>9596</v>
      </c>
      <c r="D4524" s="6" t="s">
        <v>6283</v>
      </c>
      <c r="E4524" s="17" t="s">
        <v>2397</v>
      </c>
    </row>
    <row r="4525" ht="12.75" customHeight="1" spans="1:5">
      <c r="A4525" s="7" t="s">
        <v>9597</v>
      </c>
      <c r="B4525" s="4" t="s">
        <v>9437</v>
      </c>
      <c r="C4525" s="7" t="s">
        <v>9598</v>
      </c>
      <c r="D4525" s="6" t="s">
        <v>6283</v>
      </c>
      <c r="E4525" s="17" t="s">
        <v>2397</v>
      </c>
    </row>
    <row r="4526" ht="12.75" customHeight="1" spans="1:5">
      <c r="A4526" s="3" t="s">
        <v>9599</v>
      </c>
      <c r="B4526" s="4"/>
      <c r="C4526" s="30"/>
      <c r="D4526" s="6"/>
      <c r="E4526" s="30"/>
    </row>
    <row r="4527" ht="12.75" customHeight="1" spans="1:5">
      <c r="A4527" s="3" t="s">
        <v>9600</v>
      </c>
      <c r="B4527" s="3"/>
      <c r="C4527" s="3"/>
      <c r="D4527" s="3"/>
      <c r="E4527" s="3"/>
    </row>
    <row r="4528" ht="12.75" customHeight="1" spans="1:5">
      <c r="A4528" s="7" t="s">
        <v>9601</v>
      </c>
      <c r="B4528" s="4" t="s">
        <v>9602</v>
      </c>
      <c r="C4528" s="7" t="s">
        <v>9603</v>
      </c>
      <c r="D4528" s="6" t="s">
        <v>9604</v>
      </c>
      <c r="E4528" s="6">
        <v>39844</v>
      </c>
    </row>
    <row r="4529" ht="12.75" customHeight="1" spans="1:5">
      <c r="A4529" s="7" t="s">
        <v>9605</v>
      </c>
      <c r="B4529" s="4" t="s">
        <v>9602</v>
      </c>
      <c r="C4529" s="7" t="s">
        <v>9606</v>
      </c>
      <c r="D4529" s="6" t="s">
        <v>9604</v>
      </c>
      <c r="E4529" s="6">
        <v>81213</v>
      </c>
    </row>
    <row r="4530" ht="12.75" customHeight="1" spans="1:5">
      <c r="A4530" s="7" t="s">
        <v>9607</v>
      </c>
      <c r="B4530" s="4" t="s">
        <v>9602</v>
      </c>
      <c r="C4530" s="7" t="s">
        <v>9608</v>
      </c>
      <c r="D4530" s="6" t="s">
        <v>9604</v>
      </c>
      <c r="E4530" s="6">
        <v>4722817</v>
      </c>
    </row>
    <row r="4531" ht="12.75" customHeight="1" spans="1:5">
      <c r="A4531" s="3" t="s">
        <v>9609</v>
      </c>
      <c r="B4531" s="3"/>
      <c r="C4531" s="3"/>
      <c r="D4531" s="3"/>
      <c r="E4531" s="3"/>
    </row>
    <row r="4532" ht="12.75" customHeight="1" spans="1:5">
      <c r="A4532" s="7" t="s">
        <v>9610</v>
      </c>
      <c r="B4532" s="4" t="s">
        <v>9602</v>
      </c>
      <c r="C4532" s="7" t="s">
        <v>9611</v>
      </c>
      <c r="D4532" s="6" t="s">
        <v>6283</v>
      </c>
      <c r="E4532" s="17" t="s">
        <v>2397</v>
      </c>
    </row>
    <row r="4533" ht="12.75" customHeight="1" spans="1:5">
      <c r="A4533" s="7" t="s">
        <v>9612</v>
      </c>
      <c r="B4533" s="4" t="s">
        <v>9602</v>
      </c>
      <c r="C4533" s="7" t="s">
        <v>9613</v>
      </c>
      <c r="D4533" s="6" t="s">
        <v>6283</v>
      </c>
      <c r="E4533" s="17" t="s">
        <v>2397</v>
      </c>
    </row>
    <row r="4534" ht="12.75" customHeight="1" spans="1:5">
      <c r="A4534" s="7" t="s">
        <v>9614</v>
      </c>
      <c r="B4534" s="4" t="s">
        <v>9602</v>
      </c>
      <c r="C4534" s="7" t="s">
        <v>9615</v>
      </c>
      <c r="D4534" s="6" t="s">
        <v>6283</v>
      </c>
      <c r="E4534" s="17" t="s">
        <v>2397</v>
      </c>
    </row>
    <row r="4535" ht="12.75" customHeight="1" spans="1:5">
      <c r="A4535" s="7" t="s">
        <v>9616</v>
      </c>
      <c r="B4535" s="4" t="s">
        <v>9602</v>
      </c>
      <c r="C4535" s="7" t="s">
        <v>9617</v>
      </c>
      <c r="D4535" s="6" t="s">
        <v>6283</v>
      </c>
      <c r="E4535" s="17" t="s">
        <v>2397</v>
      </c>
    </row>
    <row r="4536" ht="12.75" customHeight="1" spans="1:5">
      <c r="A4536" s="7" t="s">
        <v>9618</v>
      </c>
      <c r="B4536" s="4" t="s">
        <v>9602</v>
      </c>
      <c r="C4536" s="7" t="s">
        <v>9619</v>
      </c>
      <c r="D4536" s="6" t="s">
        <v>6283</v>
      </c>
      <c r="E4536" s="17" t="s">
        <v>2397</v>
      </c>
    </row>
    <row r="4537" ht="12.75" customHeight="1" spans="1:5">
      <c r="A4537" s="7" t="s">
        <v>9620</v>
      </c>
      <c r="B4537" s="4" t="s">
        <v>9602</v>
      </c>
      <c r="C4537" s="7" t="s">
        <v>9621</v>
      </c>
      <c r="D4537" s="6" t="s">
        <v>6283</v>
      </c>
      <c r="E4537" s="17" t="s">
        <v>2397</v>
      </c>
    </row>
    <row r="4538" ht="12.75" customHeight="1" spans="1:5">
      <c r="A4538" s="7" t="s">
        <v>9622</v>
      </c>
      <c r="B4538" s="4" t="s">
        <v>9602</v>
      </c>
      <c r="C4538" s="7" t="s">
        <v>9623</v>
      </c>
      <c r="D4538" s="6" t="s">
        <v>6283</v>
      </c>
      <c r="E4538" s="17" t="s">
        <v>2397</v>
      </c>
    </row>
    <row r="4539" ht="12.75" customHeight="1" spans="1:5">
      <c r="A4539" s="7" t="s">
        <v>9624</v>
      </c>
      <c r="B4539" s="4" t="s">
        <v>9602</v>
      </c>
      <c r="C4539" s="7" t="s">
        <v>9625</v>
      </c>
      <c r="D4539" s="6" t="s">
        <v>6283</v>
      </c>
      <c r="E4539" s="17" t="s">
        <v>2397</v>
      </c>
    </row>
    <row r="4540" ht="12.75" customHeight="1" spans="1:5">
      <c r="A4540" s="7" t="s">
        <v>9626</v>
      </c>
      <c r="B4540" s="4" t="s">
        <v>9602</v>
      </c>
      <c r="C4540" s="7" t="s">
        <v>9627</v>
      </c>
      <c r="D4540" s="6" t="s">
        <v>6283</v>
      </c>
      <c r="E4540" s="17" t="s">
        <v>2397</v>
      </c>
    </row>
    <row r="4541" ht="12.75" customHeight="1" spans="1:5">
      <c r="A4541" s="7" t="s">
        <v>9628</v>
      </c>
      <c r="B4541" s="4" t="s">
        <v>9602</v>
      </c>
      <c r="C4541" s="7" t="s">
        <v>9629</v>
      </c>
      <c r="D4541" s="6" t="s">
        <v>6283</v>
      </c>
      <c r="E4541" s="17" t="s">
        <v>2397</v>
      </c>
    </row>
    <row r="4542" ht="12.75" customHeight="1" spans="1:5">
      <c r="A4542" s="7" t="s">
        <v>9630</v>
      </c>
      <c r="B4542" s="4" t="s">
        <v>9602</v>
      </c>
      <c r="C4542" s="7" t="s">
        <v>9631</v>
      </c>
      <c r="D4542" s="6" t="s">
        <v>6283</v>
      </c>
      <c r="E4542" s="17" t="s">
        <v>2397</v>
      </c>
    </row>
    <row r="4543" ht="12.75" customHeight="1" spans="1:5">
      <c r="A4543" s="7" t="s">
        <v>9632</v>
      </c>
      <c r="B4543" s="4" t="s">
        <v>9602</v>
      </c>
      <c r="C4543" s="7" t="s">
        <v>9633</v>
      </c>
      <c r="D4543" s="6" t="s">
        <v>6283</v>
      </c>
      <c r="E4543" s="17" t="s">
        <v>2397</v>
      </c>
    </row>
    <row r="4544" ht="12.75" customHeight="1" spans="1:5">
      <c r="A4544" s="7" t="s">
        <v>9634</v>
      </c>
      <c r="B4544" s="4" t="s">
        <v>9602</v>
      </c>
      <c r="C4544" s="7" t="s">
        <v>9635</v>
      </c>
      <c r="D4544" s="6" t="s">
        <v>6283</v>
      </c>
      <c r="E4544" s="17" t="s">
        <v>2397</v>
      </c>
    </row>
    <row r="4545" ht="12.75" customHeight="1" spans="1:5">
      <c r="A4545" s="7" t="s">
        <v>9636</v>
      </c>
      <c r="B4545" s="4" t="s">
        <v>9602</v>
      </c>
      <c r="C4545" s="7" t="s">
        <v>9637</v>
      </c>
      <c r="D4545" s="6" t="s">
        <v>6283</v>
      </c>
      <c r="E4545" s="17" t="s">
        <v>2397</v>
      </c>
    </row>
    <row r="4546" ht="12.75" customHeight="1" spans="1:5">
      <c r="A4546" s="7" t="s">
        <v>9638</v>
      </c>
      <c r="B4546" s="4" t="s">
        <v>9602</v>
      </c>
      <c r="C4546" s="7" t="s">
        <v>9639</v>
      </c>
      <c r="D4546" s="6" t="s">
        <v>6283</v>
      </c>
      <c r="E4546" s="17" t="s">
        <v>2397</v>
      </c>
    </row>
    <row r="4547" ht="12.75" customHeight="1" spans="1:5">
      <c r="A4547" s="7" t="s">
        <v>9640</v>
      </c>
      <c r="B4547" s="4" t="s">
        <v>9602</v>
      </c>
      <c r="C4547" s="7" t="s">
        <v>9641</v>
      </c>
      <c r="D4547" s="6" t="s">
        <v>6283</v>
      </c>
      <c r="E4547" s="17" t="s">
        <v>2397</v>
      </c>
    </row>
    <row r="4548" ht="12.75" customHeight="1" spans="1:5">
      <c r="A4548" s="7" t="s">
        <v>9642</v>
      </c>
      <c r="B4548" s="4" t="s">
        <v>9602</v>
      </c>
      <c r="C4548" s="7" t="s">
        <v>9643</v>
      </c>
      <c r="D4548" s="6" t="s">
        <v>6283</v>
      </c>
      <c r="E4548" s="17" t="s">
        <v>2397</v>
      </c>
    </row>
    <row r="4549" ht="12.75" customHeight="1" spans="1:5">
      <c r="A4549" s="7" t="s">
        <v>9644</v>
      </c>
      <c r="B4549" s="4" t="s">
        <v>9602</v>
      </c>
      <c r="C4549" s="7" t="s">
        <v>9645</v>
      </c>
      <c r="D4549" s="6" t="s">
        <v>6283</v>
      </c>
      <c r="E4549" s="17" t="s">
        <v>2397</v>
      </c>
    </row>
    <row r="4550" ht="12.75" customHeight="1" spans="1:5">
      <c r="A4550" s="7" t="s">
        <v>9646</v>
      </c>
      <c r="B4550" s="4" t="s">
        <v>9602</v>
      </c>
      <c r="C4550" s="7" t="s">
        <v>9647</v>
      </c>
      <c r="D4550" s="6" t="s">
        <v>6283</v>
      </c>
      <c r="E4550" s="17" t="s">
        <v>2397</v>
      </c>
    </row>
    <row r="4551" ht="12.75" customHeight="1" spans="1:5">
      <c r="A4551" s="7" t="s">
        <v>9648</v>
      </c>
      <c r="B4551" s="4" t="s">
        <v>9602</v>
      </c>
      <c r="C4551" s="7" t="s">
        <v>9649</v>
      </c>
      <c r="D4551" s="6" t="s">
        <v>6283</v>
      </c>
      <c r="E4551" s="17" t="s">
        <v>2397</v>
      </c>
    </row>
    <row r="4552" ht="12.75" customHeight="1" spans="1:5">
      <c r="A4552" s="7" t="s">
        <v>9650</v>
      </c>
      <c r="B4552" s="4" t="s">
        <v>9602</v>
      </c>
      <c r="C4552" s="7" t="s">
        <v>9651</v>
      </c>
      <c r="D4552" s="6" t="s">
        <v>6283</v>
      </c>
      <c r="E4552" s="17" t="s">
        <v>2397</v>
      </c>
    </row>
    <row r="4553" ht="12.75" customHeight="1" spans="1:5">
      <c r="A4553" s="7" t="s">
        <v>9652</v>
      </c>
      <c r="B4553" s="4" t="s">
        <v>9602</v>
      </c>
      <c r="C4553" s="7" t="s">
        <v>9653</v>
      </c>
      <c r="D4553" s="6" t="s">
        <v>6283</v>
      </c>
      <c r="E4553" s="17" t="s">
        <v>2397</v>
      </c>
    </row>
    <row r="4554" ht="12.75" customHeight="1" spans="1:5">
      <c r="A4554" s="3" t="s">
        <v>9654</v>
      </c>
      <c r="B4554" s="36"/>
      <c r="C4554" s="37"/>
      <c r="D4554" s="38"/>
      <c r="E4554" s="37"/>
    </row>
    <row r="4555" ht="12.75" customHeight="1" spans="1:5">
      <c r="A4555" s="7" t="s">
        <v>9655</v>
      </c>
      <c r="B4555" s="4" t="s">
        <v>9602</v>
      </c>
      <c r="C4555" s="7" t="s">
        <v>9656</v>
      </c>
      <c r="D4555" s="6" t="s">
        <v>6283</v>
      </c>
      <c r="E4555" s="17">
        <v>55771</v>
      </c>
    </row>
    <row r="4556" ht="12.75" customHeight="1" spans="1:5">
      <c r="A4556" s="7" t="s">
        <v>9657</v>
      </c>
      <c r="B4556" s="4" t="s">
        <v>9602</v>
      </c>
      <c r="C4556" s="7" t="s">
        <v>9658</v>
      </c>
      <c r="D4556" s="6" t="s">
        <v>6283</v>
      </c>
      <c r="E4556" s="17" t="s">
        <v>2397</v>
      </c>
    </row>
    <row r="4557" ht="12.75" customHeight="1" spans="1:5">
      <c r="A4557" s="7" t="s">
        <v>9659</v>
      </c>
      <c r="B4557" s="4" t="s">
        <v>9602</v>
      </c>
      <c r="C4557" s="7" t="s">
        <v>9660</v>
      </c>
      <c r="D4557" s="6" t="s">
        <v>6283</v>
      </c>
      <c r="E4557" s="17" t="s">
        <v>2397</v>
      </c>
    </row>
    <row r="4558" ht="12.75" customHeight="1" spans="1:5">
      <c r="A4558" s="7" t="s">
        <v>9661</v>
      </c>
      <c r="B4558" s="4" t="s">
        <v>9602</v>
      </c>
      <c r="C4558" s="7" t="s">
        <v>9662</v>
      </c>
      <c r="D4558" s="6" t="s">
        <v>6283</v>
      </c>
      <c r="E4558" s="17" t="s">
        <v>2397</v>
      </c>
    </row>
    <row r="4559" ht="12.75" customHeight="1" spans="1:5">
      <c r="A4559" s="7" t="s">
        <v>9663</v>
      </c>
      <c r="B4559" s="4" t="s">
        <v>9602</v>
      </c>
      <c r="C4559" s="7" t="s">
        <v>9664</v>
      </c>
      <c r="D4559" s="6" t="s">
        <v>6283</v>
      </c>
      <c r="E4559" s="17">
        <v>778192</v>
      </c>
    </row>
    <row r="4560" ht="12.75" customHeight="1" spans="1:5">
      <c r="A4560" s="7" t="s">
        <v>9665</v>
      </c>
      <c r="B4560" s="4" t="s">
        <v>9602</v>
      </c>
      <c r="C4560" s="7" t="s">
        <v>9666</v>
      </c>
      <c r="D4560" s="6" t="s">
        <v>6283</v>
      </c>
      <c r="E4560" s="17">
        <v>1572008</v>
      </c>
    </row>
    <row r="4561" ht="12.75" customHeight="1" spans="1:5">
      <c r="A4561" s="7" t="s">
        <v>9667</v>
      </c>
      <c r="B4561" s="4" t="s">
        <v>9602</v>
      </c>
      <c r="C4561" s="7" t="s">
        <v>9668</v>
      </c>
      <c r="D4561" s="6" t="s">
        <v>6283</v>
      </c>
      <c r="E4561" s="17">
        <v>242741</v>
      </c>
    </row>
    <row r="4562" ht="12.75" customHeight="1" spans="1:5">
      <c r="A4562" s="7" t="s">
        <v>9669</v>
      </c>
      <c r="B4562" s="4" t="s">
        <v>9602</v>
      </c>
      <c r="C4562" s="7" t="s">
        <v>9670</v>
      </c>
      <c r="D4562" s="6" t="s">
        <v>6283</v>
      </c>
      <c r="E4562" s="17">
        <v>43884</v>
      </c>
    </row>
    <row r="4563" ht="12.75" customHeight="1" spans="1:5">
      <c r="A4563" s="7" t="s">
        <v>9671</v>
      </c>
      <c r="B4563" s="4" t="s">
        <v>9602</v>
      </c>
      <c r="C4563" s="7" t="s">
        <v>9672</v>
      </c>
      <c r="D4563" s="6" t="s">
        <v>6283</v>
      </c>
      <c r="E4563" s="17">
        <v>28382</v>
      </c>
    </row>
    <row r="4564" ht="12.75" customHeight="1" spans="1:5">
      <c r="A4564" s="7" t="s">
        <v>9673</v>
      </c>
      <c r="B4564" s="4" t="s">
        <v>9602</v>
      </c>
      <c r="C4564" s="7" t="s">
        <v>9674</v>
      </c>
      <c r="D4564" s="6" t="s">
        <v>6283</v>
      </c>
      <c r="E4564" s="17">
        <v>224422</v>
      </c>
    </row>
    <row r="4565" ht="12.75" customHeight="1" spans="1:5">
      <c r="A4565" s="3" t="s">
        <v>9675</v>
      </c>
      <c r="B4565" s="36"/>
      <c r="C4565" s="37"/>
      <c r="D4565" s="38"/>
      <c r="E4565" s="37"/>
    </row>
    <row r="4566" ht="12.75" customHeight="1" spans="1:5">
      <c r="A4566" s="7" t="s">
        <v>9676</v>
      </c>
      <c r="B4566" s="4" t="s">
        <v>9602</v>
      </c>
      <c r="C4566" s="7" t="s">
        <v>9677</v>
      </c>
      <c r="D4566" s="6" t="s">
        <v>6283</v>
      </c>
      <c r="E4566" s="17">
        <v>3375757</v>
      </c>
    </row>
    <row r="4567" ht="12.75" customHeight="1" spans="1:5">
      <c r="A4567" s="7" t="s">
        <v>9678</v>
      </c>
      <c r="B4567" s="4" t="s">
        <v>9602</v>
      </c>
      <c r="C4567" s="7" t="s">
        <v>9679</v>
      </c>
      <c r="D4567" s="6" t="s">
        <v>6283</v>
      </c>
      <c r="E4567" s="17">
        <v>2089916</v>
      </c>
    </row>
    <row r="4568" ht="12.75" customHeight="1" spans="1:5">
      <c r="A4568" s="7" t="s">
        <v>9680</v>
      </c>
      <c r="B4568" s="4" t="s">
        <v>9602</v>
      </c>
      <c r="C4568" s="7" t="s">
        <v>9681</v>
      </c>
      <c r="D4568" s="6" t="s">
        <v>6283</v>
      </c>
      <c r="E4568" s="17" t="s">
        <v>2397</v>
      </c>
    </row>
    <row r="4569" ht="12.75" customHeight="1" spans="1:5">
      <c r="A4569" s="7" t="s">
        <v>9682</v>
      </c>
      <c r="B4569" s="4" t="s">
        <v>9602</v>
      </c>
      <c r="C4569" s="7" t="s">
        <v>9683</v>
      </c>
      <c r="D4569" s="6" t="s">
        <v>6283</v>
      </c>
      <c r="E4569" s="17" t="s">
        <v>2397</v>
      </c>
    </row>
    <row r="4570" ht="12.75" customHeight="1" spans="1:5">
      <c r="A4570" s="7" t="s">
        <v>9684</v>
      </c>
      <c r="B4570" s="4" t="s">
        <v>9602</v>
      </c>
      <c r="C4570" s="7" t="s">
        <v>9685</v>
      </c>
      <c r="D4570" s="6" t="s">
        <v>6283</v>
      </c>
      <c r="E4570" s="17" t="s">
        <v>2397</v>
      </c>
    </row>
    <row r="4571" ht="12.75" customHeight="1" spans="1:5">
      <c r="A4571" s="7" t="s">
        <v>9686</v>
      </c>
      <c r="B4571" s="4" t="s">
        <v>9602</v>
      </c>
      <c r="C4571" s="7" t="s">
        <v>9687</v>
      </c>
      <c r="D4571" s="6" t="s">
        <v>6283</v>
      </c>
      <c r="E4571" s="17" t="s">
        <v>2397</v>
      </c>
    </row>
    <row r="4572" ht="12.75" customHeight="1" spans="1:5">
      <c r="A4572" s="7" t="s">
        <v>9688</v>
      </c>
      <c r="B4572" s="4" t="s">
        <v>9602</v>
      </c>
      <c r="C4572" s="7" t="s">
        <v>9689</v>
      </c>
      <c r="D4572" s="6" t="s">
        <v>6283</v>
      </c>
      <c r="E4572" s="17">
        <v>5465673</v>
      </c>
    </row>
    <row r="4573" ht="12.75" customHeight="1" spans="1:5">
      <c r="A4573" s="7" t="s">
        <v>9690</v>
      </c>
      <c r="B4573" s="4" t="s">
        <v>9602</v>
      </c>
      <c r="C4573" s="7" t="s">
        <v>9691</v>
      </c>
      <c r="D4573" s="6" t="s">
        <v>6283</v>
      </c>
      <c r="E4573" s="17">
        <v>183639</v>
      </c>
    </row>
    <row r="4574" ht="12.75" customHeight="1" spans="1:5">
      <c r="A4574" s="7" t="s">
        <v>9692</v>
      </c>
      <c r="B4574" s="4" t="s">
        <v>9602</v>
      </c>
      <c r="C4574" s="7" t="s">
        <v>9693</v>
      </c>
      <c r="D4574" s="6" t="s">
        <v>6283</v>
      </c>
      <c r="E4574" s="17">
        <v>11546</v>
      </c>
    </row>
    <row r="4575" ht="12.75" customHeight="1" spans="1:5">
      <c r="A4575" s="7" t="s">
        <v>9694</v>
      </c>
      <c r="B4575" s="4" t="s">
        <v>9602</v>
      </c>
      <c r="C4575" s="7" t="s">
        <v>9695</v>
      </c>
      <c r="D4575" s="6" t="s">
        <v>6283</v>
      </c>
      <c r="E4575" s="17">
        <v>626839</v>
      </c>
    </row>
    <row r="4576" ht="12.75" customHeight="1" spans="1:5">
      <c r="A4576" s="7" t="s">
        <v>9696</v>
      </c>
      <c r="B4576" s="4" t="s">
        <v>9602</v>
      </c>
      <c r="C4576" s="7" t="s">
        <v>9697</v>
      </c>
      <c r="D4576" s="6" t="s">
        <v>6283</v>
      </c>
      <c r="E4576" s="17">
        <v>2175</v>
      </c>
    </row>
    <row r="4577" ht="12.75" customHeight="1" spans="1:5">
      <c r="A4577" s="7" t="s">
        <v>9698</v>
      </c>
      <c r="B4577" s="4" t="s">
        <v>9602</v>
      </c>
      <c r="C4577" s="7" t="s">
        <v>9699</v>
      </c>
      <c r="D4577" s="6" t="s">
        <v>6283</v>
      </c>
      <c r="E4577" s="17">
        <v>20007</v>
      </c>
    </row>
    <row r="4578" ht="12.75" customHeight="1" spans="1:5">
      <c r="A4578" s="7" t="s">
        <v>9700</v>
      </c>
      <c r="B4578" s="4" t="s">
        <v>9602</v>
      </c>
      <c r="C4578" s="7" t="s">
        <v>9701</v>
      </c>
      <c r="D4578" s="6" t="s">
        <v>6283</v>
      </c>
      <c r="E4578" s="17">
        <v>218026</v>
      </c>
    </row>
    <row r="4579" ht="12.75" customHeight="1" spans="1:5">
      <c r="A4579" s="7" t="s">
        <v>9702</v>
      </c>
      <c r="B4579" s="4" t="s">
        <v>9602</v>
      </c>
      <c r="C4579" s="7" t="s">
        <v>9703</v>
      </c>
      <c r="D4579" s="6" t="s">
        <v>6283</v>
      </c>
      <c r="E4579" s="17">
        <v>2516981</v>
      </c>
    </row>
    <row r="4580" ht="12.75" customHeight="1" spans="1:5">
      <c r="A4580" s="7" t="s">
        <v>9704</v>
      </c>
      <c r="B4580" s="4" t="s">
        <v>9602</v>
      </c>
      <c r="C4580" s="7" t="s">
        <v>9705</v>
      </c>
      <c r="D4580" s="6" t="s">
        <v>6283</v>
      </c>
      <c r="E4580" s="17">
        <v>62334</v>
      </c>
    </row>
    <row r="4581" ht="12.75" customHeight="1" spans="1:5">
      <c r="A4581" s="7" t="s">
        <v>9706</v>
      </c>
      <c r="B4581" s="4" t="s">
        <v>9602</v>
      </c>
      <c r="C4581" s="7" t="s">
        <v>9707</v>
      </c>
      <c r="D4581" s="6" t="s">
        <v>6283</v>
      </c>
      <c r="E4581" s="17">
        <v>71901</v>
      </c>
    </row>
    <row r="4582" ht="12.75" customHeight="1" spans="1:5">
      <c r="A4582" s="7" t="s">
        <v>9708</v>
      </c>
      <c r="B4582" s="4" t="s">
        <v>9602</v>
      </c>
      <c r="C4582" s="7" t="s">
        <v>9709</v>
      </c>
      <c r="D4582" s="6" t="s">
        <v>6283</v>
      </c>
      <c r="E4582" s="17">
        <v>63491</v>
      </c>
    </row>
    <row r="4583" ht="12.75" customHeight="1" spans="1:5">
      <c r="A4583" s="7" t="s">
        <v>9710</v>
      </c>
      <c r="B4583" s="4" t="s">
        <v>9602</v>
      </c>
      <c r="C4583" s="7" t="s">
        <v>9711</v>
      </c>
      <c r="D4583" s="6" t="s">
        <v>6283</v>
      </c>
      <c r="E4583" s="17">
        <v>32692</v>
      </c>
    </row>
    <row r="4584" ht="12.75" customHeight="1" spans="1:5">
      <c r="A4584" s="7" t="s">
        <v>9712</v>
      </c>
      <c r="B4584" s="4" t="s">
        <v>9602</v>
      </c>
      <c r="C4584" s="7" t="s">
        <v>9713</v>
      </c>
      <c r="D4584" s="6" t="s">
        <v>6283</v>
      </c>
      <c r="E4584" s="17">
        <v>98712</v>
      </c>
    </row>
    <row r="4585" ht="12.75" customHeight="1" spans="1:5">
      <c r="A4585" s="7" t="s">
        <v>9714</v>
      </c>
      <c r="B4585" s="4" t="s">
        <v>9602</v>
      </c>
      <c r="C4585" s="7" t="s">
        <v>9715</v>
      </c>
      <c r="D4585" s="6" t="s">
        <v>6283</v>
      </c>
      <c r="E4585" s="17">
        <v>195653</v>
      </c>
    </row>
    <row r="4586" ht="12.75" customHeight="1" spans="1:5">
      <c r="A4586" s="7" t="s">
        <v>9716</v>
      </c>
      <c r="B4586" s="4" t="s">
        <v>9602</v>
      </c>
      <c r="C4586" s="7" t="s">
        <v>9717</v>
      </c>
      <c r="D4586" s="6" t="s">
        <v>6283</v>
      </c>
      <c r="E4586" s="17">
        <v>450</v>
      </c>
    </row>
    <row r="4587" ht="12.75" customHeight="1" spans="1:5">
      <c r="A4587" s="7" t="s">
        <v>9718</v>
      </c>
      <c r="B4587" s="4" t="s">
        <v>9602</v>
      </c>
      <c r="C4587" s="7" t="s">
        <v>9719</v>
      </c>
      <c r="D4587" s="6" t="s">
        <v>6283</v>
      </c>
      <c r="E4587" s="17">
        <v>686</v>
      </c>
    </row>
    <row r="4588" ht="12.75" customHeight="1" spans="1:5">
      <c r="A4588" s="7" t="s">
        <v>9720</v>
      </c>
      <c r="B4588" s="4" t="s">
        <v>9602</v>
      </c>
      <c r="C4588" s="7" t="s">
        <v>9721</v>
      </c>
      <c r="D4588" s="6" t="s">
        <v>6283</v>
      </c>
      <c r="E4588" s="17">
        <v>122603</v>
      </c>
    </row>
    <row r="4589" ht="12.75" customHeight="1" spans="1:5">
      <c r="A4589" s="7" t="s">
        <v>9722</v>
      </c>
      <c r="B4589" s="4" t="s">
        <v>9602</v>
      </c>
      <c r="C4589" s="7" t="s">
        <v>9723</v>
      </c>
      <c r="D4589" s="6" t="s">
        <v>6283</v>
      </c>
      <c r="E4589" s="17">
        <v>522915</v>
      </c>
    </row>
    <row r="4590" ht="12.75" customHeight="1" spans="1:5">
      <c r="A4590" s="7" t="s">
        <v>9724</v>
      </c>
      <c r="B4590" s="4" t="s">
        <v>9602</v>
      </c>
      <c r="C4590" s="7" t="s">
        <v>9725</v>
      </c>
      <c r="D4590" s="6" t="s">
        <v>6283</v>
      </c>
      <c r="E4590" s="17">
        <v>0</v>
      </c>
    </row>
    <row r="4591" ht="12.75" customHeight="1" spans="1:5">
      <c r="A4591" s="3" t="s">
        <v>9726</v>
      </c>
      <c r="B4591" s="36"/>
      <c r="C4591" s="37"/>
      <c r="D4591" s="38"/>
      <c r="E4591" s="37"/>
    </row>
    <row r="4592" ht="12.75" customHeight="1" spans="1:5">
      <c r="A4592" s="7" t="s">
        <v>9727</v>
      </c>
      <c r="B4592" s="4" t="s">
        <v>9602</v>
      </c>
      <c r="C4592" s="7" t="s">
        <v>9728</v>
      </c>
      <c r="D4592" s="6" t="s">
        <v>119</v>
      </c>
      <c r="E4592" s="6">
        <f>SUM(E4593:E4595)</f>
        <v>164</v>
      </c>
    </row>
    <row r="4593" ht="12.75" customHeight="1" spans="1:5">
      <c r="A4593" s="7" t="s">
        <v>9729</v>
      </c>
      <c r="B4593" s="4" t="s">
        <v>9602</v>
      </c>
      <c r="C4593" s="7" t="s">
        <v>9730</v>
      </c>
      <c r="D4593" s="6" t="s">
        <v>119</v>
      </c>
      <c r="E4593" s="6">
        <v>44</v>
      </c>
    </row>
    <row r="4594" ht="12.75" customHeight="1" spans="1:5">
      <c r="A4594" s="7" t="s">
        <v>9731</v>
      </c>
      <c r="B4594" s="4" t="s">
        <v>9602</v>
      </c>
      <c r="C4594" s="7" t="s">
        <v>9732</v>
      </c>
      <c r="D4594" s="6" t="s">
        <v>119</v>
      </c>
      <c r="E4594" s="6">
        <v>120</v>
      </c>
    </row>
    <row r="4595" ht="12.75" customHeight="1" spans="1:5">
      <c r="A4595" s="7" t="s">
        <v>9733</v>
      </c>
      <c r="B4595" s="4" t="s">
        <v>9602</v>
      </c>
      <c r="C4595" s="7" t="s">
        <v>9734</v>
      </c>
      <c r="D4595" s="6" t="s">
        <v>119</v>
      </c>
      <c r="E4595" s="6">
        <v>0</v>
      </c>
    </row>
    <row r="4596" ht="12.75" customHeight="1" spans="1:5">
      <c r="A4596" s="7" t="s">
        <v>9735</v>
      </c>
      <c r="B4596" s="4" t="s">
        <v>9602</v>
      </c>
      <c r="C4596" s="7" t="s">
        <v>9736</v>
      </c>
      <c r="D4596" s="6" t="s">
        <v>119</v>
      </c>
      <c r="E4596" s="6">
        <f>E4597</f>
        <v>35</v>
      </c>
    </row>
    <row r="4597" ht="12.75" customHeight="1" spans="1:5">
      <c r="A4597" s="7" t="s">
        <v>9737</v>
      </c>
      <c r="B4597" s="4" t="s">
        <v>9602</v>
      </c>
      <c r="C4597" s="7" t="s">
        <v>9738</v>
      </c>
      <c r="D4597" s="6" t="s">
        <v>119</v>
      </c>
      <c r="E4597" s="6">
        <f>SUM(E4598:E4600)</f>
        <v>35</v>
      </c>
    </row>
    <row r="4598" ht="12.75" customHeight="1" spans="1:5">
      <c r="A4598" s="7" t="s">
        <v>9739</v>
      </c>
      <c r="B4598" s="4" t="s">
        <v>9602</v>
      </c>
      <c r="C4598" s="7" t="s">
        <v>9740</v>
      </c>
      <c r="D4598" s="6" t="s">
        <v>119</v>
      </c>
      <c r="E4598" s="6">
        <v>11</v>
      </c>
    </row>
    <row r="4599" ht="12.75" customHeight="1" spans="1:5">
      <c r="A4599" s="7" t="s">
        <v>9741</v>
      </c>
      <c r="B4599" s="4" t="s">
        <v>9602</v>
      </c>
      <c r="C4599" s="7" t="s">
        <v>9742</v>
      </c>
      <c r="D4599" s="6" t="s">
        <v>119</v>
      </c>
      <c r="E4599" s="6">
        <v>9</v>
      </c>
    </row>
    <row r="4600" ht="12.75" customHeight="1" spans="1:5">
      <c r="A4600" s="7" t="s">
        <v>9743</v>
      </c>
      <c r="B4600" s="4" t="s">
        <v>9602</v>
      </c>
      <c r="C4600" s="7" t="s">
        <v>9744</v>
      </c>
      <c r="D4600" s="6" t="s">
        <v>119</v>
      </c>
      <c r="E4600" s="6">
        <v>15</v>
      </c>
    </row>
    <row r="4601" ht="12.75" customHeight="1" spans="1:5">
      <c r="A4601" s="43" t="s">
        <v>9745</v>
      </c>
      <c r="B4601" s="44"/>
      <c r="C4601" s="45"/>
      <c r="D4601" s="45"/>
      <c r="E4601" s="3"/>
    </row>
    <row r="4602" ht="30" spans="1:5">
      <c r="A4602" s="44" t="s">
        <v>9746</v>
      </c>
      <c r="B4602" s="36"/>
      <c r="C4602" s="46"/>
      <c r="D4602" s="47"/>
      <c r="E4602" s="37"/>
    </row>
    <row r="4603" ht="12.75" customHeight="1" spans="1:5">
      <c r="A4603" s="7" t="s">
        <v>9747</v>
      </c>
      <c r="B4603" s="4" t="s">
        <v>9748</v>
      </c>
      <c r="C4603" s="7" t="s">
        <v>9749</v>
      </c>
      <c r="D4603" s="6" t="s">
        <v>119</v>
      </c>
      <c r="E4603" s="22">
        <v>2</v>
      </c>
    </row>
    <row r="4604" ht="12.75" customHeight="1" spans="1:5">
      <c r="A4604" s="48" t="s">
        <v>9750</v>
      </c>
      <c r="B4604" s="4" t="s">
        <v>9748</v>
      </c>
      <c r="C4604" s="7" t="s">
        <v>9751</v>
      </c>
      <c r="D4604" s="49" t="s">
        <v>62</v>
      </c>
      <c r="E4604" s="22" t="s">
        <v>2397</v>
      </c>
    </row>
    <row r="4605" ht="12.75" customHeight="1" spans="1:5">
      <c r="A4605" s="48" t="s">
        <v>9752</v>
      </c>
      <c r="B4605" s="4" t="s">
        <v>9748</v>
      </c>
      <c r="C4605" s="7" t="s">
        <v>9753</v>
      </c>
      <c r="D4605" s="49" t="s">
        <v>62</v>
      </c>
      <c r="E4605" s="22" t="s">
        <v>2397</v>
      </c>
    </row>
    <row r="4606" ht="12.75" customHeight="1" spans="1:5">
      <c r="A4606" s="48" t="s">
        <v>9754</v>
      </c>
      <c r="B4606" s="4" t="s">
        <v>9748</v>
      </c>
      <c r="C4606" s="7" t="s">
        <v>9755</v>
      </c>
      <c r="D4606" s="49" t="s">
        <v>62</v>
      </c>
      <c r="E4606" s="22" t="s">
        <v>2397</v>
      </c>
    </row>
    <row r="4607" ht="12.75" customHeight="1" spans="1:5">
      <c r="A4607" s="48" t="s">
        <v>9756</v>
      </c>
      <c r="B4607" s="4" t="s">
        <v>9748</v>
      </c>
      <c r="C4607" s="7" t="s">
        <v>9757</v>
      </c>
      <c r="D4607" s="49" t="s">
        <v>62</v>
      </c>
      <c r="E4607" s="22" t="s">
        <v>2397</v>
      </c>
    </row>
    <row r="4608" ht="12.75" customHeight="1" spans="1:5">
      <c r="A4608" s="48" t="s">
        <v>9758</v>
      </c>
      <c r="B4608" s="4" t="s">
        <v>9748</v>
      </c>
      <c r="C4608" s="7" t="s">
        <v>9759</v>
      </c>
      <c r="D4608" s="49" t="s">
        <v>415</v>
      </c>
      <c r="E4608" s="22" t="s">
        <v>2397</v>
      </c>
    </row>
    <row r="4609" ht="12.75" customHeight="1" spans="1:5">
      <c r="A4609" s="48" t="s">
        <v>9760</v>
      </c>
      <c r="B4609" s="4" t="s">
        <v>9748</v>
      </c>
      <c r="C4609" s="7" t="s">
        <v>9761</v>
      </c>
      <c r="D4609" s="49" t="s">
        <v>415</v>
      </c>
      <c r="E4609" s="22" t="s">
        <v>2397</v>
      </c>
    </row>
    <row r="4610" ht="12.75" customHeight="1" spans="1:5">
      <c r="A4610" s="43" t="s">
        <v>9762</v>
      </c>
      <c r="B4610" s="44"/>
      <c r="C4610" s="45"/>
      <c r="D4610" s="45"/>
      <c r="E4610" s="3"/>
    </row>
    <row r="4611" ht="12.75" customHeight="1" spans="1:5">
      <c r="A4611" s="50" t="s">
        <v>9763</v>
      </c>
      <c r="B4611" s="4" t="s">
        <v>9764</v>
      </c>
      <c r="C4611" s="7" t="s">
        <v>9765</v>
      </c>
      <c r="D4611" s="51" t="s">
        <v>119</v>
      </c>
      <c r="E4611" s="22">
        <v>16</v>
      </c>
    </row>
    <row r="4612" ht="12.75" customHeight="1" spans="1:5">
      <c r="A4612" s="43" t="s">
        <v>9766</v>
      </c>
      <c r="B4612" s="44"/>
      <c r="C4612" s="45"/>
      <c r="D4612" s="45"/>
      <c r="E4612" s="3"/>
    </row>
    <row r="4613" ht="12.75" customHeight="1" spans="1:5">
      <c r="A4613" s="7" t="s">
        <v>9767</v>
      </c>
      <c r="B4613" s="7" t="s">
        <v>9768</v>
      </c>
      <c r="C4613" s="7" t="s">
        <v>9769</v>
      </c>
      <c r="D4613" s="6" t="s">
        <v>4888</v>
      </c>
      <c r="E4613" s="6">
        <v>9211475</v>
      </c>
    </row>
    <row r="4614" ht="12.75" customHeight="1" spans="1:5">
      <c r="A4614" s="48" t="s">
        <v>9770</v>
      </c>
      <c r="B4614" s="7" t="s">
        <v>9768</v>
      </c>
      <c r="C4614" s="7" t="s">
        <v>9771</v>
      </c>
      <c r="D4614" s="6" t="s">
        <v>4888</v>
      </c>
      <c r="E4614" s="6">
        <v>55724350</v>
      </c>
    </row>
    <row r="4615" ht="12.75" customHeight="1" spans="1:5">
      <c r="A4615" s="48" t="s">
        <v>9772</v>
      </c>
      <c r="B4615" s="7" t="s">
        <v>9768</v>
      </c>
      <c r="C4615" s="7" t="s">
        <v>9773</v>
      </c>
      <c r="D4615" s="6" t="s">
        <v>4888</v>
      </c>
      <c r="E4615" s="6">
        <v>46903600</v>
      </c>
    </row>
    <row r="4616" ht="12.75" customHeight="1" spans="1:5">
      <c r="A4616" s="48" t="s">
        <v>9774</v>
      </c>
      <c r="B4616" s="7" t="s">
        <v>9768</v>
      </c>
      <c r="C4616" s="7" t="s">
        <v>9775</v>
      </c>
      <c r="D4616" s="6" t="s">
        <v>4888</v>
      </c>
      <c r="E4616" s="6">
        <v>12943270</v>
      </c>
    </row>
    <row r="4617" ht="12.75" customHeight="1" spans="1:5">
      <c r="A4617" s="43" t="s">
        <v>9776</v>
      </c>
      <c r="B4617" s="44"/>
      <c r="C4617" s="45"/>
      <c r="D4617" s="45"/>
      <c r="E4617" s="3"/>
    </row>
    <row r="4618" ht="12.75" customHeight="1" spans="1:5">
      <c r="A4618" s="7" t="s">
        <v>9777</v>
      </c>
      <c r="B4618" s="4" t="s">
        <v>9778</v>
      </c>
      <c r="C4618" s="7" t="s">
        <v>9779</v>
      </c>
      <c r="D4618" s="6" t="s">
        <v>203</v>
      </c>
      <c r="E4618" s="6">
        <v>116</v>
      </c>
    </row>
    <row r="4619" ht="12.75" customHeight="1" spans="1:5">
      <c r="A4619" s="48" t="s">
        <v>9780</v>
      </c>
      <c r="B4619" s="4" t="s">
        <v>9778</v>
      </c>
      <c r="C4619" s="7" t="s">
        <v>9781</v>
      </c>
      <c r="D4619" s="49" t="s">
        <v>203</v>
      </c>
      <c r="E4619" s="6">
        <v>492</v>
      </c>
    </row>
    <row r="4620" ht="12.75" customHeight="1" spans="1:5">
      <c r="A4620" s="48" t="s">
        <v>9782</v>
      </c>
      <c r="B4620" s="4" t="s">
        <v>9778</v>
      </c>
      <c r="C4620" s="7" t="s">
        <v>9783</v>
      </c>
      <c r="D4620" s="49" t="s">
        <v>203</v>
      </c>
      <c r="E4620" s="6" t="s">
        <v>2397</v>
      </c>
    </row>
    <row r="4621" ht="12.75" customHeight="1" spans="1:5">
      <c r="A4621" s="48" t="s">
        <v>9784</v>
      </c>
      <c r="B4621" s="4" t="s">
        <v>9778</v>
      </c>
      <c r="C4621" s="7" t="s">
        <v>9785</v>
      </c>
      <c r="D4621" s="49" t="s">
        <v>203</v>
      </c>
      <c r="E4621" s="6" t="s">
        <v>2397</v>
      </c>
    </row>
    <row r="4622" ht="12.75" customHeight="1" spans="1:5">
      <c r="A4622" s="44" t="s">
        <v>9786</v>
      </c>
      <c r="B4622" s="4"/>
      <c r="C4622" s="52"/>
      <c r="D4622" s="49"/>
      <c r="E4622" s="30"/>
    </row>
    <row r="4623" ht="12.75" customHeight="1" spans="1:5">
      <c r="A4623" s="7" t="s">
        <v>9787</v>
      </c>
      <c r="B4623" s="4" t="s">
        <v>9788</v>
      </c>
      <c r="C4623" s="7" t="s">
        <v>9789</v>
      </c>
      <c r="D4623" s="6" t="s">
        <v>1210</v>
      </c>
      <c r="E4623" s="22">
        <v>444</v>
      </c>
    </row>
    <row r="4624" ht="12.75" customHeight="1" spans="1:5">
      <c r="A4624" s="48" t="s">
        <v>9790</v>
      </c>
      <c r="B4624" s="4" t="s">
        <v>9788</v>
      </c>
      <c r="C4624" s="7" t="s">
        <v>9791</v>
      </c>
      <c r="D4624" s="49" t="s">
        <v>62</v>
      </c>
      <c r="E4624" s="22">
        <v>1026</v>
      </c>
    </row>
    <row r="4625" ht="12.75" customHeight="1" spans="1:5">
      <c r="A4625" s="48" t="s">
        <v>9792</v>
      </c>
      <c r="B4625" s="4" t="s">
        <v>9788</v>
      </c>
      <c r="C4625" s="7" t="s">
        <v>9793</v>
      </c>
      <c r="D4625" s="49" t="s">
        <v>62</v>
      </c>
      <c r="E4625" s="22">
        <v>232</v>
      </c>
    </row>
    <row r="4626" ht="12.75" customHeight="1" spans="1:5">
      <c r="A4626" s="48" t="s">
        <v>9794</v>
      </c>
      <c r="B4626" s="4" t="s">
        <v>9788</v>
      </c>
      <c r="C4626" s="7" t="s">
        <v>9795</v>
      </c>
      <c r="D4626" s="49" t="s">
        <v>62</v>
      </c>
      <c r="E4626" s="22">
        <v>280</v>
      </c>
    </row>
    <row r="4627" ht="12.75" customHeight="1" spans="1:5">
      <c r="A4627" s="48" t="s">
        <v>9796</v>
      </c>
      <c r="B4627" s="4" t="s">
        <v>9788</v>
      </c>
      <c r="C4627" s="7" t="s">
        <v>9797</v>
      </c>
      <c r="D4627" s="49" t="s">
        <v>62</v>
      </c>
      <c r="E4627" s="22">
        <v>257</v>
      </c>
    </row>
    <row r="4628" ht="12.75" customHeight="1" spans="1:5">
      <c r="A4628" s="48" t="s">
        <v>9798</v>
      </c>
      <c r="B4628" s="4" t="s">
        <v>9788</v>
      </c>
      <c r="C4628" s="7" t="s">
        <v>9799</v>
      </c>
      <c r="D4628" s="49" t="s">
        <v>62</v>
      </c>
      <c r="E4628" s="22">
        <v>671</v>
      </c>
    </row>
    <row r="4629" ht="12.75" customHeight="1" spans="1:5">
      <c r="A4629" s="48" t="s">
        <v>9800</v>
      </c>
      <c r="B4629" s="4" t="s">
        <v>9788</v>
      </c>
      <c r="C4629" s="7" t="s">
        <v>9801</v>
      </c>
      <c r="D4629" s="49" t="s">
        <v>62</v>
      </c>
      <c r="E4629" s="22">
        <v>380</v>
      </c>
    </row>
    <row r="4630" ht="12.75" customHeight="1" spans="1:5">
      <c r="A4630" s="48" t="s">
        <v>9802</v>
      </c>
      <c r="B4630" s="4" t="s">
        <v>9788</v>
      </c>
      <c r="C4630" s="7" t="s">
        <v>9803</v>
      </c>
      <c r="D4630" s="49" t="s">
        <v>62</v>
      </c>
      <c r="E4630" s="22">
        <v>7058</v>
      </c>
    </row>
    <row r="4631" ht="12.75" customHeight="1" spans="1:5">
      <c r="A4631" s="48" t="s">
        <v>9804</v>
      </c>
      <c r="B4631" s="4" t="s">
        <v>9788</v>
      </c>
      <c r="C4631" s="7" t="s">
        <v>9805</v>
      </c>
      <c r="D4631" s="49" t="s">
        <v>62</v>
      </c>
      <c r="E4631" s="22">
        <v>12077</v>
      </c>
    </row>
    <row r="4632" ht="12.75" customHeight="1" spans="1:5">
      <c r="A4632" s="48" t="s">
        <v>9806</v>
      </c>
      <c r="B4632" s="4" t="s">
        <v>9788</v>
      </c>
      <c r="C4632" s="7" t="s">
        <v>9807</v>
      </c>
      <c r="D4632" s="49" t="s">
        <v>62</v>
      </c>
      <c r="E4632" s="22">
        <v>8332</v>
      </c>
    </row>
    <row r="4633" ht="12.75" customHeight="1" spans="1:5">
      <c r="A4633" s="48" t="s">
        <v>9808</v>
      </c>
      <c r="B4633" s="4" t="s">
        <v>9788</v>
      </c>
      <c r="C4633" s="7" t="s">
        <v>9809</v>
      </c>
      <c r="D4633" s="49" t="s">
        <v>1210</v>
      </c>
      <c r="E4633" s="22">
        <v>257</v>
      </c>
    </row>
  </sheetData>
  <autoFilter xmlns:etc="http://www.wps.cn/officeDocument/2017/etCustomData" ref="A1:E4633" etc:filterBottomFollowUsedRange="0">
    <extLst/>
  </autoFilter>
  <customSheetViews>
    <customSheetView guid="{65F469DC-4441-4EC6-8EE2-808591DBC155}" filter="1" showAutoFilter="1">
      <autoFilter ref="A1:W4634">
        <filterColumn colId="0">
          <filters>
            <filter val="1"/>
            <filter val="2"/>
            <filter val="3"/>
            <filter val="4"/>
            <filter val="5"/>
            <filter val="6"/>
            <filter val="7"/>
            <filter val="8"/>
            <filter val="9"/>
            <filter val="1000"/>
            <filter val="1001"/>
            <filter val="1002"/>
            <filter val="1003"/>
            <filter val="1004"/>
            <filter val="1005"/>
            <filter val="1006"/>
            <filter val="1007"/>
            <filter val="1008"/>
            <filter val="1009"/>
            <filter val="10"/>
            <filter val="1010"/>
            <filter val="11"/>
            <filter val="1011"/>
            <filter val="12"/>
            <filter val="1012"/>
            <filter val="13"/>
            <filter val="1013"/>
            <filter val="14"/>
            <filter val="1014"/>
            <filter val="15"/>
            <filter val="1015"/>
            <filter val="16"/>
            <filter val="1016"/>
            <filter val="17"/>
            <filter val="1017"/>
            <filter val="18"/>
            <filter val="1018"/>
            <filter val="19"/>
            <filter val="1019"/>
            <filter val="20"/>
            <filter val="1020"/>
            <filter val="21"/>
            <filter val="1021"/>
            <filter val="22"/>
            <filter val="1022"/>
            <filter val="23"/>
            <filter val="1023"/>
            <filter val="24"/>
            <filter val="1024"/>
            <filter val="25"/>
            <filter val="1025"/>
            <filter val="26"/>
            <filter val="1026"/>
            <filter val="27"/>
            <filter val="1027"/>
            <filter val="28"/>
            <filter val="1028"/>
            <filter val="29"/>
            <filter val="1029"/>
            <filter val="30"/>
            <filter val="1030"/>
            <filter val="31"/>
            <filter val="1031"/>
            <filter val="32"/>
            <filter val="1032"/>
            <filter val="33"/>
            <filter val="1033"/>
            <filter val="34"/>
            <filter val="1034"/>
            <filter val="35"/>
            <filter val="1035"/>
            <filter val="36"/>
            <filter val="1036"/>
            <filter val="37"/>
            <filter val="1037"/>
            <filter val="38"/>
            <filter val="1038"/>
            <filter val="39"/>
            <filter val="1039"/>
            <filter val="40"/>
            <filter val="1040"/>
            <filter val="41"/>
            <filter val="1041"/>
            <filter val="42"/>
            <filter val="1042"/>
            <filter val="43"/>
            <filter val="1043"/>
            <filter val="44"/>
            <filter val="1044"/>
            <filter val="45"/>
            <filter val="1045"/>
            <filter val="46"/>
            <filter val="1046"/>
            <filter val="47"/>
            <filter val="1047"/>
            <filter val="48"/>
            <filter val="1048"/>
            <filter val="49"/>
            <filter val="1049"/>
            <filter val="50"/>
            <filter val="1050"/>
            <filter val="51"/>
            <filter val="1051"/>
            <filter val="52"/>
            <filter val="1052"/>
            <filter val="53"/>
            <filter val="1053"/>
            <filter val="54"/>
            <filter val="1054"/>
            <filter val="55"/>
            <filter val="1055"/>
            <filter val="56"/>
            <filter val="1056"/>
            <filter val="57"/>
            <filter val="1057"/>
            <filter val="58"/>
            <filter val="1058"/>
            <filter val="59"/>
            <filter val="1059"/>
            <filter val="60"/>
            <filter val="1060"/>
            <filter val="61"/>
            <filter val="1061"/>
            <filter val="62"/>
            <filter val="1062"/>
            <filter val="63"/>
            <filter val="1063"/>
            <filter val="64"/>
            <filter val="1064"/>
            <filter val="65"/>
            <filter val="1065"/>
            <filter val="66"/>
            <filter val="1066"/>
            <filter val="67"/>
            <filter val="1067"/>
            <filter val="68"/>
            <filter val="1068"/>
            <filter val="69"/>
            <filter val="1069"/>
            <filter val="70"/>
            <filter val="1070"/>
            <filter val="71"/>
            <filter val="1071"/>
            <filter val="72"/>
            <filter val="1072"/>
            <filter val="73"/>
            <filter val="1073"/>
            <filter val="74"/>
            <filter val="1074"/>
            <filter val="75"/>
            <filter val="1075"/>
            <filter val="76"/>
            <filter val="1076"/>
            <filter val="77"/>
            <filter val="1077"/>
            <filter val="78"/>
            <filter val="1078"/>
            <filter val="79"/>
            <filter val="1079"/>
            <filter val="80"/>
            <filter val="1080"/>
            <filter val="81"/>
            <filter val="1081"/>
            <filter val="82"/>
            <filter val="1082"/>
            <filter val="83"/>
            <filter val="1083"/>
            <filter val="84"/>
            <filter val="1084"/>
            <filter val="85"/>
            <filter val="1085"/>
            <filter val="86"/>
            <filter val="1086"/>
            <filter val="87"/>
            <filter val="1087"/>
            <filter val="88"/>
            <filter val="1088"/>
            <filter val="89"/>
            <filter val="1089"/>
            <filter val="90"/>
            <filter val="1090"/>
            <filter val="91"/>
            <filter val="1091"/>
            <filter val="92"/>
            <filter val="1092"/>
            <filter val="93"/>
            <filter val="1093"/>
            <filter val="94"/>
            <filter val="1094"/>
            <filter val="95"/>
            <filter val="1095"/>
            <filter val="96"/>
            <filter val="1096"/>
            <filter val="97"/>
            <filter val="1097"/>
            <filter val="98"/>
            <filter val="1098"/>
            <filter val="99"/>
            <filter val="1099"/>
            <filter val="1100"/>
            <filter val="1101"/>
            <filter val="1102"/>
            <filter val="1103"/>
            <filter val="1104"/>
            <filter val="1105"/>
            <filter val="1106"/>
            <filter val="1107"/>
            <filter val="1108"/>
            <filter val="1109"/>
            <filter val="1110"/>
            <filter val="1111"/>
            <filter val="1112"/>
            <filter val="1113"/>
            <filter val="1114"/>
            <filter val="1115"/>
            <filter val="1116"/>
            <filter val="1117"/>
            <filter val="1118"/>
            <filter val="1119"/>
            <filter val="1120"/>
            <filter val="1121"/>
            <filter val="1122"/>
            <filter val="1123"/>
            <filter val="1124"/>
            <filter val="1125"/>
            <filter val="1126"/>
            <filter val="1127"/>
            <filter val="1128"/>
            <filter val="1129"/>
            <filter val="1130"/>
            <filter val="1131"/>
            <filter val="1132"/>
            <filter val="1133"/>
            <filter val="1134"/>
            <filter val="1135"/>
            <filter val="1136"/>
            <filter val="1137"/>
            <filter val="1138"/>
            <filter val="1139"/>
            <filter val="1140"/>
            <filter val="1141"/>
            <filter val="1142"/>
            <filter val="1143"/>
            <filter val="1144"/>
            <filter val="1145"/>
            <filter val="1146"/>
            <filter val="1147"/>
            <filter val="1148"/>
            <filter val="1149"/>
            <filter val="1150"/>
            <filter val="1151"/>
            <filter val="1152"/>
            <filter val="1153"/>
            <filter val="1154"/>
            <filter val="1155"/>
            <filter val="1156"/>
            <filter val="1157"/>
            <filter val="1158"/>
            <filter val="1159"/>
            <filter val="1160"/>
            <filter val="1161"/>
            <filter val="1162"/>
            <filter val="1163"/>
            <filter val="1164"/>
            <filter val="1165"/>
            <filter val="1166"/>
            <filter val="1167"/>
            <filter val="1168"/>
            <filter val="1169"/>
            <filter val="1170"/>
            <filter val="1171"/>
            <filter val="1172"/>
            <filter val="1173"/>
            <filter val="1174"/>
            <filter val="1175"/>
            <filter val="1176"/>
            <filter val="1177"/>
            <filter val="1178"/>
            <filter val="1179"/>
            <filter val="1180"/>
            <filter val="1181"/>
            <filter val="1182"/>
            <filter val="1183"/>
            <filter val="1184"/>
            <filter val="1185"/>
            <filter val="1186"/>
            <filter val="1187"/>
            <filter val="1188"/>
            <filter val="1189"/>
            <filter val="1190"/>
            <filter val="1191"/>
            <filter val="1192"/>
            <filter val="1193"/>
            <filter val="1194"/>
            <filter val="1195"/>
            <filter val="1196"/>
            <filter val="1197"/>
            <filter val="1198"/>
            <filter val="1199"/>
            <filter val="1200"/>
            <filter val="1201"/>
            <filter val="1202"/>
            <filter val="1203"/>
            <filter val="1204"/>
            <filter val="1205"/>
            <filter val="1206"/>
            <filter val="1207"/>
            <filter val="1208"/>
            <filter val="1209"/>
            <filter val="1210"/>
            <filter val="1211"/>
            <filter val="1212"/>
            <filter val="1213"/>
            <filter val="1214"/>
            <filter val="1215"/>
            <filter val="1216"/>
            <filter val="1217"/>
            <filter val="1218"/>
            <filter val="1219"/>
            <filter val="1220"/>
            <filter val="1221"/>
            <filter val="1222"/>
            <filter val="1223"/>
            <filter val="1224"/>
            <filter val="1225"/>
            <filter val="1226"/>
            <filter val="1227"/>
            <filter val="1228"/>
            <filter val="1229"/>
            <filter val="1230"/>
            <filter val="1231"/>
            <filter val="1232"/>
            <filter val="1233"/>
            <filter val="1234"/>
            <filter val="1235"/>
            <filter val="1236"/>
            <filter val="1237"/>
            <filter val="1238"/>
            <filter val="1239"/>
            <filter val="1240"/>
            <filter val="1241"/>
            <filter val="1242"/>
            <filter val="1243"/>
            <filter val="1244"/>
            <filter val="1245"/>
            <filter val="1246"/>
            <filter val="1247"/>
            <filter val="1248"/>
            <filter val="1249"/>
            <filter val="1250"/>
            <filter val="1251"/>
            <filter val="1252"/>
            <filter val="1253"/>
            <filter val="1254"/>
            <filter val="1255"/>
            <filter val="1256"/>
            <filter val="1257"/>
            <filter val="1258"/>
            <filter val="1259"/>
            <filter val="1260"/>
            <filter val="1261"/>
            <filter val="1262"/>
            <filter val="1263"/>
            <filter val="1264"/>
            <filter val="1265"/>
            <filter val="1266"/>
            <filter val="1267"/>
            <filter val="1268"/>
            <filter val="1269"/>
            <filter val="1270"/>
            <filter val="1271"/>
            <filter val="1272"/>
            <filter val="1273"/>
            <filter val="1274"/>
            <filter val="1275"/>
            <filter val="1276"/>
            <filter val="1277"/>
            <filter val="1278"/>
            <filter val="1279"/>
            <filter val="1280"/>
            <filter val="1281"/>
            <filter val="1282"/>
            <filter val="1283"/>
            <filter val="1284"/>
            <filter val="1285"/>
            <filter val="1286"/>
            <filter val="1287"/>
            <filter val="1288"/>
            <filter val="1289"/>
            <filter val="1290"/>
            <filter val="1291"/>
            <filter val="1292"/>
            <filter val="1293"/>
            <filter val="1294"/>
            <filter val="1295"/>
            <filter val="1296"/>
            <filter val="1297"/>
            <filter val="1298"/>
            <filter val="1299"/>
            <filter val="1300"/>
            <filter val="1301"/>
            <filter val="1302"/>
            <filter val="1303"/>
            <filter val="1304"/>
            <filter val="1305"/>
            <filter val="1306"/>
            <filter val="1307"/>
            <filter val="1308"/>
            <filter val="1309"/>
            <filter val="1310"/>
            <filter val="1311"/>
            <filter val="1312"/>
            <filter val="1313"/>
            <filter val="1314"/>
            <filter val="1315"/>
            <filter val="1316"/>
            <filter val="1317"/>
            <filter val="1318"/>
            <filter val="1319"/>
            <filter val="1320"/>
            <filter val="1321"/>
            <filter val="1322"/>
            <filter val="1323"/>
            <filter val="1324"/>
            <filter val="1325"/>
            <filter val="1326"/>
            <filter val="1327"/>
            <filter val="1328"/>
            <filter val="1329"/>
            <filter val="1330"/>
            <filter val="1331"/>
            <filter val="1332"/>
            <filter val="1333"/>
            <filter val="1334"/>
            <filter val="1335"/>
            <filter val="1336"/>
            <filter val="1337"/>
            <filter val="1338"/>
            <filter val="1339"/>
            <filter val="1340"/>
            <filter val="1341"/>
            <filter val="1342"/>
            <filter val="1343"/>
            <filter val="1344"/>
            <filter val="1345"/>
            <filter val="1346"/>
            <filter val="1347"/>
            <filter val="1348"/>
            <filter val="1349"/>
            <filter val="1350"/>
            <filter val="1351"/>
            <filter val="1352"/>
            <filter val="1353"/>
            <filter val="1354"/>
            <filter val="1355"/>
            <filter val="1356"/>
            <filter val="1357"/>
            <filter val="1358"/>
            <filter val="1359"/>
            <filter val="1360"/>
            <filter val="1361"/>
            <filter val="1362"/>
            <filter val="1363"/>
            <filter val="1364"/>
            <filter val="1365"/>
            <filter val="1366"/>
            <filter val="1367"/>
            <filter val="1368"/>
            <filter val="1369"/>
            <filter val="1370"/>
            <filter val="1371"/>
            <filter val="1372"/>
            <filter val="1373"/>
            <filter val="1374"/>
            <filter val="1375"/>
            <filter val="1376"/>
            <filter val="1377"/>
            <filter val="1378"/>
            <filter val="1379"/>
            <filter val="1380"/>
            <filter val="1381"/>
            <filter val="1382"/>
            <filter val="1383"/>
            <filter val="1384"/>
            <filter val="1385"/>
            <filter val="1386"/>
            <filter val="1387"/>
            <filter val="1388"/>
            <filter val="1389"/>
            <filter val="1390"/>
            <filter val="1391"/>
            <filter val="1392"/>
            <filter val="1393"/>
            <filter val="1394"/>
            <filter val="1395"/>
            <filter val="1396"/>
            <filter val="1397"/>
            <filter val="1398"/>
            <filter val="1399"/>
            <filter val="1400"/>
            <filter val="1401"/>
            <filter val="1402"/>
            <filter val="1403"/>
            <filter val="1404"/>
            <filter val="1405"/>
            <filter val="1406"/>
            <filter val="1407"/>
            <filter val="1408"/>
            <filter val="1409"/>
            <filter val="1410"/>
            <filter val="1411"/>
            <filter val="1412"/>
            <filter val="1413"/>
            <filter val="1414"/>
            <filter val="1415"/>
            <filter val="1416"/>
            <filter val="1417"/>
            <filter val="1418"/>
            <filter val="1419"/>
            <filter val="1420"/>
            <filter val="1421"/>
            <filter val="1422"/>
            <filter val="1423"/>
            <filter val="1424"/>
            <filter val="1425"/>
            <filter val="1426"/>
            <filter val="1427"/>
            <filter val="1428"/>
            <filter val="1429"/>
            <filter val="1430"/>
            <filter val="1431"/>
            <filter val="1432"/>
            <filter val="1433"/>
            <filter val="1434"/>
            <filter val="1435"/>
            <filter val="1436"/>
            <filter val="1437"/>
            <filter val="1438"/>
            <filter val="1439"/>
            <filter val="1440"/>
            <filter val="1441"/>
            <filter val="1442"/>
            <filter val="1443"/>
            <filter val="1444"/>
            <filter val="1445"/>
            <filter val="1446"/>
            <filter val="1447"/>
            <filter val="1448"/>
            <filter val="1449"/>
            <filter val="1450"/>
            <filter val="1451"/>
            <filter val="1452"/>
            <filter val="1453"/>
            <filter val="1454"/>
            <filter val="1455"/>
            <filter val="1456"/>
            <filter val="1457"/>
            <filter val="1458"/>
            <filter val="1459"/>
            <filter val="1460"/>
            <filter val="1461"/>
            <filter val="1462"/>
            <filter val="1463"/>
            <filter val="1464"/>
            <filter val="1465"/>
            <filter val="1466"/>
            <filter val="1467"/>
            <filter val="1468"/>
            <filter val="1469"/>
            <filter val="1470"/>
            <filter val="1471"/>
            <filter val="1472"/>
            <filter val="1473"/>
            <filter val="1474"/>
            <filter val="1475"/>
            <filter val="1476"/>
            <filter val="1477"/>
            <filter val="1478"/>
            <filter val="1479"/>
            <filter val="1480"/>
            <filter val="1481"/>
            <filter val="1482"/>
            <filter val="1483"/>
            <filter val="1484"/>
            <filter val="1485"/>
            <filter val="1486"/>
            <filter val="1487"/>
            <filter val="1488"/>
            <filter val="1489"/>
            <filter val="1490"/>
            <filter val="1491"/>
            <filter val="1492"/>
            <filter val="1493"/>
            <filter val="1494"/>
            <filter val="1495"/>
            <filter val="1496"/>
            <filter val="1497"/>
            <filter val="1498"/>
            <filter val="1499"/>
            <filter val="1500"/>
            <filter val="1501"/>
            <filter val="1502"/>
            <filter val="1503"/>
            <filter val="1504"/>
            <filter val="1505"/>
            <filter val="1506"/>
            <filter val="1507"/>
            <filter val="1508"/>
            <filter val="1509"/>
            <filter val="1510"/>
            <filter val="1511"/>
            <filter val="1512"/>
            <filter val="1513"/>
            <filter val="1514"/>
            <filter val="1515"/>
            <filter val="1516"/>
            <filter val="1517"/>
            <filter val="1518"/>
            <filter val="1519"/>
            <filter val="1520"/>
            <filter val="1521"/>
            <filter val="1522"/>
            <filter val="1523"/>
            <filter val="1524"/>
            <filter val="1525"/>
            <filter val="1526"/>
            <filter val="1527"/>
            <filter val="1528"/>
            <filter val="1529"/>
            <filter val="1530"/>
            <filter val="1531"/>
            <filter val="1532"/>
            <filter val="1533"/>
            <filter val="1534"/>
            <filter val="1535"/>
            <filter val="1536"/>
            <filter val="1537"/>
            <filter val="1538"/>
            <filter val="1539"/>
            <filter val="1540"/>
            <filter val="1541"/>
            <filter val="1542"/>
            <filter val="1543"/>
            <filter val="1544"/>
            <filter val="1545"/>
            <filter val="1546"/>
            <filter val="1547"/>
            <filter val="1548"/>
            <filter val="1549"/>
            <filter val="1550"/>
            <filter val="1551"/>
            <filter val="1552"/>
            <filter val="1553"/>
            <filter val="1554"/>
            <filter val="1555"/>
            <filter val="1556"/>
            <filter val="1557"/>
            <filter val="1558"/>
            <filter val="1559"/>
            <filter val="1560"/>
            <filter val="1561"/>
            <filter val="1562"/>
            <filter val="1563"/>
            <filter val="1564"/>
            <filter val="1565"/>
            <filter val="1566"/>
            <filter val="1567"/>
            <filter val="1568"/>
            <filter val="1569"/>
            <filter val="1570"/>
            <filter val="1571"/>
            <filter val="1572"/>
            <filter val="1573"/>
            <filter val="1574"/>
            <filter val="1575"/>
            <filter val="1576"/>
            <filter val="1577"/>
            <filter val="1578"/>
            <filter val="1579"/>
            <filter val="1580"/>
            <filter val="1581"/>
            <filter val="1582"/>
            <filter val="1583"/>
            <filter val="1584"/>
            <filter val="1585"/>
            <filter val="1586"/>
            <filter val="1587"/>
            <filter val="1588"/>
            <filter val="1589"/>
            <filter val="1590"/>
            <filter val="1591"/>
            <filter val="1592"/>
            <filter val="1593"/>
            <filter val="1594"/>
            <filter val="1595"/>
            <filter val="1596"/>
            <filter val="1597"/>
            <filter val="1598"/>
            <filter val="1599"/>
            <filter val="1600"/>
            <filter val="1601"/>
            <filter val="1602"/>
            <filter val="1603"/>
            <filter val="1604"/>
            <filter val="1605"/>
            <filter val="1606"/>
            <filter val="1607"/>
            <filter val="1608"/>
            <filter val="1609"/>
            <filter val="1610"/>
            <filter val="1611"/>
            <filter val="1612"/>
            <filter val="1613"/>
            <filter val="1614"/>
            <filter val="1615"/>
            <filter val="1616"/>
            <filter val="1617"/>
            <filter val="1618"/>
            <filter val="1619"/>
            <filter val="1620"/>
            <filter val="1621"/>
            <filter val="1622"/>
            <filter val="1623"/>
            <filter val="1624"/>
            <filter val="1625"/>
            <filter val="1626"/>
            <filter val="1627"/>
            <filter val="1628"/>
            <filter val="1629"/>
            <filter val="1630"/>
            <filter val="1631"/>
            <filter val="1632"/>
            <filter val="1633"/>
            <filter val="1634"/>
            <filter val="1635"/>
            <filter val="1636"/>
            <filter val="1637"/>
            <filter val="1638"/>
            <filter val="1639"/>
            <filter val="1640"/>
            <filter val="1641"/>
            <filter val="1642"/>
            <filter val="1643"/>
            <filter val="1644"/>
            <filter val="1645"/>
            <filter val="1646"/>
            <filter val="1647"/>
            <filter val="1648"/>
            <filter val="1649"/>
            <filter val="1650"/>
            <filter val="1651"/>
            <filter val="1652"/>
            <filter val="1653"/>
            <filter val="1654"/>
            <filter val="1655"/>
            <filter val="1656"/>
            <filter val="1657"/>
            <filter val="1658"/>
            <filter val="1659"/>
            <filter val="1660"/>
            <filter val="1661"/>
            <filter val="1662"/>
            <filter val="1663"/>
            <filter val="1664"/>
            <filter val="1665"/>
            <filter val="1666"/>
            <filter val="1667"/>
            <filter val="1668"/>
            <filter val="1669"/>
            <filter val="1670"/>
            <filter val="1671"/>
            <filter val="1672"/>
            <filter val="1673"/>
            <filter val="1674"/>
            <filter val="1675"/>
            <filter val="1676"/>
            <filter val="1677"/>
            <filter val="1678"/>
            <filter val="1679"/>
            <filter val="1680"/>
            <filter val="1681"/>
            <filter val="1682"/>
            <filter val="1683"/>
            <filter val="1684"/>
            <filter val="1685"/>
            <filter val="1686"/>
            <filter val="1687"/>
            <filter val="1688"/>
            <filter val="1689"/>
            <filter val="1690"/>
            <filter val="1691"/>
            <filter val="1692"/>
            <filter val="1693"/>
            <filter val="1694"/>
            <filter val="1695"/>
            <filter val="1696"/>
            <filter val="1697"/>
            <filter val="1698"/>
            <filter val="1699"/>
            <filter val="1700"/>
            <filter val="1701"/>
            <filter val="1702"/>
            <filter val="1703"/>
            <filter val="1704"/>
            <filter val="1705"/>
            <filter val="1706"/>
            <filter val="1707"/>
            <filter val="1708"/>
            <filter val="1709"/>
            <filter val="1710"/>
            <filter val="1711"/>
            <filter val="1712"/>
            <filter val="1713"/>
            <filter val="1714"/>
            <filter val="1715"/>
            <filter val="1716"/>
            <filter val="1717"/>
            <filter val="1718"/>
            <filter val="1719"/>
            <filter val="1720"/>
            <filter val="1721"/>
            <filter val="1722"/>
            <filter val="1723"/>
            <filter val="1724"/>
            <filter val="1725"/>
            <filter val="1726"/>
            <filter val="1727"/>
            <filter val="1728"/>
            <filter val="1729"/>
            <filter val="1730"/>
            <filter val="1731"/>
            <filter val="1732"/>
            <filter val="1733"/>
            <filter val="1734"/>
            <filter val="1735"/>
            <filter val="1736"/>
            <filter val="1737"/>
            <filter val="1738"/>
            <filter val="1739"/>
            <filter val="1740"/>
            <filter val="1741"/>
            <filter val="1742"/>
            <filter val="1743"/>
            <filter val="1744"/>
            <filter val="1745"/>
            <filter val="1746"/>
            <filter val="1747"/>
            <filter val="1748"/>
            <filter val="1749"/>
            <filter val="1750"/>
            <filter val="1751"/>
            <filter val="1752"/>
            <filter val="1753"/>
            <filter val="1754"/>
            <filter val="1755"/>
            <filter val="1756"/>
            <filter val="1757"/>
            <filter val="1758"/>
            <filter val="1759"/>
            <filter val="1760"/>
            <filter val="1761"/>
            <filter val="1762"/>
            <filter val="1763"/>
            <filter val="1764"/>
            <filter val="1765"/>
            <filter val="1766"/>
            <filter val="1767"/>
            <filter val="1768"/>
            <filter val="1769"/>
            <filter val="1770"/>
            <filter val="1771"/>
            <filter val="1772"/>
            <filter val="1773"/>
            <filter val="1774"/>
            <filter val="1775"/>
            <filter val="1776"/>
            <filter val="1777"/>
            <filter val="1778"/>
            <filter val="1779"/>
            <filter val="1780"/>
            <filter val="1781"/>
            <filter val="1782"/>
            <filter val="1783"/>
            <filter val="1784"/>
            <filter val="1785"/>
            <filter val="1786"/>
            <filter val="1787"/>
            <filter val="1788"/>
            <filter val="1789"/>
            <filter val="1790"/>
            <filter val="1791"/>
            <filter val="1792"/>
            <filter val="1793"/>
            <filter val="1794"/>
            <filter val="1795"/>
            <filter val="1796"/>
            <filter val="1797"/>
            <filter val="1798"/>
            <filter val="1799"/>
            <filter val="1800"/>
            <filter val="1801"/>
            <filter val="1802"/>
            <filter val="1803"/>
            <filter val="1804"/>
            <filter val="1805"/>
            <filter val="1806"/>
            <filter val="1807"/>
            <filter val="1808"/>
            <filter val="1809"/>
            <filter val="1810"/>
            <filter val="1811"/>
            <filter val="1812"/>
            <filter val="1813"/>
            <filter val="1814"/>
            <filter val="1815"/>
            <filter val="1816"/>
            <filter val="1817"/>
            <filter val="1818"/>
            <filter val="1819"/>
            <filter val="1820"/>
            <filter val="1821"/>
            <filter val="1822"/>
            <filter val="1823"/>
            <filter val="1824"/>
            <filter val="1825"/>
            <filter val="1826"/>
            <filter val="1827"/>
            <filter val="1828"/>
            <filter val="1829"/>
            <filter val="1830"/>
            <filter val="1831"/>
            <filter val="1832"/>
            <filter val="1833"/>
            <filter val="1834"/>
            <filter val="1835"/>
            <filter val="1836"/>
            <filter val="1837"/>
            <filter val="1838"/>
            <filter val="1839"/>
            <filter val="1840"/>
            <filter val="1841"/>
            <filter val="1842"/>
            <filter val="1843"/>
            <filter val="1844"/>
            <filter val="1845"/>
            <filter val="1846"/>
            <filter val="1847"/>
            <filter val="1848"/>
            <filter val="1849"/>
            <filter val="1850"/>
            <filter val="1851"/>
            <filter val="1852"/>
            <filter val="1853"/>
            <filter val="1854"/>
            <filter val="1855"/>
            <filter val="1856"/>
            <filter val="1857"/>
            <filter val="1858"/>
            <filter val="1859"/>
            <filter val="1860"/>
            <filter val="1861"/>
            <filter val="1862"/>
            <filter val="1863"/>
            <filter val="1864"/>
            <filter val="1865"/>
            <filter val="1866"/>
            <filter val="1867"/>
            <filter val="1868"/>
            <filter val="1869"/>
            <filter val="1870"/>
            <filter val="1871"/>
            <filter val="1872"/>
            <filter val="1873"/>
            <filter val="1874"/>
            <filter val="1875"/>
            <filter val="1876"/>
            <filter val="1877"/>
            <filter val="1878"/>
            <filter val="1879"/>
            <filter val="1880"/>
            <filter val="1881"/>
            <filter val="1882"/>
            <filter val="1883"/>
            <filter val="1884"/>
            <filter val="1885"/>
            <filter val="1886"/>
            <filter val="1887"/>
            <filter val="1888"/>
            <filter val="1889"/>
            <filter val="1890"/>
            <filter val="1891"/>
            <filter val="1892"/>
            <filter val="1893"/>
            <filter val="1894"/>
            <filter val="1895"/>
            <filter val="1896"/>
            <filter val="1897"/>
            <filter val="1898"/>
            <filter val="1899"/>
            <filter val="1900"/>
            <filter val="1901"/>
            <filter val="1902"/>
            <filter val="1903"/>
            <filter val="1904"/>
            <filter val="1905"/>
            <filter val="1906"/>
            <filter val="1907"/>
            <filter val="1908"/>
            <filter val="1909"/>
            <filter val="1910"/>
            <filter val="1911"/>
            <filter val="1912"/>
            <filter val="1913"/>
            <filter val="1914"/>
            <filter val="1915"/>
            <filter val="1916"/>
            <filter val="1917"/>
            <filter val="1918"/>
            <filter val="1919"/>
            <filter val="1920"/>
            <filter val="1921"/>
            <filter val="1922"/>
            <filter val="1923"/>
            <filter val="1924"/>
            <filter val="1925"/>
            <filter val="1926"/>
            <filter val="1927"/>
            <filter val="1928"/>
            <filter val="1929"/>
            <filter val="1930"/>
            <filter val="1931"/>
            <filter val="1932"/>
            <filter val="1933"/>
            <filter val="1934"/>
            <filter val="1935"/>
            <filter val="1936"/>
            <filter val="1937"/>
            <filter val="1938"/>
            <filter val="1939"/>
            <filter val="1940"/>
            <filter val="1941"/>
            <filter val="1942"/>
            <filter val="1943"/>
            <filter val="1944"/>
            <filter val="1945"/>
            <filter val="1946"/>
            <filter val="1947"/>
            <filter val="1948"/>
            <filter val="1949"/>
            <filter val="1950"/>
            <filter val="1951"/>
            <filter val="1952"/>
            <filter val="1953"/>
            <filter val="1954"/>
            <filter val="1955"/>
            <filter val="1956"/>
            <filter val="1957"/>
            <filter val="1958"/>
            <filter val="1959"/>
            <filter val="1960"/>
            <filter val="1961"/>
            <filter val="1962"/>
            <filter val="1963"/>
            <filter val="1964"/>
            <filter val="1965"/>
            <filter val="1966"/>
            <filter val="1967"/>
            <filter val="1968"/>
            <filter val="1969"/>
            <filter val="1970"/>
            <filter val="1971"/>
            <filter val="1972"/>
            <filter val="1973"/>
            <filter val="1974"/>
            <filter val="1975"/>
            <filter val="1976"/>
            <filter val="1977"/>
            <filter val="1978"/>
            <filter val="1979"/>
            <filter val="1980"/>
            <filter val="1981"/>
            <filter val="1982"/>
            <filter val="1983"/>
            <filter val="1984"/>
            <filter val="1985"/>
            <filter val="1986"/>
            <filter val="1987"/>
            <filter val="1988"/>
            <filter val="1989"/>
            <filter val="1990"/>
            <filter val="1991"/>
            <filter val="1992"/>
            <filter val="1993"/>
            <filter val="1994"/>
            <filter val="1995"/>
            <filter val="1996"/>
            <filter val="1997"/>
            <filter val="1998"/>
            <filter val="1999"/>
            <filter val="2000"/>
            <filter val="2001"/>
            <filter val="2002"/>
            <filter val="2003"/>
            <filter val="2004"/>
            <filter val="2005"/>
            <filter val="2006"/>
            <filter val="2007"/>
            <filter val="2008"/>
            <filter val="2009"/>
            <filter val="2010"/>
            <filter val="2011"/>
            <filter val="2012"/>
            <filter val="2013"/>
            <filter val="2014"/>
            <filter val="2015"/>
            <filter val="2016"/>
            <filter val="2017"/>
            <filter val="2018"/>
            <filter val="2019"/>
            <filter val="2020"/>
            <filter val="2021"/>
            <filter val="2022"/>
            <filter val="2023"/>
            <filter val="2024"/>
            <filter val="2025"/>
            <filter val="2026"/>
            <filter val="2027"/>
            <filter val="2028"/>
            <filter val="2029"/>
            <filter val="2030"/>
            <filter val="2031"/>
            <filter val="2032"/>
            <filter val="2033"/>
            <filter val="2034"/>
            <filter val="2035"/>
            <filter val="2036"/>
            <filter val="2037"/>
            <filter val="2038"/>
            <filter val="2039"/>
            <filter val="2040"/>
            <filter val="2041"/>
            <filter val="2042"/>
            <filter val="2043"/>
            <filter val="2044"/>
            <filter val="2045"/>
            <filter val="2046"/>
            <filter val="2047"/>
            <filter val="2048"/>
            <filter val="2049"/>
            <filter val="2050"/>
            <filter val="2051"/>
            <filter val="2052"/>
            <filter val="2053"/>
            <filter val="2054"/>
            <filter val="2055"/>
            <filter val="2056"/>
            <filter val="2057"/>
            <filter val="2058"/>
            <filter val="2059"/>
            <filter val="2060"/>
            <filter val="2061"/>
            <filter val="2062"/>
            <filter val="2063"/>
            <filter val="2064"/>
            <filter val="2065"/>
            <filter val="2066"/>
            <filter val="2067"/>
            <filter val="2068"/>
            <filter val="2069"/>
            <filter val="2070"/>
            <filter val="2071"/>
            <filter val="2072"/>
            <filter val="2073"/>
            <filter val="2074"/>
            <filter val="2075"/>
            <filter val="2076"/>
            <filter val="2077"/>
            <filter val="2078"/>
            <filter val="2079"/>
            <filter val="2080"/>
            <filter val="2081"/>
            <filter val="2082"/>
            <filter val="2083"/>
            <filter val="2084"/>
            <filter val="2085"/>
            <filter val="2086"/>
            <filter val="2087"/>
            <filter val="2088"/>
            <filter val="2089"/>
            <filter val="2090"/>
            <filter val="2091"/>
            <filter val="2092"/>
            <filter val="2093"/>
            <filter val="2094"/>
            <filter val="2095"/>
            <filter val="2096"/>
            <filter val="2097"/>
            <filter val="2098"/>
            <filter val="2099"/>
            <filter val="2100"/>
            <filter val="2101"/>
            <filter val="2102"/>
            <filter val="2103"/>
            <filter val="2104"/>
            <filter val="2105"/>
            <filter val="2106"/>
            <filter val="2107"/>
            <filter val="2108"/>
            <filter val="2109"/>
            <filter val="2110"/>
            <filter val="2111"/>
            <filter val="2112"/>
            <filter val="2113"/>
            <filter val="2114"/>
            <filter val="2115"/>
            <filter val="2116"/>
            <filter val="2117"/>
            <filter val="2118"/>
            <filter val="2119"/>
            <filter val="2120"/>
            <filter val="2121"/>
            <filter val="2122"/>
            <filter val="2123"/>
            <filter val="2124"/>
            <filter val="2125"/>
            <filter val="2126"/>
            <filter val="2127"/>
            <filter val="2128"/>
            <filter val="2129"/>
            <filter val="2130"/>
            <filter val="2131"/>
            <filter val="2132"/>
            <filter val="2133"/>
            <filter val="2134"/>
            <filter val="2135"/>
            <filter val="2136"/>
            <filter val="2137"/>
            <filter val="2138"/>
            <filter val="2139"/>
            <filter val="2140"/>
            <filter val="2141"/>
            <filter val="2142"/>
            <filter val="2143"/>
            <filter val="2144"/>
            <filter val="2145"/>
            <filter val="2146"/>
            <filter val="2147"/>
            <filter val="2148"/>
            <filter val="2149"/>
            <filter val="2150"/>
            <filter val="2151"/>
            <filter val="2152"/>
            <filter val="2153"/>
            <filter val="2154"/>
            <filter val="2155"/>
            <filter val="2156"/>
            <filter val="2157"/>
            <filter val="2158"/>
            <filter val="2159"/>
            <filter val="2160"/>
            <filter val="2161"/>
            <filter val="2162"/>
            <filter val="2163"/>
            <filter val="2164"/>
            <filter val="2165"/>
            <filter val="2166"/>
            <filter val="2167"/>
            <filter val="2168"/>
            <filter val="2169"/>
            <filter val="2170"/>
            <filter val="2171"/>
            <filter val="2172"/>
            <filter val="2173"/>
            <filter val="2174"/>
            <filter val="2175"/>
            <filter val="2176"/>
            <filter val="2177"/>
            <filter val="2178"/>
            <filter val="2179"/>
            <filter val="2180"/>
            <filter val="2181"/>
            <filter val="2182"/>
            <filter val="2183"/>
            <filter val="2184"/>
            <filter val="2185"/>
            <filter val="2186"/>
            <filter val="2187"/>
            <filter val="2188"/>
            <filter val="2189"/>
            <filter val="2190"/>
            <filter val="2191"/>
            <filter val="2192"/>
            <filter val="2193"/>
            <filter val="2194"/>
            <filter val="2195"/>
            <filter val="2196"/>
            <filter val="2197"/>
            <filter val="2198"/>
            <filter val="2199"/>
            <filter val="2200"/>
            <filter val="2201"/>
            <filter val="2202"/>
            <filter val="2203"/>
            <filter val="2204"/>
            <filter val="2205"/>
            <filter val="2206"/>
            <filter val="2207"/>
            <filter val="2208"/>
            <filter val="2209"/>
            <filter val="2210"/>
            <filter val="2211"/>
            <filter val="2212"/>
            <filter val="2213"/>
            <filter val="2214"/>
            <filter val="2215"/>
            <filter val="2216"/>
            <filter val="2217"/>
            <filter val="2218"/>
            <filter val="2219"/>
            <filter val="2220"/>
            <filter val="2221"/>
            <filter val="2222"/>
            <filter val="2223"/>
            <filter val="2224"/>
            <filter val="2225"/>
            <filter val="2226"/>
            <filter val="2227"/>
            <filter val="2228"/>
            <filter val="2229"/>
            <filter val="2230"/>
            <filter val="2231"/>
            <filter val="2232"/>
            <filter val="2233"/>
            <filter val="2234"/>
            <filter val="2235"/>
            <filter val="2236"/>
            <filter val="2237"/>
            <filter val="2238"/>
            <filter val="2239"/>
            <filter val="2240"/>
            <filter val="2241"/>
            <filter val="2242"/>
            <filter val="2243"/>
            <filter val="2244"/>
            <filter val="2245"/>
            <filter val="2246"/>
            <filter val="2247"/>
            <filter val="2248"/>
            <filter val="2249"/>
            <filter val="2250"/>
            <filter val="2251"/>
            <filter val="2252"/>
            <filter val="2253"/>
            <filter val="2254"/>
            <filter val="2255"/>
            <filter val="2256"/>
            <filter val="2257"/>
            <filter val="2258"/>
            <filter val="2259"/>
            <filter val="2260"/>
            <filter val="2261"/>
            <filter val="2262"/>
            <filter val="2263"/>
            <filter val="2264"/>
            <filter val="2265"/>
            <filter val="2266"/>
            <filter val="2267"/>
            <filter val="2268"/>
            <filter val="2269"/>
            <filter val="2270"/>
            <filter val="2271"/>
            <filter val="2272"/>
            <filter val="2273"/>
            <filter val="2274"/>
            <filter val="2275"/>
            <filter val="2276"/>
            <filter val="2277"/>
            <filter val="2278"/>
            <filter val="2279"/>
            <filter val="2280"/>
            <filter val="2281"/>
            <filter val="2282"/>
            <filter val="2283"/>
            <filter val="2284"/>
            <filter val="2285"/>
            <filter val="2286"/>
            <filter val="2287"/>
            <filter val="2288"/>
            <filter val="2289"/>
            <filter val="2290"/>
            <filter val="2291"/>
            <filter val="2292"/>
            <filter val="2293"/>
            <filter val="2294"/>
            <filter val="2295"/>
            <filter val="2296"/>
            <filter val="2297"/>
            <filter val="2298"/>
            <filter val="2299"/>
            <filter val="2300"/>
            <filter val="2301"/>
            <filter val="2302"/>
            <filter val="2303"/>
            <filter val="2304"/>
            <filter val="2305"/>
            <filter val="2306"/>
            <filter val="2307"/>
            <filter val="2308"/>
            <filter val="2309"/>
            <filter val="2310"/>
            <filter val="2311"/>
            <filter val="2312"/>
            <filter val="2313"/>
            <filter val="2314"/>
            <filter val="2315"/>
            <filter val="2316"/>
            <filter val="2317"/>
            <filter val="2318"/>
            <filter val="2319"/>
            <filter val="2320"/>
            <filter val="2321"/>
            <filter val="2322"/>
            <filter val="2323"/>
            <filter val="2324"/>
            <filter val="2325"/>
            <filter val="2326"/>
            <filter val="2327"/>
            <filter val="2328"/>
            <filter val="2329"/>
            <filter val="2330"/>
            <filter val="2331"/>
            <filter val="2332"/>
            <filter val="2333"/>
            <filter val="2334"/>
            <filter val="2335"/>
            <filter val="2336"/>
            <filter val="2337"/>
            <filter val="2338"/>
            <filter val="2339"/>
            <filter val="2340"/>
            <filter val="2341"/>
            <filter val="2342"/>
            <filter val="2343"/>
            <filter val="2344"/>
            <filter val="2345"/>
            <filter val="2346"/>
            <filter val="2347"/>
            <filter val="2348"/>
            <filter val="2349"/>
            <filter val="2350"/>
            <filter val="2351"/>
            <filter val="2352"/>
            <filter val="2353"/>
            <filter val="2354"/>
            <filter val="2355"/>
            <filter val="2356"/>
            <filter val="2357"/>
            <filter val="2358"/>
            <filter val="2359"/>
            <filter val="2360"/>
            <filter val="2361"/>
            <filter val="2362"/>
            <filter val="2363"/>
            <filter val="2364"/>
            <filter val="2365"/>
            <filter val="2366"/>
            <filter val="2367"/>
            <filter val="2368"/>
            <filter val="2369"/>
            <filter val="2370"/>
            <filter val="2371"/>
            <filter val="2372"/>
            <filter val="2373"/>
            <filter val="2374"/>
            <filter val="2375"/>
            <filter val="2376"/>
            <filter val="2377"/>
            <filter val="2378"/>
            <filter val="2379"/>
            <filter val="2380"/>
            <filter val="2381"/>
            <filter val="2382"/>
            <filter val="2383"/>
            <filter val="2384"/>
            <filter val="2385"/>
            <filter val="2386"/>
            <filter val="2387"/>
            <filter val="2388"/>
            <filter val="2389"/>
            <filter val="2390"/>
            <filter val="2391"/>
            <filter val="2392"/>
            <filter val="2393"/>
            <filter val="2394"/>
            <filter val="2395"/>
            <filter val="2396"/>
            <filter val="2397"/>
            <filter val="2398"/>
            <filter val="2399"/>
            <filter val="2400"/>
            <filter val="2401"/>
            <filter val="2402"/>
            <filter val="2403"/>
            <filter val="2404"/>
            <filter val="2405"/>
            <filter val="2406"/>
            <filter val="2407"/>
            <filter val="2408"/>
            <filter val="2409"/>
            <filter val="2410"/>
            <filter val="2411"/>
            <filter val="2412"/>
            <filter val="2413"/>
            <filter val="2414"/>
            <filter val="2415"/>
            <filter val="2416"/>
            <filter val="2417"/>
            <filter val="2418"/>
            <filter val="2419"/>
            <filter val="2420"/>
            <filter val="2421"/>
            <filter val="2422"/>
            <filter val="2423"/>
            <filter val="2424"/>
            <filter val="2425"/>
            <filter val="2426"/>
            <filter val="2427"/>
            <filter val="2428"/>
            <filter val="2429"/>
            <filter val="2430"/>
            <filter val="2431"/>
            <filter val="2432"/>
            <filter val="2433"/>
            <filter val="2434"/>
            <filter val="2435"/>
            <filter val="2436"/>
            <filter val="2437"/>
            <filter val="2438"/>
            <filter val="2439"/>
            <filter val="2440"/>
            <filter val="2441"/>
            <filter val="2442"/>
            <filter val="2443"/>
            <filter val="2444"/>
            <filter val="2445"/>
            <filter val="2446"/>
            <filter val="2447"/>
            <filter val="2448"/>
            <filter val="2449"/>
            <filter val="2450"/>
            <filter val="2451"/>
            <filter val="2452"/>
            <filter val="2453"/>
            <filter val="2454"/>
            <filter val="2455"/>
            <filter val="2456"/>
            <filter val="2457"/>
            <filter val="2458"/>
            <filter val="2459"/>
            <filter val="2460"/>
            <filter val="2461"/>
            <filter val="2462"/>
            <filter val="2463"/>
            <filter val="2464"/>
            <filter val="2465"/>
            <filter val="2466"/>
            <filter val="2467"/>
            <filter val="2468"/>
            <filter val="2469"/>
            <filter val="2470"/>
            <filter val="2471"/>
            <filter val="2472"/>
            <filter val="2473"/>
            <filter val="2474"/>
            <filter val="2475"/>
            <filter val="2476"/>
            <filter val="2477"/>
            <filter val="2478"/>
            <filter val="2479"/>
            <filter val="2480"/>
            <filter val="2481"/>
            <filter val="2482"/>
            <filter val="2483"/>
            <filter val="2484"/>
            <filter val="2485"/>
            <filter val="2486"/>
            <filter val="2487"/>
            <filter val="2488"/>
            <filter val="2489"/>
            <filter val="2490"/>
            <filter val="2491"/>
            <filter val="2492"/>
            <filter val="2493"/>
            <filter val="2494"/>
            <filter val="2495"/>
            <filter val="2496"/>
            <filter val="2497"/>
            <filter val="2498"/>
            <filter val="2499"/>
            <filter val="2500"/>
            <filter val="2501"/>
            <filter val="2502"/>
            <filter val="2503"/>
            <filter val="2504"/>
            <filter val="2505"/>
            <filter val="2506"/>
            <filter val="2507"/>
            <filter val="2508"/>
            <filter val="2509"/>
            <filter val="2510"/>
            <filter val="2511"/>
            <filter val="2512"/>
            <filter val="2513"/>
            <filter val="2514"/>
            <filter val="2515"/>
            <filter val="2516"/>
            <filter val="2517"/>
            <filter val="2518"/>
            <filter val="2519"/>
            <filter val="2520"/>
            <filter val="2521"/>
            <filter val="2522"/>
            <filter val="2523"/>
            <filter val="2524"/>
            <filter val="2525"/>
            <filter val="2526"/>
            <filter val="2527"/>
            <filter val="2528"/>
            <filter val="2529"/>
            <filter val="2530"/>
            <filter val="2531"/>
            <filter val="2532"/>
            <filter val="2533"/>
            <filter val="2534"/>
            <filter val="2535"/>
            <filter val="2536"/>
            <filter val="2537"/>
            <filter val="2538"/>
            <filter val="2539"/>
            <filter val="2540"/>
            <filter val="2541"/>
            <filter val="2542"/>
            <filter val="2543"/>
            <filter val="2544"/>
            <filter val="2545"/>
            <filter val="2546"/>
            <filter val="2547"/>
            <filter val="2548"/>
            <filter val="2549"/>
            <filter val="2550"/>
            <filter val="2551"/>
            <filter val="2552"/>
            <filter val="2553"/>
            <filter val="2554"/>
            <filter val="2555"/>
            <filter val="2556"/>
            <filter val="2557"/>
            <filter val="2558"/>
            <filter val="2559"/>
            <filter val="2560"/>
            <filter val="2561"/>
            <filter val="2562"/>
            <filter val="2563"/>
            <filter val="2564"/>
            <filter val="2565"/>
            <filter val="2566"/>
            <filter val="2567"/>
            <filter val="2568"/>
            <filter val="2569"/>
            <filter val="2570"/>
            <filter val="2571"/>
            <filter val="2572"/>
            <filter val="2573"/>
            <filter val="2574"/>
            <filter val="2575"/>
            <filter val="2576"/>
            <filter val="2577"/>
            <filter val="2578"/>
            <filter val="2579"/>
            <filter val="2580"/>
            <filter val="2581"/>
            <filter val="2582"/>
            <filter val="2583"/>
            <filter val="2584"/>
            <filter val="2585"/>
            <filter val="2586"/>
            <filter val="2587"/>
            <filter val="2588"/>
            <filter val="2589"/>
            <filter val="2590"/>
            <filter val="2591"/>
            <filter val="2592"/>
            <filter val="2593"/>
            <filter val="2594"/>
            <filter val="2595"/>
            <filter val="2596"/>
            <filter val="2597"/>
            <filter val="2598"/>
            <filter val="2599"/>
            <filter val="2600"/>
            <filter val="2601"/>
            <filter val="2602"/>
            <filter val="2603"/>
            <filter val="2604"/>
            <filter val="2605"/>
            <filter val="2606"/>
            <filter val="2607"/>
            <filter val="2608"/>
            <filter val="2609"/>
            <filter val="2610"/>
            <filter val="2611"/>
            <filter val="2612"/>
            <filter val="2613"/>
            <filter val="2614"/>
            <filter val="2615"/>
            <filter val="2616"/>
            <filter val="2617"/>
            <filter val="2618"/>
            <filter val="2619"/>
            <filter val="2620"/>
            <filter val="2621"/>
            <filter val="2622"/>
            <filter val="2623"/>
            <filter val="2624"/>
            <filter val="2625"/>
            <filter val="2626"/>
            <filter val="2627"/>
            <filter val="2628"/>
            <filter val="2629"/>
            <filter val="2630"/>
            <filter val="2631"/>
            <filter val="2632"/>
            <filter val="2633"/>
            <filter val="2634"/>
            <filter val="2635"/>
            <filter val="2636"/>
            <filter val="2637"/>
            <filter val="2638"/>
            <filter val="2639"/>
            <filter val="2640"/>
            <filter val="2641"/>
            <filter val="2642"/>
            <filter val="2643"/>
            <filter val="2644"/>
            <filter val="2645"/>
            <filter val="2646"/>
            <filter val="2647"/>
            <filter val="2648"/>
            <filter val="2649"/>
            <filter val="2650"/>
            <filter val="2651"/>
            <filter val="2652"/>
            <filter val="2653"/>
            <filter val="2654"/>
            <filter val="2655"/>
            <filter val="2656"/>
            <filter val="2657"/>
            <filter val="2658"/>
            <filter val="2659"/>
            <filter val="2660"/>
            <filter val="2661"/>
            <filter val="2662"/>
            <filter val="2663"/>
            <filter val="2664"/>
            <filter val="2665"/>
            <filter val="2666"/>
            <filter val="2667"/>
            <filter val="2668"/>
            <filter val="2669"/>
            <filter val="2670"/>
            <filter val="2671"/>
            <filter val="2672"/>
            <filter val="2673"/>
            <filter val="2674"/>
            <filter val="2675"/>
            <filter val="2676"/>
            <filter val="2677"/>
            <filter val="2678"/>
            <filter val="2679"/>
            <filter val="2680"/>
            <filter val="2681"/>
            <filter val="2682"/>
            <filter val="2683"/>
            <filter val="2684"/>
            <filter val="2685"/>
            <filter val="2686"/>
            <filter val="2687"/>
            <filter val="2688"/>
            <filter val="2689"/>
            <filter val="2690"/>
            <filter val="2691"/>
            <filter val="2692"/>
            <filter val="2693"/>
            <filter val="2694"/>
            <filter val="2695"/>
            <filter val="2696"/>
            <filter val="2697"/>
            <filter val="2698"/>
            <filter val="2699"/>
            <filter val="2700"/>
            <filter val="2701"/>
            <filter val="2702"/>
            <filter val="2703"/>
            <filter val="2704"/>
            <filter val="2705"/>
            <filter val="2706"/>
            <filter val="2707"/>
            <filter val="2708"/>
            <filter val="2709"/>
            <filter val="2710"/>
            <filter val="2711"/>
            <filter val="2712"/>
            <filter val="2713"/>
            <filter val="2714"/>
            <filter val="2715"/>
            <filter val="2716"/>
            <filter val="2717"/>
            <filter val="2718"/>
            <filter val="2719"/>
            <filter val="2720"/>
            <filter val="2721"/>
            <filter val="2722"/>
            <filter val="2723"/>
            <filter val="2724"/>
            <filter val="2725"/>
            <filter val="2726"/>
            <filter val="2727"/>
            <filter val="2728"/>
            <filter val="2729"/>
            <filter val="2730"/>
            <filter val="2731"/>
            <filter val="2732"/>
            <filter val="2733"/>
            <filter val="2734"/>
            <filter val="2735"/>
            <filter val="2736"/>
            <filter val="2737"/>
            <filter val="2738"/>
            <filter val="2739"/>
            <filter val="2740"/>
            <filter val="2741"/>
            <filter val="2742"/>
            <filter val="2743"/>
            <filter val="2744"/>
            <filter val="2745"/>
            <filter val="2746"/>
            <filter val="2747"/>
            <filter val="2748"/>
            <filter val="2749"/>
            <filter val="2750"/>
            <filter val="2751"/>
            <filter val="2752"/>
            <filter val="2753"/>
            <filter val="2754"/>
            <filter val="2755"/>
            <filter val="2756"/>
            <filter val="2757"/>
            <filter val="2758"/>
            <filter val="2759"/>
            <filter val="2760"/>
            <filter val="2761"/>
            <filter val="2762"/>
            <filter val="2763"/>
            <filter val="2764"/>
            <filter val="2765"/>
            <filter val="2766"/>
            <filter val="2767"/>
            <filter val="2768"/>
            <filter val="2769"/>
            <filter val="2770"/>
            <filter val="2771"/>
            <filter val="2772"/>
            <filter val="2773"/>
            <filter val="2774"/>
            <filter val="2775"/>
            <filter val="2776"/>
            <filter val="2777"/>
            <filter val="2778"/>
            <filter val="2779"/>
            <filter val="2780"/>
            <filter val="2781"/>
            <filter val="2782"/>
            <filter val="2783"/>
            <filter val="2784"/>
            <filter val="2785"/>
            <filter val="2786"/>
            <filter val="2787"/>
            <filter val="2788"/>
            <filter val="2789"/>
            <filter val="2790"/>
            <filter val="2791"/>
            <filter val="2792"/>
            <filter val="2793"/>
            <filter val="2794"/>
            <filter val="2795"/>
            <filter val="2796"/>
            <filter val="2797"/>
            <filter val="2798"/>
            <filter val="2799"/>
            <filter val="2800"/>
            <filter val="2801"/>
            <filter val="2802"/>
            <filter val="2803"/>
            <filter val="2804"/>
            <filter val="2805"/>
            <filter val="2806"/>
            <filter val="2807"/>
            <filter val="2808"/>
            <filter val="2809"/>
            <filter val="2810"/>
            <filter val="2811"/>
            <filter val="2812"/>
            <filter val="2813"/>
            <filter val="2814"/>
            <filter val="2815"/>
            <filter val="2816"/>
            <filter val="2817"/>
            <filter val="2818"/>
            <filter val="2819"/>
            <filter val="2820"/>
            <filter val="2821"/>
            <filter val="2822"/>
            <filter val="2823"/>
            <filter val="2824"/>
            <filter val="2825"/>
            <filter val="2826"/>
            <filter val="2827"/>
            <filter val="2828"/>
            <filter val="2829"/>
            <filter val="2830"/>
            <filter val="2831"/>
            <filter val="2832"/>
            <filter val="2833"/>
            <filter val="2834"/>
            <filter val="2835"/>
            <filter val="2836"/>
            <filter val="2837"/>
            <filter val="2838"/>
            <filter val="2839"/>
            <filter val="2840"/>
            <filter val="2841"/>
            <filter val="2842"/>
            <filter val="2843"/>
            <filter val="2844"/>
            <filter val="2845"/>
            <filter val="2846"/>
            <filter val="2847"/>
            <filter val="2848"/>
            <filter val="2849"/>
            <filter val="2850"/>
            <filter val="2851"/>
            <filter val="2852"/>
            <filter val="2853"/>
            <filter val="2854"/>
            <filter val="2855"/>
            <filter val="2856"/>
            <filter val="2857"/>
            <filter val="2858"/>
            <filter val="2859"/>
            <filter val="2860"/>
            <filter val="2861"/>
            <filter val="2862"/>
            <filter val="2863"/>
            <filter val="2864"/>
            <filter val="2865"/>
            <filter val="2866"/>
            <filter val="2867"/>
            <filter val="2868"/>
            <filter val="2869"/>
            <filter val="2870"/>
            <filter val="2871"/>
            <filter val="2872"/>
            <filter val="2873"/>
            <filter val="2874"/>
            <filter val="2875"/>
            <filter val="2876"/>
            <filter val="2877"/>
            <filter val="2878"/>
            <filter val="2879"/>
            <filter val="2880"/>
            <filter val="2881"/>
            <filter val="2882"/>
            <filter val="2883"/>
            <filter val="2884"/>
            <filter val="2885"/>
            <filter val="2886"/>
            <filter val="2887"/>
            <filter val="2888"/>
            <filter val="2889"/>
            <filter val="2890"/>
            <filter val="2891"/>
            <filter val="2892"/>
            <filter val="2893"/>
            <filter val="2894"/>
            <filter val="2895"/>
            <filter val="2896"/>
            <filter val="2897"/>
            <filter val="2898"/>
            <filter val="2899"/>
            <filter val="2900"/>
            <filter val="2901"/>
            <filter val="2902"/>
            <filter val="2903"/>
            <filter val="2904"/>
            <filter val="2905"/>
            <filter val="2906"/>
            <filter val="2907"/>
            <filter val="2908"/>
            <filter val="2909"/>
            <filter val="2910"/>
            <filter val="2911"/>
            <filter val="2912"/>
            <filter val="2913"/>
            <filter val="2914"/>
            <filter val="2915"/>
            <filter val="2916"/>
            <filter val="2917"/>
            <filter val="2918"/>
            <filter val="2919"/>
            <filter val="2920"/>
            <filter val="2921"/>
            <filter val="2922"/>
            <filter val="2923"/>
            <filter val="2924"/>
            <filter val="2925"/>
            <filter val="2926"/>
            <filter val="2927"/>
            <filter val="2928"/>
            <filter val="2929"/>
            <filter val="2930"/>
            <filter val="2931"/>
            <filter val="2932"/>
            <filter val="2933"/>
            <filter val="2934"/>
            <filter val="2935"/>
            <filter val="2936"/>
            <filter val="2937"/>
            <filter val="2938"/>
            <filter val="2939"/>
            <filter val="2940"/>
            <filter val="2941"/>
            <filter val="2942"/>
            <filter val="2943"/>
            <filter val="2944"/>
            <filter val="2945"/>
            <filter val="2946"/>
            <filter val="2947"/>
            <filter val="2948"/>
            <filter val="2949"/>
            <filter val="2950"/>
            <filter val="2951"/>
            <filter val="2952"/>
            <filter val="2953"/>
            <filter val="2954"/>
            <filter val="2955"/>
            <filter val="2956"/>
            <filter val="2957"/>
            <filter val="2958"/>
            <filter val="2959"/>
            <filter val="2960"/>
            <filter val="2961"/>
            <filter val="2962"/>
            <filter val="2963"/>
            <filter val="2964"/>
            <filter val="2965"/>
            <filter val="2966"/>
            <filter val="2967"/>
            <filter val="2968"/>
            <filter val="2969"/>
            <filter val="2970"/>
            <filter val="2971"/>
            <filter val="2972"/>
            <filter val="2973"/>
            <filter val="2974"/>
            <filter val="2975"/>
            <filter val="2976"/>
            <filter val="2977"/>
            <filter val="2978"/>
            <filter val="2979"/>
            <filter val="2980"/>
            <filter val="2981"/>
            <filter val="2982"/>
            <filter val="2983"/>
            <filter val="2984"/>
            <filter val="2985"/>
            <filter val="2986"/>
            <filter val="2987"/>
            <filter val="2988"/>
            <filter val="2989"/>
            <filter val="2990"/>
            <filter val="2991"/>
            <filter val="2992"/>
            <filter val="2993"/>
            <filter val="2994"/>
            <filter val="2995"/>
            <filter val="2996"/>
            <filter val="2997"/>
            <filter val="2998"/>
            <filter val="2999"/>
            <filter val="3000"/>
            <filter val="3001"/>
            <filter val="3002"/>
            <filter val="3003"/>
            <filter val="3004"/>
            <filter val="3005"/>
            <filter val="3006"/>
            <filter val="3007"/>
            <filter val="3008"/>
            <filter val="3009"/>
            <filter val="3010"/>
            <filter val="3011"/>
            <filter val="3012"/>
            <filter val="3013"/>
            <filter val="3014"/>
            <filter val="3015"/>
            <filter val="3016"/>
            <filter val="3017"/>
            <filter val="3018"/>
            <filter val="3019"/>
            <filter val="3020"/>
            <filter val="3021"/>
            <filter val="3022"/>
            <filter val="3023"/>
            <filter val="3024"/>
            <filter val="3025"/>
            <filter val="3026"/>
            <filter val="3027"/>
            <filter val="3028"/>
            <filter val="3029"/>
            <filter val="3030"/>
            <filter val="3031"/>
            <filter val="3032"/>
            <filter val="3033"/>
            <filter val="3034"/>
            <filter val="3035"/>
            <filter val="3036"/>
            <filter val="3037"/>
            <filter val="3038"/>
            <filter val="3039"/>
            <filter val="3040"/>
            <filter val="3041"/>
            <filter val="3042"/>
            <filter val="3043"/>
            <filter val="3044"/>
            <filter val="3045"/>
            <filter val="3046"/>
            <filter val="3047"/>
            <filter val="3048"/>
            <filter val="3049"/>
            <filter val="3050"/>
            <filter val="3051"/>
            <filter val="3052"/>
            <filter val="3053"/>
            <filter val="3054"/>
            <filter val="3055"/>
            <filter val="3056"/>
            <filter val="3057"/>
            <filter val="3058"/>
            <filter val="3059"/>
            <filter val="3060"/>
            <filter val="3061"/>
            <filter val="3062"/>
            <filter val="3063"/>
            <filter val="3064"/>
            <filter val="3065"/>
            <filter val="3066"/>
            <filter val="3067"/>
            <filter val="3068"/>
            <filter val="3069"/>
            <filter val="3070"/>
            <filter val="3071"/>
            <filter val="3072"/>
            <filter val="3073"/>
            <filter val="3074"/>
            <filter val="3075"/>
            <filter val="3076"/>
            <filter val="3077"/>
            <filter val="3078"/>
            <filter val="3079"/>
            <filter val="3080"/>
            <filter val="3081"/>
            <filter val="3082"/>
            <filter val="3083"/>
            <filter val="3084"/>
            <filter val="3085"/>
            <filter val="3086"/>
            <filter val="3087"/>
            <filter val="3088"/>
            <filter val="3089"/>
            <filter val="3090"/>
            <filter val="3091"/>
            <filter val="3092"/>
            <filter val="3093"/>
            <filter val="3094"/>
            <filter val="3095"/>
            <filter val="3096"/>
            <filter val="3097"/>
            <filter val="3098"/>
            <filter val="3099"/>
            <filter val="3100"/>
            <filter val="3101"/>
            <filter val="3102"/>
            <filter val="3103"/>
            <filter val="3104"/>
            <filter val="3105"/>
            <filter val="3106"/>
            <filter val="3107"/>
            <filter val="3108"/>
            <filter val="3109"/>
            <filter val="3110"/>
            <filter val="3111"/>
            <filter val="3112"/>
            <filter val="3113"/>
            <filter val="3114"/>
            <filter val="3115"/>
            <filter val="3116"/>
            <filter val="3117"/>
            <filter val="3118"/>
            <filter val="3119"/>
            <filter val="3120"/>
            <filter val="3121"/>
            <filter val="3122"/>
            <filter val="3123"/>
            <filter val="3124"/>
            <filter val="3125"/>
            <filter val="3126"/>
            <filter val="3127"/>
            <filter val="3128"/>
            <filter val="3129"/>
            <filter val="3130"/>
            <filter val="3131"/>
            <filter val="3132"/>
            <filter val="3133"/>
            <filter val="3134"/>
            <filter val="3135"/>
            <filter val="3136"/>
            <filter val="3137"/>
            <filter val="3138"/>
            <filter val="3139"/>
            <filter val="3140"/>
            <filter val="3141"/>
            <filter val="3142"/>
            <filter val="3143"/>
            <filter val="3144"/>
            <filter val="3145"/>
            <filter val="3146"/>
            <filter val="3147"/>
            <filter val="3148"/>
            <filter val="3149"/>
            <filter val="3150"/>
            <filter val="3151"/>
            <filter val="3152"/>
            <filter val="3153"/>
            <filter val="3154"/>
            <filter val="3155"/>
            <filter val="3156"/>
            <filter val="3157"/>
            <filter val="3158"/>
            <filter val="3159"/>
            <filter val="3160"/>
            <filter val="3161"/>
            <filter val="3162"/>
            <filter val="3163"/>
            <filter val="3164"/>
            <filter val="3165"/>
            <filter val="3166"/>
            <filter val="3167"/>
            <filter val="3168"/>
            <filter val="3169"/>
            <filter val="3170"/>
            <filter val="3171"/>
            <filter val="3172"/>
            <filter val="3173"/>
            <filter val="3174"/>
            <filter val="3175"/>
            <filter val="3176"/>
            <filter val="3177"/>
            <filter val="3178"/>
            <filter val="3179"/>
            <filter val="3180"/>
            <filter val="3181"/>
            <filter val="3182"/>
            <filter val="3183"/>
            <filter val="3184"/>
            <filter val="3185"/>
            <filter val="3186"/>
            <filter val="3187"/>
            <filter val="3188"/>
            <filter val="3189"/>
            <filter val="3190"/>
            <filter val="3191"/>
            <filter val="3192"/>
            <filter val="3193"/>
            <filter val="3194"/>
            <filter val="3195"/>
            <filter val="3196"/>
            <filter val="3197"/>
            <filter val="3198"/>
            <filter val="3199"/>
            <filter val="3200"/>
            <filter val="3201"/>
            <filter val="3202"/>
            <filter val="3203"/>
            <filter val="3204"/>
            <filter val="3205"/>
            <filter val="3206"/>
            <filter val="3207"/>
            <filter val="3208"/>
            <filter val="3209"/>
            <filter val="3210"/>
            <filter val="3211"/>
            <filter val="3212"/>
            <filter val="3213"/>
            <filter val="3214"/>
            <filter val="3215"/>
            <filter val="3216"/>
            <filter val="3217"/>
            <filter val="3218"/>
            <filter val="3219"/>
            <filter val="3220"/>
            <filter val="3221"/>
            <filter val="3222"/>
            <filter val="3223"/>
            <filter val="3224"/>
            <filter val="3225"/>
            <filter val="3226"/>
            <filter val="3227"/>
            <filter val="3228"/>
            <filter val="3229"/>
            <filter val="3230"/>
            <filter val="3231"/>
            <filter val="3232"/>
            <filter val="3233"/>
            <filter val="3234"/>
            <filter val="3235"/>
            <filter val="3236"/>
            <filter val="3237"/>
            <filter val="3238"/>
            <filter val="3239"/>
            <filter val="3240"/>
            <filter val="3241"/>
            <filter val="3242"/>
            <filter val="3243"/>
            <filter val="3244"/>
            <filter val="3245"/>
            <filter val="3246"/>
            <filter val="3247"/>
            <filter val="3248"/>
            <filter val="3249"/>
            <filter val="3250"/>
            <filter val="3251"/>
            <filter val="3252"/>
            <filter val="3253"/>
            <filter val="3254"/>
            <filter val="3255"/>
            <filter val="3256"/>
            <filter val="3257"/>
            <filter val="3258"/>
            <filter val="3259"/>
            <filter val="3260"/>
            <filter val="3261"/>
            <filter val="3262"/>
            <filter val="3263"/>
            <filter val="3264"/>
            <filter val="3265"/>
            <filter val="3266"/>
            <filter val="3267"/>
            <filter val="3268"/>
            <filter val="3269"/>
            <filter val="3270"/>
            <filter val="3271"/>
            <filter val="3272"/>
            <filter val="3273"/>
            <filter val="3274"/>
            <filter val="3275"/>
            <filter val="3276"/>
            <filter val="3277"/>
            <filter val="3278"/>
            <filter val="3279"/>
            <filter val="3280"/>
            <filter val="3281"/>
            <filter val="3282"/>
            <filter val="3283"/>
            <filter val="3284"/>
            <filter val="3285"/>
            <filter val="3286"/>
            <filter val="3287"/>
            <filter val="3288"/>
            <filter val="3289"/>
            <filter val="3290"/>
            <filter val="3291"/>
            <filter val="3292"/>
            <filter val="3293"/>
            <filter val="3294"/>
            <filter val="3295"/>
            <filter val="3296"/>
            <filter val="3297"/>
            <filter val="3298"/>
            <filter val="3299"/>
            <filter val="3300"/>
            <filter val="3301"/>
            <filter val="3302"/>
            <filter val="3303"/>
            <filter val="3304"/>
            <filter val="3305"/>
            <filter val="3306"/>
            <filter val="3307"/>
            <filter val="3308"/>
            <filter val="3309"/>
            <filter val="3310"/>
            <filter val="3311"/>
            <filter val="3312"/>
            <filter val="3313"/>
            <filter val="3314"/>
            <filter val="3315"/>
            <filter val="3316"/>
            <filter val="3317"/>
            <filter val="3318"/>
            <filter val="3319"/>
            <filter val="3320"/>
            <filter val="3321"/>
            <filter val="3322"/>
            <filter val="3323"/>
            <filter val="3324"/>
            <filter val="3325"/>
            <filter val="3326"/>
            <filter val="3327"/>
            <filter val="3328"/>
            <filter val="3329"/>
            <filter val="3330"/>
            <filter val="3331"/>
            <filter val="3332"/>
            <filter val="3333"/>
            <filter val="3334"/>
            <filter val="3335"/>
            <filter val="3336"/>
            <filter val="3337"/>
            <filter val="3338"/>
            <filter val="3339"/>
            <filter val="3340"/>
            <filter val="3341"/>
            <filter val="3342"/>
            <filter val="3343"/>
            <filter val="3344"/>
            <filter val="3345"/>
            <filter val="3346"/>
            <filter val="3347"/>
            <filter val="3348"/>
            <filter val="3349"/>
            <filter val="3350"/>
            <filter val="3351"/>
            <filter val="3352"/>
            <filter val="3353"/>
            <filter val="3354"/>
            <filter val="3355"/>
            <filter val="3356"/>
            <filter val="3357"/>
            <filter val="3358"/>
            <filter val="3359"/>
            <filter val="3360"/>
            <filter val="3361"/>
            <filter val="3362"/>
            <filter val="3363"/>
            <filter val="3364"/>
            <filter val="3365"/>
            <filter val="3366"/>
            <filter val="3367"/>
            <filter val="3368"/>
            <filter val="3369"/>
            <filter val="3370"/>
            <filter val="3371"/>
            <filter val="3372"/>
            <filter val="3373"/>
            <filter val="3374"/>
            <filter val="3375"/>
            <filter val="3376"/>
            <filter val="3377"/>
            <filter val="3378"/>
            <filter val="3379"/>
            <filter val="3380"/>
            <filter val="3381"/>
            <filter val="3382"/>
            <filter val="3383"/>
            <filter val="3384"/>
            <filter val="3385"/>
            <filter val="3386"/>
            <filter val="3387"/>
            <filter val="3388"/>
            <filter val="3389"/>
            <filter val="3390"/>
            <filter val="3391"/>
            <filter val="3392"/>
            <filter val="3393"/>
            <filter val="3394"/>
            <filter val="3395"/>
            <filter val="3396"/>
            <filter val="3397"/>
            <filter val="3398"/>
            <filter val="3399"/>
            <filter val="3400"/>
            <filter val="3401"/>
            <filter val="3402"/>
            <filter val="3403"/>
            <filter val="3404"/>
            <filter val="3405"/>
            <filter val="3406"/>
            <filter val="3407"/>
            <filter val="3408"/>
            <filter val="3409"/>
            <filter val="3410"/>
            <filter val="3411"/>
            <filter val="3412"/>
            <filter val="3413"/>
            <filter val="3414"/>
            <filter val="3415"/>
            <filter val="3416"/>
            <filter val="3417"/>
            <filter val="3418"/>
            <filter val="3419"/>
            <filter val="3420"/>
            <filter val="3421"/>
            <filter val="3422"/>
            <filter val="3423"/>
            <filter val="3424"/>
            <filter val="3425"/>
            <filter val="3426"/>
            <filter val="3427"/>
            <filter val="3428"/>
            <filter val="3429"/>
            <filter val="3430"/>
            <filter val="3431"/>
            <filter val="3432"/>
            <filter val="3433"/>
            <filter val="3434"/>
            <filter val="3435"/>
            <filter val="3436"/>
            <filter val="3437"/>
            <filter val="3438"/>
            <filter val="3439"/>
            <filter val="3440"/>
            <filter val="3441"/>
            <filter val="3442"/>
            <filter val="3443"/>
            <filter val="3444"/>
            <filter val="3445"/>
            <filter val="3446"/>
            <filter val="3447"/>
            <filter val="3448"/>
            <filter val="3449"/>
            <filter val="3450"/>
            <filter val="3451"/>
            <filter val="3452"/>
            <filter val="3453"/>
            <filter val="3454"/>
            <filter val="3455"/>
            <filter val="3456"/>
            <filter val="3457"/>
            <filter val="3458"/>
            <filter val="3459"/>
            <filter val="3460"/>
            <filter val="3461"/>
            <filter val="3462"/>
            <filter val="3463"/>
            <filter val="3464"/>
            <filter val="3465"/>
            <filter val="3466"/>
            <filter val="3467"/>
            <filter val="3468"/>
            <filter val="3469"/>
            <filter val="3470"/>
            <filter val="3471"/>
            <filter val="3472"/>
            <filter val="3473"/>
            <filter val="3474"/>
            <filter val="3475"/>
            <filter val="3476"/>
            <filter val="3477"/>
            <filter val="3478"/>
            <filter val="3479"/>
            <filter val="3480"/>
            <filter val="3481"/>
            <filter val="3482"/>
            <filter val="3483"/>
            <filter val="3484"/>
            <filter val="3485"/>
            <filter val="3486"/>
            <filter val="3487"/>
            <filter val="3488"/>
            <filter val="3489"/>
            <filter val="3490"/>
            <filter val="3491"/>
            <filter val="3492"/>
            <filter val="3493"/>
            <filter val="3494"/>
            <filter val="3495"/>
            <filter val="3496"/>
            <filter val="3497"/>
            <filter val="3498"/>
            <filter val="3499"/>
            <filter val="3500"/>
            <filter val="3501"/>
            <filter val="3502"/>
            <filter val="3503"/>
            <filter val="3504"/>
            <filter val="3505"/>
            <filter val="3506"/>
            <filter val="3507"/>
            <filter val="3508"/>
            <filter val="3509"/>
            <filter val="3510"/>
            <filter val="3511"/>
            <filter val="3512"/>
            <filter val="3513"/>
            <filter val="3514"/>
            <filter val="3515"/>
            <filter val="3516"/>
            <filter val="3517"/>
            <filter val="3518"/>
            <filter val="3519"/>
            <filter val="3520"/>
            <filter val="3521"/>
            <filter val="3522"/>
            <filter val="3523"/>
            <filter val="3524"/>
            <filter val="3525"/>
            <filter val="3526"/>
            <filter val="3527"/>
            <filter val="3528"/>
            <filter val="3529"/>
            <filter val="3530"/>
            <filter val="3531"/>
            <filter val="3532"/>
            <filter val="3533"/>
            <filter val="3534"/>
            <filter val="3535"/>
            <filter val="3536"/>
            <filter val="3537"/>
            <filter val="3538"/>
            <filter val="3539"/>
            <filter val="3540"/>
            <filter val="3541"/>
            <filter val="3542"/>
            <filter val="3543"/>
            <filter val="3544"/>
            <filter val="3545"/>
            <filter val="3546"/>
            <filter val="3547"/>
            <filter val="3548"/>
            <filter val="3549"/>
            <filter val="3550"/>
            <filter val="3551"/>
            <filter val="3552"/>
            <filter val="3553"/>
            <filter val="3554"/>
            <filter val="3555"/>
            <filter val="3556"/>
            <filter val="3557"/>
            <filter val="3558"/>
            <filter val="3559"/>
            <filter val="3560"/>
            <filter val="3561"/>
            <filter val="3562"/>
            <filter val="3563"/>
            <filter val="3564"/>
            <filter val="3565"/>
            <filter val="3566"/>
            <filter val="3567"/>
            <filter val="3568"/>
            <filter val="3569"/>
            <filter val="3570"/>
            <filter val="3571"/>
            <filter val="3572"/>
            <filter val="3573"/>
            <filter val="3574"/>
            <filter val="3575"/>
            <filter val="3576"/>
            <filter val="3577"/>
            <filter val="3578"/>
            <filter val="3579"/>
            <filter val="3580"/>
            <filter val="3581"/>
            <filter val="3582"/>
            <filter val="3583"/>
            <filter val="3584"/>
            <filter val="3585"/>
            <filter val="3586"/>
            <filter val="3587"/>
            <filter val="3588"/>
            <filter val="3589"/>
            <filter val="3590"/>
            <filter val="3591"/>
            <filter val="3592"/>
            <filter val="3593"/>
            <filter val="3594"/>
            <filter val="3595"/>
            <filter val="3596"/>
            <filter val="3597"/>
            <filter val="3598"/>
            <filter val="3599"/>
            <filter val="3600"/>
            <filter val="3601"/>
            <filter val="3602"/>
            <filter val="3603"/>
            <filter val="3604"/>
            <filter val="3605"/>
            <filter val="3606"/>
            <filter val="3607"/>
            <filter val="3608"/>
            <filter val="3609"/>
            <filter val="3610"/>
            <filter val="3611"/>
            <filter val="3612"/>
            <filter val="3613"/>
            <filter val="3614"/>
            <filter val="3615"/>
            <filter val="3616"/>
            <filter val="3617"/>
            <filter val="3618"/>
            <filter val="3619"/>
            <filter val="3620"/>
            <filter val="3621"/>
            <filter val="3622"/>
            <filter val="3623"/>
            <filter val="3624"/>
            <filter val="3625"/>
            <filter val="3626"/>
            <filter val="3627"/>
            <filter val="3628"/>
            <filter val="3629"/>
            <filter val="3630"/>
            <filter val="3631"/>
            <filter val="3632"/>
            <filter val="3633"/>
            <filter val="3634"/>
            <filter val="3635"/>
            <filter val="3636"/>
            <filter val="3637"/>
            <filter val="3638"/>
            <filter val="3639"/>
            <filter val="3640"/>
            <filter val="3641"/>
            <filter val="3642"/>
            <filter val="3643"/>
            <filter val="3644"/>
            <filter val="3645"/>
            <filter val="3646"/>
            <filter val="3647"/>
            <filter val="3648"/>
            <filter val="3649"/>
            <filter val="3650"/>
            <filter val="3651"/>
            <filter val="3652"/>
            <filter val="3653"/>
            <filter val="3654"/>
            <filter val="3655"/>
            <filter val="3656"/>
            <filter val="3657"/>
            <filter val="3658"/>
            <filter val="3659"/>
            <filter val="3660"/>
            <filter val="3661"/>
            <filter val="3662"/>
            <filter val="3663"/>
            <filter val="3664"/>
            <filter val="3665"/>
            <filter val="3666"/>
            <filter val="3667"/>
            <filter val="3668"/>
            <filter val="3669"/>
            <filter val="3670"/>
            <filter val="3671"/>
            <filter val="3672"/>
            <filter val="3673"/>
            <filter val="3674"/>
            <filter val="3675"/>
            <filter val="3676"/>
            <filter val="3677"/>
            <filter val="3678"/>
            <filter val="3679"/>
            <filter val="3680"/>
            <filter val="3681"/>
            <filter val="3682"/>
            <filter val="3683"/>
            <filter val="3684"/>
            <filter val="3685"/>
            <filter val="3686"/>
            <filter val="3687"/>
            <filter val="3688"/>
            <filter val="3689"/>
            <filter val="3690"/>
            <filter val="3691"/>
            <filter val="3692"/>
            <filter val="3693"/>
            <filter val="3694"/>
            <filter val="3695"/>
            <filter val="3696"/>
            <filter val="3697"/>
            <filter val="3698"/>
            <filter val="3699"/>
            <filter val="3700"/>
            <filter val="3701"/>
            <filter val="3702"/>
            <filter val="3703"/>
            <filter val="3704"/>
            <filter val="3705"/>
            <filter val="3706"/>
            <filter val="3707"/>
            <filter val="3708"/>
            <filter val="3709"/>
            <filter val="3710"/>
            <filter val="3711"/>
            <filter val="3712"/>
            <filter val="3713"/>
            <filter val="3714"/>
            <filter val="3715"/>
            <filter val="3716"/>
            <filter val="3717"/>
            <filter val="3718"/>
            <filter val="3719"/>
            <filter val="3720"/>
            <filter val="3721"/>
            <filter val="3722"/>
            <filter val="3723"/>
            <filter val="3724"/>
            <filter val="3725"/>
            <filter val="3726"/>
            <filter val="3727"/>
            <filter val="3728"/>
            <filter val="3729"/>
            <filter val="3730"/>
            <filter val="3731"/>
            <filter val="3732"/>
            <filter val="3733"/>
            <filter val="3734"/>
            <filter val="3735"/>
            <filter val="3736"/>
            <filter val="3737"/>
            <filter val="3738"/>
            <filter val="3739"/>
            <filter val="3740"/>
            <filter val="3741"/>
            <filter val="3742"/>
            <filter val="3743"/>
            <filter val="3744"/>
            <filter val="3745"/>
            <filter val="3746"/>
            <filter val="3747"/>
            <filter val="3748"/>
            <filter val="3749"/>
            <filter val="3750"/>
            <filter val="3751"/>
            <filter val="3752"/>
            <filter val="3753"/>
            <filter val="3754"/>
            <filter val="3755"/>
            <filter val="3756"/>
            <filter val="3757"/>
            <filter val="3758"/>
            <filter val="3759"/>
            <filter val="3760"/>
            <filter val="3761"/>
            <filter val="3762"/>
            <filter val="3763"/>
            <filter val="3764"/>
            <filter val="3765"/>
            <filter val="3766"/>
            <filter val="3767"/>
            <filter val="3768"/>
            <filter val="3769"/>
            <filter val="3770"/>
            <filter val="3771"/>
            <filter val="3772"/>
            <filter val="3773"/>
            <filter val="3774"/>
            <filter val="3775"/>
            <filter val="3776"/>
            <filter val="3777"/>
            <filter val="3778"/>
            <filter val="3779"/>
            <filter val="3780"/>
            <filter val="3781"/>
            <filter val="3782"/>
            <filter val="3783"/>
            <filter val="3784"/>
            <filter val="3785"/>
            <filter val="3786"/>
            <filter val="3787"/>
            <filter val="3788"/>
            <filter val="3789"/>
            <filter val="3790"/>
            <filter val="3791"/>
            <filter val="3792"/>
            <filter val="3793"/>
            <filter val="3794"/>
            <filter val="3795"/>
            <filter val="3796"/>
            <filter val="3797"/>
            <filter val="3798"/>
            <filter val="3799"/>
            <filter val="3800"/>
            <filter val="3801"/>
            <filter val="3802"/>
            <filter val="3803"/>
            <filter val="3804"/>
            <filter val="3805"/>
            <filter val="3806"/>
            <filter val="3807"/>
            <filter val="3808"/>
            <filter val="(1)"/>
            <filter val="3809"/>
            <filter val="3810"/>
            <filter val="3811"/>
            <filter val="3812"/>
            <filter val="3813"/>
            <filter val="3814"/>
            <filter val="3815"/>
            <filter val="3816"/>
            <filter val="3817"/>
            <filter val="3818"/>
            <filter val="3819"/>
            <filter val="3820"/>
            <filter val="3821"/>
            <filter val="3822"/>
            <filter val="3823"/>
            <filter val="3824"/>
            <filter val="3825"/>
            <filter val="3826"/>
            <filter val="3827"/>
            <filter val="3828"/>
            <filter val="3829"/>
            <filter val="3830"/>
            <filter val="3831"/>
            <filter val="3832"/>
            <filter val="3833"/>
            <filter val="3834"/>
            <filter val="3835"/>
            <filter val="3836"/>
            <filter val="3837"/>
            <filter val="3838"/>
            <filter val="3839"/>
            <filter val="3840"/>
            <filter val="3841"/>
            <filter val="3842"/>
            <filter val="3843"/>
            <filter val="3844"/>
            <filter val="3845"/>
            <filter val="3846"/>
            <filter val="3847"/>
            <filter val="3848"/>
            <filter val="3849"/>
            <filter val="3850"/>
            <filter val="3851"/>
            <filter val="3852"/>
            <filter val="3853"/>
            <filter val="3854"/>
            <filter val="3855"/>
            <filter val="3856"/>
            <filter val="3857"/>
            <filter val="3858"/>
            <filter val="3859"/>
            <filter val="3860"/>
            <filter val="3861"/>
            <filter val="3862"/>
            <filter val="3863"/>
            <filter val="3864"/>
            <filter val="3865"/>
            <filter val="3866"/>
            <filter val="3867"/>
            <filter val="3868"/>
            <filter val="3869"/>
            <filter val="3870"/>
            <filter val="3871"/>
            <filter val="3872"/>
            <filter val="3873"/>
            <filter val="3874"/>
            <filter val="3875"/>
            <filter val="3876"/>
            <filter val="3877"/>
            <filter val="3878"/>
            <filter val="3879"/>
            <filter val="3880"/>
            <filter val="3881"/>
            <filter val="3882"/>
            <filter val="3883"/>
            <filter val="3884"/>
            <filter val="3885"/>
            <filter val="3886"/>
            <filter val="3887"/>
            <filter val="3888"/>
            <filter val="3889"/>
            <filter val="3890"/>
            <filter val="3891"/>
            <filter val="3892"/>
            <filter val="3893"/>
            <filter val="3894"/>
            <filter val="3895"/>
            <filter val="3896"/>
            <filter val="3897"/>
            <filter val="3898"/>
            <filter val="3899"/>
            <filter val="3900"/>
            <filter val="3901"/>
            <filter val="3902"/>
            <filter val="3903"/>
            <filter val="3904"/>
            <filter val="3905"/>
            <filter val="3906"/>
            <filter val="3907"/>
            <filter val="3908"/>
            <filter val="3909"/>
            <filter val="3910"/>
            <filter val="3911"/>
            <filter val="3912"/>
            <filter val="3913"/>
            <filter val="3914"/>
            <filter val="3915"/>
            <filter val="3916"/>
            <filter val="3917"/>
            <filter val="3918"/>
            <filter val="3919"/>
            <filter val="3920"/>
            <filter val="3921"/>
            <filter val="3922"/>
            <filter val="3923"/>
            <filter val="3924"/>
            <filter val="3925"/>
            <filter val="3926"/>
            <filter val="3927"/>
            <filter val="3928"/>
            <filter val="3929"/>
            <filter val="3930"/>
            <filter val="3931"/>
            <filter val="3932"/>
            <filter val="3933"/>
            <filter val="3934"/>
            <filter val="3935"/>
            <filter val="3936"/>
            <filter val="3937"/>
            <filter val="3938"/>
            <filter val="3939"/>
            <filter val="3940"/>
            <filter val="3941"/>
            <filter val="3942"/>
            <filter val="3943"/>
            <filter val="3944"/>
            <filter val="3945"/>
            <filter val="3946"/>
            <filter val="3947"/>
            <filter val="3948"/>
            <filter val="3949"/>
            <filter val="3950"/>
            <filter val="3951"/>
            <filter val="3952"/>
            <filter val="3953"/>
            <filter val="3954"/>
            <filter val="3955"/>
            <filter val="3956"/>
            <filter val="3957"/>
            <filter val="3958"/>
            <filter val="3959"/>
            <filter val="3960"/>
            <filter val="3961"/>
            <filter val="3962"/>
            <filter val="3963"/>
            <filter val="3964"/>
            <filter val="3965"/>
            <filter val="3966"/>
            <filter val="3967"/>
            <filter val="3968"/>
            <filter val="3969"/>
            <filter val="3970"/>
            <filter val="3971"/>
            <filter val="3972"/>
            <filter val="3973"/>
            <filter val="3974"/>
            <filter val="3975"/>
            <filter val="3976"/>
            <filter val="3977"/>
            <filter val="3978"/>
            <filter val="3979"/>
            <filter val="3980"/>
            <filter val="3981"/>
            <filter val="3982"/>
            <filter val="3983"/>
            <filter val="3984"/>
            <filter val="3985"/>
            <filter val="3986"/>
            <filter val="3987"/>
            <filter val="3988"/>
            <filter val="3989"/>
            <filter val="3990"/>
            <filter val="3991"/>
            <filter val="3992"/>
            <filter val="3993"/>
            <filter val="3994"/>
            <filter val="3995"/>
            <filter val="3996"/>
            <filter val="3997"/>
            <filter val="3998"/>
            <filter val="3999"/>
            <filter val="4000"/>
            <filter val="4001"/>
            <filter val="4002"/>
            <filter val="4003"/>
            <filter val="4004"/>
            <filter val="4005"/>
            <filter val="4006"/>
            <filter val="4007"/>
            <filter val="4008"/>
            <filter val="4009"/>
            <filter val="4010"/>
            <filter val="4011"/>
            <filter val="4012"/>
            <filter val="4013"/>
            <filter val="4014"/>
            <filter val="4015"/>
            <filter val="4016"/>
            <filter val="4017"/>
            <filter val="4018"/>
            <filter val="4019"/>
            <filter val="4020"/>
            <filter val="4021"/>
            <filter val="4022"/>
            <filter val="4023"/>
            <filter val="4024"/>
            <filter val="4025"/>
            <filter val="4026"/>
            <filter val="4027"/>
            <filter val="4028"/>
            <filter val="4029"/>
            <filter val="4030"/>
            <filter val="4031"/>
            <filter val="4032"/>
            <filter val="4033"/>
            <filter val="4034"/>
            <filter val="4035"/>
            <filter val="4036"/>
            <filter val="4037"/>
            <filter val="4038"/>
            <filter val="4039"/>
            <filter val="4040"/>
            <filter val="4041"/>
            <filter val="4042"/>
            <filter val="4043"/>
            <filter val="4044"/>
            <filter val="4045"/>
            <filter val="4046"/>
            <filter val="4047"/>
            <filter val="4048"/>
            <filter val="4049"/>
            <filter val="4050"/>
            <filter val="4051"/>
            <filter val="4052"/>
            <filter val="4053"/>
            <filter val="4054"/>
            <filter val="4055"/>
            <filter val="4056"/>
            <filter val="4057"/>
            <filter val="4058"/>
            <filter val="4059"/>
            <filter val="4060"/>
            <filter val="4061"/>
            <filter val="4062"/>
            <filter val="4063"/>
            <filter val="4064"/>
            <filter val="4065"/>
            <filter val="4066"/>
            <filter val="4067"/>
            <filter val="4068"/>
            <filter val="4069"/>
            <filter val="4070"/>
            <filter val="4071"/>
            <filter val="4072"/>
            <filter val="4073"/>
            <filter val="4074"/>
            <filter val="4075"/>
            <filter val="4076"/>
            <filter val="4077"/>
            <filter val="4078"/>
            <filter val="4079"/>
            <filter val="4080"/>
            <filter val="4081"/>
            <filter val="4082"/>
            <filter val="4083"/>
            <filter val="4084"/>
            <filter val="4085"/>
            <filter val="4086"/>
            <filter val="4087"/>
            <filter val="4088"/>
            <filter val="4089"/>
            <filter val="4090"/>
            <filter val="4091"/>
            <filter val="4092"/>
            <filter val="4093"/>
            <filter val="4094"/>
            <filter val="4095"/>
            <filter val="4096"/>
            <filter val="4097"/>
            <filter val="4098"/>
            <filter val="4099"/>
            <filter val="100"/>
            <filter val="4100"/>
            <filter val="101"/>
            <filter val="4101"/>
            <filter val="102"/>
            <filter val="4102"/>
            <filter val="103"/>
            <filter val="4103"/>
            <filter val="104"/>
            <filter val="4104"/>
            <filter val="105"/>
            <filter val="4105"/>
            <filter val="106"/>
            <filter val="4106"/>
            <filter val="107"/>
            <filter val="4107"/>
            <filter val="108"/>
            <filter val="4108"/>
            <filter val="109"/>
            <filter val="4109"/>
            <filter val="110"/>
            <filter val="4110"/>
            <filter val="111"/>
            <filter val="4111"/>
            <filter val="112"/>
            <filter val="4112"/>
            <filter val="113"/>
            <filter val="4113"/>
            <filter val="114"/>
            <filter val="4114"/>
            <filter val="115"/>
            <filter val="4115"/>
            <filter val="116"/>
            <filter val="4116"/>
            <filter val="117"/>
            <filter val="4117"/>
            <filter val="118"/>
            <filter val="4118"/>
            <filter val="119"/>
            <filter val="4119"/>
            <filter val="120"/>
            <filter val="4120"/>
            <filter val="121"/>
            <filter val="4121"/>
            <filter val="122"/>
            <filter val="4122"/>
            <filter val="123"/>
            <filter val="4123"/>
            <filter val="124"/>
            <filter val="4124"/>
            <filter val="125"/>
            <filter val="4125"/>
            <filter val="126"/>
            <filter val="4126"/>
            <filter val="127"/>
            <filter val="4127"/>
            <filter val="128"/>
            <filter val="4128"/>
            <filter val="129"/>
            <filter val="4129"/>
            <filter val="130"/>
            <filter val="4130"/>
            <filter val="131"/>
            <filter val="4131"/>
            <filter val="132"/>
            <filter val="4132"/>
            <filter val="133"/>
            <filter val="4133"/>
            <filter val="134"/>
            <filter val="4134"/>
            <filter val="135"/>
            <filter val="4135"/>
            <filter val="136"/>
            <filter val="4136"/>
            <filter val="137"/>
            <filter val="4137"/>
            <filter val="138"/>
            <filter val="4138"/>
            <filter val="139"/>
            <filter val="4139"/>
            <filter val="140"/>
            <filter val="4140"/>
            <filter val="141"/>
            <filter val="4141"/>
            <filter val="142"/>
            <filter val="4142"/>
            <filter val="143"/>
            <filter val="4143"/>
            <filter val="144"/>
            <filter val="4144"/>
            <filter val="145"/>
            <filter val="4145"/>
            <filter val="146"/>
            <filter val="4146"/>
            <filter val="147"/>
            <filter val="4147"/>
            <filter val="148"/>
            <filter val="4148"/>
            <filter val="149"/>
            <filter val="4149"/>
            <filter val="150"/>
            <filter val="4150"/>
            <filter val="151"/>
            <filter val="4151"/>
            <filter val="152"/>
            <filter val="4152"/>
            <filter val="153"/>
            <filter val="4153"/>
            <filter val="154"/>
            <filter val="4154"/>
            <filter val="155"/>
            <filter val="4155"/>
            <filter val="156"/>
            <filter val="4156"/>
            <filter val="157"/>
            <filter val="4157"/>
            <filter val="158"/>
            <filter val="4158"/>
            <filter val="159"/>
            <filter val="4159"/>
            <filter val="160"/>
            <filter val="4160"/>
            <filter val="161"/>
            <filter val="4161"/>
            <filter val="162"/>
            <filter val="4162"/>
            <filter val="163"/>
            <filter val="4163"/>
            <filter val="164"/>
            <filter val="4164"/>
            <filter val="165"/>
            <filter val="4165"/>
            <filter val="166"/>
            <filter val="4166"/>
            <filter val="167"/>
            <filter val="4167"/>
            <filter val="168"/>
            <filter val="4168"/>
            <filter val="169"/>
            <filter val="4169"/>
            <filter val="170"/>
            <filter val="4170"/>
            <filter val="171"/>
            <filter val="4171"/>
            <filter val="172"/>
            <filter val="4172"/>
            <filter val="173"/>
            <filter val="4173"/>
            <filter val="174"/>
            <filter val="4174"/>
            <filter val="175"/>
            <filter val="4175"/>
            <filter val="176"/>
            <filter val="4176"/>
            <filter val="177"/>
            <filter val="4177"/>
            <filter val="178"/>
            <filter val="4178"/>
            <filter val="179"/>
            <filter val="4179"/>
            <filter val="180"/>
            <filter val="4180"/>
            <filter val="181"/>
            <filter val="4181"/>
            <filter val="182"/>
            <filter val="4182"/>
            <filter val="183"/>
            <filter val="4183"/>
            <filter val="184"/>
            <filter val="4184"/>
            <filter val="185"/>
            <filter val="4185"/>
            <filter val="186"/>
            <filter val="4186"/>
            <filter val="187"/>
            <filter val="4187"/>
            <filter val="188"/>
            <filter val="4188"/>
            <filter val="189"/>
            <filter val="4189"/>
            <filter val="190"/>
            <filter val="4190"/>
            <filter val="191"/>
            <filter val="4191"/>
            <filter val="192"/>
            <filter val="4192"/>
            <filter val="193"/>
            <filter val="4193"/>
            <filter val="194"/>
            <filter val="4194"/>
            <filter val="195"/>
            <filter val="4195"/>
            <filter val="196"/>
            <filter val="4196"/>
            <filter val="197"/>
            <filter val="4197"/>
            <filter val="198"/>
            <filter val="4198"/>
            <filter val="199"/>
            <filter val="4199"/>
            <filter val="200"/>
            <filter val="4200"/>
            <filter val="201"/>
            <filter val="4201"/>
            <filter val="202"/>
            <filter val="4202"/>
            <filter val="203"/>
            <filter val="4203"/>
            <filter val="204"/>
            <filter val="4204"/>
            <filter val="205"/>
            <filter val="4205"/>
            <filter val="206"/>
            <filter val="4206"/>
            <filter val="207"/>
            <filter val="4207"/>
            <filter val="208"/>
            <filter val="4208"/>
            <filter val="209"/>
            <filter val="4209"/>
            <filter val="210"/>
            <filter val="4210"/>
            <filter val="211"/>
            <filter val="4211"/>
            <filter val="212"/>
            <filter val="4212"/>
            <filter val="213"/>
            <filter val="4213"/>
            <filter val="214"/>
            <filter val="4214"/>
            <filter val="215"/>
            <filter val="4215"/>
            <filter val="216"/>
            <filter val="4216"/>
            <filter val="217"/>
            <filter val="4217"/>
            <filter val="218"/>
            <filter val="4218"/>
            <filter val="219"/>
            <filter val="4219"/>
            <filter val="220"/>
            <filter val="4220"/>
            <filter val="221"/>
            <filter val="4221"/>
            <filter val="222"/>
            <filter val="4222"/>
            <filter val="223"/>
            <filter val="4223"/>
            <filter val="224"/>
            <filter val="4224"/>
            <filter val="225"/>
            <filter val="4225"/>
            <filter val="226"/>
            <filter val="4226"/>
            <filter val="227"/>
            <filter val="4227"/>
            <filter val="228"/>
            <filter val="4228"/>
            <filter val="229"/>
            <filter val="4229"/>
            <filter val="230"/>
            <filter val="4230"/>
            <filter val="231"/>
            <filter val="4231"/>
            <filter val="232"/>
            <filter val="4232"/>
            <filter val="233"/>
            <filter val="4233"/>
            <filter val="234"/>
            <filter val="4234"/>
            <filter val="235"/>
            <filter val="4235"/>
            <filter val="236"/>
            <filter val="4236"/>
            <filter val="237"/>
            <filter val="4237"/>
            <filter val="238"/>
            <filter val="4238"/>
            <filter val="239"/>
            <filter val="4239"/>
            <filter val="240"/>
            <filter val="4240"/>
            <filter val="241"/>
            <filter val="4241"/>
            <filter val="242"/>
            <filter val="4242"/>
            <filter val="243"/>
            <filter val="4243"/>
            <filter val="244"/>
            <filter val="4244"/>
            <filter val="245"/>
            <filter val="4245"/>
            <filter val="246"/>
            <filter val="4246"/>
            <filter val="247"/>
            <filter val="4247"/>
            <filter val="248"/>
            <filter val="4248"/>
            <filter val="249"/>
            <filter val="4249"/>
            <filter val="250"/>
            <filter val="4250"/>
            <filter val="251"/>
            <filter val="4251"/>
            <filter val="252"/>
            <filter val="4252"/>
            <filter val="253"/>
            <filter val="4253"/>
            <filter val="254"/>
            <filter val="4254"/>
            <filter val="255"/>
            <filter val="4255"/>
            <filter val="256"/>
            <filter val="4256"/>
            <filter val="257"/>
            <filter val="4257"/>
            <filter val="258"/>
            <filter val="4258"/>
            <filter val="259"/>
            <filter val="4259"/>
            <filter val="260"/>
            <filter val="4260"/>
            <filter val="261"/>
            <filter val="4261"/>
            <filter val="262"/>
            <filter val="4262"/>
            <filter val="263"/>
            <filter val="4263"/>
            <filter val="264"/>
            <filter val="4264"/>
            <filter val="265"/>
            <filter val="4265"/>
            <filter val="266"/>
            <filter val="4266"/>
            <filter val="267"/>
            <filter val="4267"/>
            <filter val="268"/>
            <filter val="4268"/>
            <filter val="269"/>
            <filter val="4269"/>
            <filter val="270"/>
            <filter val="4270"/>
            <filter val="271"/>
            <filter val="4271"/>
            <filter val="272"/>
            <filter val="4272"/>
            <filter val="273"/>
            <filter val="4273"/>
            <filter val="274"/>
            <filter val="4274"/>
            <filter val="275"/>
            <filter val="4275"/>
            <filter val="276"/>
            <filter val="4276"/>
            <filter val="277"/>
            <filter val="4277"/>
            <filter val="278"/>
            <filter val="4278"/>
            <filter val="279"/>
            <filter val="4279"/>
            <filter val="280"/>
            <filter val="4280"/>
            <filter val="281"/>
            <filter val="4281"/>
            <filter val="282"/>
            <filter val="4282"/>
            <filter val="283"/>
            <filter val="4283"/>
            <filter val="284"/>
            <filter val="4284"/>
            <filter val="285"/>
            <filter val="4285"/>
            <filter val="286"/>
            <filter val="4286"/>
            <filter val="287"/>
            <filter val="4287"/>
            <filter val="288"/>
            <filter val="4288"/>
            <filter val="289"/>
            <filter val="4289"/>
            <filter val="290"/>
            <filter val="4290"/>
            <filter val="291"/>
            <filter val="4291"/>
            <filter val="292"/>
            <filter val="4292"/>
            <filter val="293"/>
            <filter val="4293"/>
            <filter val="294"/>
            <filter val="4294"/>
            <filter val="295"/>
            <filter val="4295"/>
            <filter val="296"/>
            <filter val="4296"/>
            <filter val="297"/>
            <filter val="4297"/>
            <filter val="298"/>
            <filter val="4298"/>
            <filter val="299"/>
            <filter val="4299"/>
            <filter val="300"/>
            <filter val="4300"/>
            <filter val="301"/>
            <filter val="4301"/>
            <filter val="302"/>
            <filter val="4302"/>
            <filter val="303"/>
            <filter val="4303"/>
            <filter val="304"/>
            <filter val="4304"/>
            <filter val="305"/>
            <filter val="4305"/>
            <filter val="306"/>
            <filter val="4306"/>
            <filter val="307"/>
            <filter val="4307"/>
            <filter val="308"/>
            <filter val="4308"/>
            <filter val="309"/>
            <filter val="4309"/>
            <filter val="310"/>
            <filter val="4310"/>
            <filter val="311"/>
            <filter val="4311"/>
            <filter val="312"/>
            <filter val="4312"/>
            <filter val="313"/>
            <filter val="4313"/>
            <filter val="314"/>
            <filter val="4314"/>
            <filter val="315"/>
            <filter val="4315"/>
            <filter val="316"/>
            <filter val="4316"/>
            <filter val="317"/>
            <filter val="4317"/>
            <filter val="318"/>
            <filter val="4318"/>
            <filter val="319"/>
            <filter val="4319"/>
            <filter val="320"/>
            <filter val="4320"/>
            <filter val="321"/>
            <filter val="4321"/>
            <filter val="322"/>
            <filter val="4322"/>
            <filter val="323"/>
            <filter val="4323"/>
            <filter val="324"/>
            <filter val="4324"/>
            <filter val="325"/>
            <filter val="4325"/>
            <filter val="326"/>
            <filter val="4326"/>
            <filter val="327"/>
            <filter val="4327"/>
            <filter val="328"/>
            <filter val="4328"/>
            <filter val="329"/>
            <filter val="4329"/>
            <filter val="330"/>
            <filter val="4330"/>
            <filter val="331"/>
            <filter val="4331"/>
            <filter val="332"/>
            <filter val="4332"/>
            <filter val="333"/>
            <filter val="4333"/>
            <filter val="334"/>
            <filter val="335"/>
            <filter val="336"/>
            <filter val="337"/>
            <filter val="338"/>
            <filter val="339"/>
            <filter val="340"/>
            <filter val="341"/>
            <filter val="342"/>
            <filter val="343"/>
            <filter val="344"/>
            <filter val="345"/>
            <filter val="346"/>
            <filter val="347"/>
            <filter val="348"/>
            <filter val="349"/>
            <filter val="350"/>
            <filter val="351"/>
            <filter val="352"/>
            <filter val="353"/>
            <filter val="354"/>
            <filter val="355"/>
            <filter val="356"/>
            <filter val="357"/>
            <filter val="358"/>
            <filter val="359"/>
            <filter val="360"/>
            <filter val="361"/>
            <filter val="362"/>
            <filter val="363"/>
            <filter val="364"/>
            <filter val="365"/>
            <filter val="366"/>
            <filter val="367"/>
            <filter val="368"/>
            <filter val="369"/>
            <filter val="370"/>
            <filter val="371"/>
            <filter val="372"/>
            <filter val="373"/>
            <filter val="374"/>
            <filter val="375"/>
            <filter val="376"/>
            <filter val="377"/>
            <filter val="378"/>
            <filter val="379"/>
            <filter val="380"/>
            <filter val="381"/>
            <filter val="382"/>
            <filter val="383"/>
            <filter val="384"/>
            <filter val="385"/>
            <filter val="386"/>
            <filter val="387"/>
            <filter val="388"/>
            <filter val="389"/>
            <filter val="390"/>
            <filter val="391"/>
            <filter val="392"/>
            <filter val="393"/>
            <filter val="394"/>
            <filter val="395"/>
            <filter val="396"/>
            <filter val="397"/>
            <filter val="398"/>
            <filter val="399"/>
            <filter val="400"/>
            <filter val="401"/>
            <filter val="402"/>
            <filter val="403"/>
            <filter val="404"/>
            <filter val="405"/>
            <filter val="406"/>
            <filter val="407"/>
            <filter val="408"/>
            <filter val="409"/>
            <filter val="410"/>
            <filter val="411"/>
            <filter val="412"/>
            <filter val="413"/>
            <filter val="414"/>
            <filter val="415"/>
            <filter val="416"/>
            <filter val="417"/>
            <filter val="418"/>
            <filter val="419"/>
            <filter val="420"/>
            <filter val="421"/>
            <filter val="422"/>
            <filter val="423"/>
            <filter val="424"/>
            <filter val="425"/>
            <filter val="426"/>
            <filter val="427"/>
            <filter val="428"/>
            <filter val="429"/>
            <filter val="430"/>
            <filter val="431"/>
            <filter val="432"/>
            <filter val="433"/>
            <filter val="434"/>
            <filter val="435"/>
            <filter val="436"/>
            <filter val="437"/>
            <filter val="438"/>
            <filter val="439"/>
            <filter val="440"/>
            <filter val="441"/>
            <filter val="442"/>
            <filter val="443"/>
            <filter val="444"/>
            <filter val="445"/>
            <filter val="446"/>
            <filter val="447"/>
            <filter val="448"/>
            <filter val="449"/>
            <filter val="450"/>
            <filter val="451"/>
            <filter val="452"/>
            <filter val="453"/>
            <filter val="454"/>
            <filter val="455"/>
            <filter val="456"/>
            <filter val="457"/>
            <filter val="458"/>
            <filter val="459"/>
            <filter val="460"/>
            <filter val="461"/>
            <filter val="462"/>
            <filter val="463"/>
            <filter val="464"/>
            <filter val="465"/>
            <filter val="466"/>
            <filter val="467"/>
            <filter val="468"/>
            <filter val="469"/>
            <filter val="470"/>
            <filter val="471"/>
            <filter val="472"/>
            <filter val="473"/>
            <filter val="474"/>
            <filter val="475"/>
            <filter val="476"/>
            <filter val="477"/>
            <filter val="478"/>
            <filter val="479"/>
            <filter val="480"/>
            <filter val="481"/>
            <filter val="482"/>
            <filter val="483"/>
            <filter val="484"/>
            <filter val="485"/>
            <filter val="486"/>
            <filter val="487"/>
            <filter val="488"/>
            <filter val="489"/>
            <filter val="490"/>
            <filter val="491"/>
            <filter val="492"/>
            <filter val="493"/>
            <filter val="494"/>
            <filter val="495"/>
            <filter val="496"/>
            <filter val="497"/>
            <filter val="498"/>
            <filter val="499"/>
            <filter val="500"/>
            <filter val="501"/>
            <filter val="502"/>
            <filter val="503"/>
            <filter val="504"/>
            <filter val="505"/>
            <filter val="506"/>
            <filter val="507"/>
            <filter val="508"/>
            <filter val="509"/>
            <filter val="510"/>
            <filter val="511"/>
            <filter val="512"/>
            <filter val="513"/>
            <filter val="514"/>
            <filter val="515"/>
            <filter val="516"/>
            <filter val="517"/>
            <filter val="518"/>
            <filter val="519"/>
            <filter val="520"/>
            <filter val="521"/>
            <filter val="522"/>
            <filter val="523"/>
            <filter val="524"/>
            <filter val="525"/>
            <filter val="526"/>
            <filter val="527"/>
            <filter val="528"/>
            <filter val="529"/>
            <filter val="530"/>
            <filter val="531"/>
            <filter val="532"/>
            <filter val="533"/>
            <filter val="534"/>
            <filter val="535"/>
            <filter val="536"/>
            <filter val="537"/>
            <filter val="538"/>
            <filter val="539"/>
            <filter val="540"/>
            <filter val="541"/>
            <filter val="542"/>
            <filter val="543"/>
            <filter val="544"/>
            <filter val="545"/>
            <filter val="546"/>
            <filter val="547"/>
            <filter val="548"/>
            <filter val="549"/>
            <filter val="550"/>
            <filter val="551"/>
            <filter val="552"/>
            <filter val="553"/>
            <filter val="554"/>
            <filter val="555"/>
            <filter val="556"/>
            <filter val="557"/>
            <filter val="558"/>
            <filter val="559"/>
            <filter val="560"/>
            <filter val="561"/>
            <filter val="562"/>
            <filter val="563"/>
            <filter val="564"/>
            <filter val="565"/>
            <filter val="566"/>
            <filter val="567"/>
            <filter val="568"/>
            <filter val="569"/>
            <filter val="570"/>
            <filter val="571"/>
            <filter val="572"/>
            <filter val="573"/>
            <filter val="574"/>
            <filter val="575"/>
            <filter val="576"/>
            <filter val="577"/>
            <filter val="578"/>
            <filter val="579"/>
            <filter val="580"/>
            <filter val="581"/>
            <filter val="582"/>
            <filter val="583"/>
            <filter val="584"/>
            <filter val="585"/>
            <filter val="586"/>
            <filter val="587"/>
            <filter val="588"/>
            <filter val="589"/>
            <filter val="590"/>
            <filter val="591"/>
            <filter val="592"/>
            <filter val="593"/>
            <filter val="594"/>
            <filter val="595"/>
            <filter val="596"/>
            <filter val="597"/>
            <filter val="598"/>
            <filter val="599"/>
            <filter val="600"/>
            <filter val="601"/>
            <filter val="602"/>
            <filter val="603"/>
            <filter val="604"/>
            <filter val="605"/>
            <filter val="606"/>
            <filter val="607"/>
            <filter val="608"/>
            <filter val="609"/>
            <filter val="610"/>
            <filter val="611"/>
            <filter val="612"/>
            <filter val="613"/>
            <filter val="614"/>
            <filter val="615"/>
            <filter val="616"/>
            <filter val="617"/>
            <filter val="618"/>
            <filter val="619"/>
            <filter val="620"/>
            <filter val="621"/>
            <filter val="622"/>
            <filter val="623"/>
            <filter val="624"/>
            <filter val="625"/>
            <filter val="626"/>
            <filter val="627"/>
            <filter val="628"/>
            <filter val="629"/>
            <filter val="630"/>
            <filter val="631"/>
            <filter val="632"/>
            <filter val="633"/>
            <filter val="634"/>
            <filter val="635"/>
            <filter val="636"/>
            <filter val="637"/>
            <filter val="638"/>
            <filter val="639"/>
            <filter val="640"/>
            <filter val="641"/>
            <filter val="642"/>
            <filter val="643"/>
            <filter val="644"/>
            <filter val="645"/>
            <filter val="646"/>
            <filter val="647"/>
            <filter val="648"/>
            <filter val="649"/>
            <filter val="650"/>
            <filter val="651"/>
            <filter val="652"/>
            <filter val="653"/>
            <filter val="654"/>
            <filter val="655"/>
            <filter val="656"/>
            <filter val="657"/>
            <filter val="658"/>
            <filter val="659"/>
            <filter val="660"/>
            <filter val="661"/>
            <filter val="662"/>
            <filter val="663"/>
            <filter val="664"/>
            <filter val="665"/>
            <filter val="666"/>
            <filter val="667"/>
            <filter val="668"/>
            <filter val="669"/>
            <filter val="670"/>
            <filter val="671"/>
            <filter val="672"/>
            <filter val="673"/>
            <filter val="674"/>
            <filter val="675"/>
            <filter val="676"/>
            <filter val="677"/>
            <filter val="678"/>
            <filter val="679"/>
            <filter val="680"/>
            <filter val="681"/>
            <filter val="682"/>
            <filter val="683"/>
            <filter val="684"/>
            <filter val="685"/>
            <filter val="686"/>
            <filter val="687"/>
            <filter val="688"/>
            <filter val="689"/>
            <filter val="690"/>
            <filter val="691"/>
            <filter val="692"/>
            <filter val="693"/>
            <filter val="694"/>
            <filter val="695"/>
            <filter val="696"/>
            <filter val="697"/>
            <filter val="698"/>
            <filter val="699"/>
            <filter val="700"/>
            <filter val="701"/>
            <filter val="702"/>
            <filter val="703"/>
            <filter val="704"/>
            <filter val="705"/>
            <filter val="706"/>
            <filter val="707"/>
            <filter val="708"/>
            <filter val="709"/>
            <filter val="710"/>
            <filter val="711"/>
            <filter val="712"/>
            <filter val="713"/>
            <filter val="714"/>
            <filter val="715"/>
            <filter val="716"/>
            <filter val="717"/>
            <filter val="718"/>
            <filter val="719"/>
            <filter val="720"/>
            <filter val="721"/>
            <filter val="722"/>
            <filter val="723"/>
            <filter val="724"/>
            <filter val="725"/>
            <filter val="726"/>
            <filter val="727"/>
            <filter val="728"/>
            <filter val="729"/>
            <filter val="730"/>
            <filter val="731"/>
            <filter val="732"/>
            <filter val="733"/>
            <filter val="734"/>
            <filter val="735"/>
            <filter val="736"/>
            <filter val="737"/>
            <filter val="738"/>
            <filter val="739"/>
            <filter val="740"/>
            <filter val="741"/>
            <filter val="742"/>
            <filter val="743"/>
            <filter val="744"/>
            <filter val="745"/>
            <filter val="746"/>
            <filter val="747"/>
            <filter val="748"/>
            <filter val="749"/>
            <filter val="750"/>
            <filter val="751"/>
            <filter val="752"/>
            <filter val="753"/>
            <filter val="754"/>
            <filter val="755"/>
            <filter val="756"/>
            <filter val="757"/>
            <filter val="758"/>
            <filter val="759"/>
            <filter val="760"/>
            <filter val="761"/>
            <filter val="762"/>
            <filter val="763"/>
            <filter val="764"/>
            <filter val="765"/>
            <filter val="766"/>
            <filter val="767"/>
            <filter val="768"/>
            <filter val="769"/>
            <filter val="770"/>
            <filter val="771"/>
            <filter val="772"/>
            <filter val="773"/>
            <filter val="774"/>
            <filter val="775"/>
            <filter val="776"/>
            <filter val="777"/>
            <filter val="778"/>
            <filter val="779"/>
            <filter val="780"/>
            <filter val="781"/>
            <filter val="782"/>
            <filter val="783"/>
            <filter val="784"/>
            <filter val="785"/>
            <filter val="786"/>
            <filter val="787"/>
            <filter val="788"/>
            <filter val="789"/>
            <filter val="790"/>
            <filter val="791"/>
            <filter val="792"/>
            <filter val="793"/>
            <filter val="794"/>
            <filter val="795"/>
            <filter val="796"/>
            <filter val="797"/>
            <filter val="798"/>
            <filter val="799"/>
            <filter val="800"/>
            <filter val="801"/>
            <filter val="802"/>
            <filter val="803"/>
            <filter val="804"/>
            <filter val="805"/>
            <filter val="806"/>
            <filter val="807"/>
            <filter val="808"/>
            <filter val="809"/>
            <filter val="810"/>
            <filter val="811"/>
            <filter val="812"/>
            <filter val="813"/>
            <filter val="814"/>
            <filter val="815"/>
            <filter val="816"/>
            <filter val="817"/>
            <filter val="818"/>
            <filter val="819"/>
            <filter val="820"/>
            <filter val="821"/>
            <filter val="822"/>
            <filter val="823"/>
            <filter val="824"/>
            <filter val="825"/>
            <filter val="826"/>
            <filter val="827"/>
            <filter val="828"/>
            <filter val="829"/>
            <filter val="830"/>
            <filter val="831"/>
            <filter val="832"/>
            <filter val="833"/>
            <filter val="834"/>
            <filter val="835"/>
            <filter val="836"/>
            <filter val="837"/>
            <filter val="838"/>
            <filter val="839"/>
            <filter val="840"/>
            <filter val="841"/>
            <filter val="842"/>
            <filter val="843"/>
            <filter val="844"/>
            <filter val="845"/>
            <filter val="846"/>
            <filter val="847"/>
            <filter val="848"/>
            <filter val="849"/>
            <filter val="850"/>
            <filter val="851"/>
            <filter val="852"/>
            <filter val="853"/>
            <filter val="854"/>
            <filter val="855"/>
            <filter val="856"/>
            <filter val="857"/>
            <filter val="858"/>
            <filter val="859"/>
            <filter val="860"/>
            <filter val="861"/>
            <filter val="862"/>
            <filter val="863"/>
            <filter val="864"/>
            <filter val="865"/>
            <filter val="866"/>
            <filter val="867"/>
            <filter val="868"/>
            <filter val="869"/>
            <filter val="870"/>
            <filter val="871"/>
            <filter val="872"/>
            <filter val="873"/>
            <filter val="874"/>
            <filter val="875"/>
            <filter val="876"/>
            <filter val="877"/>
            <filter val="878"/>
            <filter val="879"/>
            <filter val="880"/>
            <filter val="881"/>
            <filter val="882"/>
            <filter val="883"/>
            <filter val="884"/>
            <filter val="885"/>
            <filter val="886"/>
            <filter val="887"/>
            <filter val="888"/>
            <filter val="889"/>
            <filter val="890"/>
            <filter val="891"/>
            <filter val="892"/>
            <filter val="893"/>
            <filter val="894"/>
            <filter val="895"/>
            <filter val="896"/>
            <filter val="897"/>
            <filter val="898"/>
            <filter val="899"/>
            <filter val="900"/>
            <filter val="901"/>
            <filter val="902"/>
            <filter val="903"/>
            <filter val="904"/>
            <filter val="905"/>
            <filter val="906"/>
            <filter val="907"/>
            <filter val="908"/>
            <filter val="909"/>
            <filter val="910"/>
            <filter val="911"/>
            <filter val="912"/>
            <filter val="913"/>
            <filter val="914"/>
            <filter val="915"/>
            <filter val="916"/>
            <filter val="917"/>
            <filter val="918"/>
            <filter val="919"/>
            <filter val="920"/>
            <filter val="921"/>
            <filter val="922"/>
            <filter val="923"/>
            <filter val="924"/>
            <filter val="925"/>
            <filter val="926"/>
            <filter val="927"/>
            <filter val="928"/>
            <filter val="929"/>
            <filter val="930"/>
            <filter val="931"/>
            <filter val="932"/>
            <filter val="933"/>
            <filter val="934"/>
            <filter val="935"/>
            <filter val="936"/>
            <filter val="937"/>
            <filter val="938"/>
            <filter val="939"/>
            <filter val="940"/>
            <filter val="941"/>
            <filter val="942"/>
            <filter val="943"/>
            <filter val="944"/>
            <filter val="945"/>
            <filter val="946"/>
            <filter val="947"/>
            <filter val="948"/>
            <filter val="949"/>
            <filter val="950"/>
            <filter val="951"/>
            <filter val="952"/>
            <filter val="953"/>
            <filter val="954"/>
            <filter val="955"/>
            <filter val="956"/>
            <filter val="957"/>
            <filter val="958"/>
            <filter val="959"/>
            <filter val="960"/>
            <filter val="961"/>
            <filter val="962"/>
            <filter val="963"/>
            <filter val="964"/>
            <filter val="965"/>
            <filter val="966"/>
            <filter val="967"/>
            <filter val="968"/>
            <filter val="969"/>
            <filter val="970"/>
            <filter val="971"/>
            <filter val="972"/>
            <filter val="973"/>
            <filter val="974"/>
            <filter val="975"/>
            <filter val="976"/>
            <filter val="977"/>
            <filter val="978"/>
            <filter val="979"/>
            <filter val="980"/>
            <filter val="981"/>
            <filter val="982"/>
            <filter val="983"/>
            <filter val="984"/>
            <filter val="985"/>
            <filter val="986"/>
            <filter val="987"/>
            <filter val="988"/>
            <filter val="989"/>
            <filter val="990"/>
            <filter val="991"/>
            <filter val="992"/>
            <filter val="993"/>
            <filter val="994"/>
            <filter val="995"/>
            <filter val="996"/>
            <filter val="997"/>
            <filter val="998"/>
            <filter val="999"/>
          </filters>
        </filterColumn>
      </autoFilter>
    </customSheetView>
    <customSheetView guid="{4C420B22-C8A8-484F-9A6A-0F937DF9B229}" filter="1" showAutoFilter="1">
      <autoFilter ref="A1:W4634">
        <filterColumn colId="0">
          <filters>
            <filter val="1"/>
            <filter val="2"/>
            <filter val="3"/>
            <filter val="4"/>
            <filter val="5"/>
            <filter val="6"/>
            <filter val="7"/>
            <filter val="8"/>
            <filter val="9"/>
            <filter val="1000"/>
            <filter val="1001"/>
            <filter val="1002"/>
            <filter val="1003"/>
            <filter val="1004"/>
            <filter val="1005"/>
            <filter val="1006"/>
            <filter val="1007"/>
            <filter val="1008"/>
            <filter val="1009"/>
            <filter val="10"/>
            <filter val="1010"/>
            <filter val="11"/>
            <filter val="1011"/>
            <filter val="12"/>
            <filter val="1012"/>
            <filter val="13"/>
            <filter val="1013"/>
            <filter val="14"/>
            <filter val="1014"/>
            <filter val="15"/>
            <filter val="1015"/>
            <filter val="16"/>
            <filter val="1016"/>
            <filter val="17"/>
            <filter val="1017"/>
            <filter val="18"/>
            <filter val="1018"/>
            <filter val="19"/>
            <filter val="1019"/>
            <filter val="20"/>
            <filter val="1020"/>
            <filter val="21"/>
            <filter val="1021"/>
            <filter val="22"/>
            <filter val="1022"/>
            <filter val="23"/>
            <filter val="1023"/>
            <filter val="24"/>
            <filter val="1024"/>
            <filter val="25"/>
            <filter val="1025"/>
            <filter val="26"/>
            <filter val="1026"/>
            <filter val="27"/>
            <filter val="1027"/>
            <filter val="28"/>
            <filter val="1028"/>
            <filter val="29"/>
            <filter val="1029"/>
            <filter val="30"/>
            <filter val="1030"/>
            <filter val="31"/>
            <filter val="1031"/>
            <filter val="32"/>
            <filter val="1032"/>
            <filter val="33"/>
            <filter val="1033"/>
            <filter val="34"/>
            <filter val="1034"/>
            <filter val="35"/>
            <filter val="1035"/>
            <filter val="36"/>
            <filter val="1036"/>
            <filter val="37"/>
            <filter val="1037"/>
            <filter val="38"/>
            <filter val="1038"/>
            <filter val="39"/>
            <filter val="1039"/>
            <filter val="40"/>
            <filter val="1040"/>
            <filter val="41"/>
            <filter val="1041"/>
            <filter val="42"/>
            <filter val="1042"/>
            <filter val="43"/>
            <filter val="1043"/>
            <filter val="44"/>
            <filter val="1044"/>
            <filter val="45"/>
            <filter val="1045"/>
            <filter val="46"/>
            <filter val="1046"/>
            <filter val="47"/>
            <filter val="1047"/>
            <filter val="48"/>
            <filter val="1048"/>
            <filter val="49"/>
            <filter val="1049"/>
            <filter val="50"/>
            <filter val="1050"/>
            <filter val="51"/>
            <filter val="1051"/>
            <filter val="52"/>
            <filter val="1052"/>
            <filter val="53"/>
            <filter val="1053"/>
            <filter val="54"/>
            <filter val="1054"/>
            <filter val="55"/>
            <filter val="1055"/>
            <filter val="56"/>
            <filter val="1056"/>
            <filter val="57"/>
            <filter val="1057"/>
            <filter val="58"/>
            <filter val="1058"/>
            <filter val="59"/>
            <filter val="1059"/>
            <filter val="60"/>
            <filter val="1060"/>
            <filter val="61"/>
            <filter val="1061"/>
            <filter val="62"/>
            <filter val="1062"/>
            <filter val="63"/>
            <filter val="1063"/>
            <filter val="64"/>
            <filter val="1064"/>
            <filter val="65"/>
            <filter val="1065"/>
            <filter val="66"/>
            <filter val="1066"/>
            <filter val="67"/>
            <filter val="1067"/>
            <filter val="68"/>
            <filter val="1068"/>
            <filter val="69"/>
            <filter val="1069"/>
            <filter val="70"/>
            <filter val="1070"/>
            <filter val="71"/>
            <filter val="1071"/>
            <filter val="72"/>
            <filter val="1072"/>
            <filter val="73"/>
            <filter val="1073"/>
            <filter val="74"/>
            <filter val="1074"/>
            <filter val="75"/>
            <filter val="1075"/>
            <filter val="76"/>
            <filter val="1076"/>
            <filter val="77"/>
            <filter val="1077"/>
            <filter val="78"/>
            <filter val="1078"/>
            <filter val="79"/>
            <filter val="1079"/>
            <filter val="80"/>
            <filter val="1080"/>
            <filter val="81"/>
            <filter val="1081"/>
            <filter val="82"/>
            <filter val="1082"/>
            <filter val="83"/>
            <filter val="1083"/>
            <filter val="84"/>
            <filter val="1084"/>
            <filter val="85"/>
            <filter val="1085"/>
            <filter val="86"/>
            <filter val="1086"/>
            <filter val="87"/>
            <filter val="1087"/>
            <filter val="88"/>
            <filter val="1088"/>
            <filter val="89"/>
            <filter val="1089"/>
            <filter val="90"/>
            <filter val="1090"/>
            <filter val="91"/>
            <filter val="1091"/>
            <filter val="92"/>
            <filter val="1092"/>
            <filter val="93"/>
            <filter val="1093"/>
            <filter val="94"/>
            <filter val="1094"/>
            <filter val="95"/>
            <filter val="1095"/>
            <filter val="96"/>
            <filter val="1096"/>
            <filter val="97"/>
            <filter val="1097"/>
            <filter val="98"/>
            <filter val="1098"/>
            <filter val="99"/>
            <filter val="1099"/>
            <filter val="1100"/>
            <filter val="1101"/>
            <filter val="1102"/>
            <filter val="1103"/>
            <filter val="1104"/>
            <filter val="1105"/>
            <filter val="1106"/>
            <filter val="1107"/>
            <filter val="1108"/>
            <filter val="1109"/>
            <filter val="1110"/>
            <filter val="1111"/>
            <filter val="1112"/>
            <filter val="1113"/>
            <filter val="1114"/>
            <filter val="1115"/>
            <filter val="1116"/>
            <filter val="1117"/>
            <filter val="1118"/>
            <filter val="1119"/>
            <filter val="1120"/>
            <filter val="1121"/>
            <filter val="1122"/>
            <filter val="1123"/>
            <filter val="1124"/>
            <filter val="1125"/>
            <filter val="1126"/>
            <filter val="1127"/>
            <filter val="1128"/>
            <filter val="1129"/>
            <filter val="1130"/>
            <filter val="1131"/>
            <filter val="1132"/>
            <filter val="1133"/>
            <filter val="1134"/>
            <filter val="1135"/>
            <filter val="1136"/>
            <filter val="1137"/>
            <filter val="1138"/>
            <filter val="1139"/>
            <filter val="1140"/>
            <filter val="1141"/>
            <filter val="1142"/>
            <filter val="1143"/>
            <filter val="1144"/>
            <filter val="1145"/>
            <filter val="1146"/>
            <filter val="1147"/>
            <filter val="1148"/>
            <filter val="1149"/>
            <filter val="1150"/>
            <filter val="1151"/>
            <filter val="1152"/>
            <filter val="1153"/>
            <filter val="1154"/>
            <filter val="1155"/>
            <filter val="1156"/>
            <filter val="1157"/>
            <filter val="1158"/>
            <filter val="1159"/>
            <filter val="1160"/>
            <filter val="1161"/>
            <filter val="1162"/>
            <filter val="1163"/>
            <filter val="1164"/>
            <filter val="1165"/>
            <filter val="1166"/>
            <filter val="1167"/>
            <filter val="1168"/>
            <filter val="1169"/>
            <filter val="1170"/>
            <filter val="1171"/>
            <filter val="1172"/>
            <filter val="1173"/>
            <filter val="1174"/>
            <filter val="1175"/>
            <filter val="1176"/>
            <filter val="1177"/>
            <filter val="1178"/>
            <filter val="1179"/>
            <filter val="1180"/>
            <filter val="1181"/>
            <filter val="1182"/>
            <filter val="1183"/>
            <filter val="1184"/>
            <filter val="1185"/>
            <filter val="1186"/>
            <filter val="1187"/>
            <filter val="1188"/>
            <filter val="1189"/>
            <filter val="1190"/>
            <filter val="1191"/>
            <filter val="1192"/>
            <filter val="1193"/>
            <filter val="1194"/>
            <filter val="1195"/>
            <filter val="1196"/>
            <filter val="1197"/>
            <filter val="1198"/>
            <filter val="1199"/>
            <filter val="1200"/>
            <filter val="1201"/>
            <filter val="1202"/>
            <filter val="1203"/>
            <filter val="1204"/>
            <filter val="1205"/>
            <filter val="1206"/>
            <filter val="1207"/>
            <filter val="1208"/>
            <filter val="1209"/>
            <filter val="1210"/>
            <filter val="1211"/>
            <filter val="1212"/>
            <filter val="1213"/>
            <filter val="1214"/>
            <filter val="1215"/>
            <filter val="1216"/>
            <filter val="1217"/>
            <filter val="1218"/>
            <filter val="1219"/>
            <filter val="1220"/>
            <filter val="1221"/>
            <filter val="1222"/>
            <filter val="1223"/>
            <filter val="1224"/>
            <filter val="1225"/>
            <filter val="1226"/>
            <filter val="1227"/>
            <filter val="1228"/>
            <filter val="1229"/>
            <filter val="1230"/>
            <filter val="1231"/>
            <filter val="1232"/>
            <filter val="1233"/>
            <filter val="1234"/>
            <filter val="1235"/>
            <filter val="1236"/>
            <filter val="1237"/>
            <filter val="1238"/>
            <filter val="1239"/>
            <filter val="1240"/>
            <filter val="1241"/>
            <filter val="1242"/>
            <filter val="1243"/>
            <filter val="1244"/>
            <filter val="1245"/>
            <filter val="1246"/>
            <filter val="1247"/>
            <filter val="1248"/>
            <filter val="1249"/>
            <filter val="1250"/>
            <filter val="1251"/>
            <filter val="1252"/>
            <filter val="1253"/>
            <filter val="1254"/>
            <filter val="1255"/>
            <filter val="1256"/>
            <filter val="1257"/>
            <filter val="1258"/>
            <filter val="1259"/>
            <filter val="1260"/>
            <filter val="1261"/>
            <filter val="1262"/>
            <filter val="1263"/>
            <filter val="1264"/>
            <filter val="1265"/>
            <filter val="1266"/>
            <filter val="1267"/>
            <filter val="1268"/>
            <filter val="1269"/>
            <filter val="1270"/>
            <filter val="1271"/>
            <filter val="1272"/>
            <filter val="1273"/>
            <filter val="1274"/>
            <filter val="1275"/>
            <filter val="1276"/>
            <filter val="1277"/>
            <filter val="1278"/>
            <filter val="1279"/>
            <filter val="1280"/>
            <filter val="1281"/>
            <filter val="1282"/>
            <filter val="1283"/>
            <filter val="1284"/>
            <filter val="1285"/>
            <filter val="1286"/>
            <filter val="1287"/>
            <filter val="1288"/>
            <filter val="1289"/>
            <filter val="1290"/>
            <filter val="1291"/>
            <filter val="1292"/>
            <filter val="1293"/>
            <filter val="1294"/>
            <filter val="1295"/>
            <filter val="1296"/>
            <filter val="1297"/>
            <filter val="1298"/>
            <filter val="1299"/>
            <filter val="1300"/>
            <filter val="1301"/>
            <filter val="1302"/>
            <filter val="1303"/>
            <filter val="1304"/>
            <filter val="1305"/>
            <filter val="1306"/>
            <filter val="1307"/>
            <filter val="1308"/>
            <filter val="1309"/>
            <filter val="1310"/>
            <filter val="1311"/>
            <filter val="1312"/>
            <filter val="1313"/>
            <filter val="1314"/>
            <filter val="1315"/>
            <filter val="1316"/>
            <filter val="1317"/>
            <filter val="1318"/>
            <filter val="1319"/>
            <filter val="1320"/>
            <filter val="1321"/>
            <filter val="1322"/>
            <filter val="1323"/>
            <filter val="1324"/>
            <filter val="1325"/>
            <filter val="1326"/>
            <filter val="1327"/>
            <filter val="1328"/>
            <filter val="1329"/>
            <filter val="1330"/>
            <filter val="1331"/>
            <filter val="1332"/>
            <filter val="1333"/>
            <filter val="1334"/>
            <filter val="1335"/>
            <filter val="1336"/>
            <filter val="1337"/>
            <filter val="1338"/>
            <filter val="1339"/>
            <filter val="1340"/>
            <filter val="1341"/>
            <filter val="1342"/>
            <filter val="1343"/>
            <filter val="1344"/>
            <filter val="1345"/>
            <filter val="1346"/>
            <filter val="1347"/>
            <filter val="1348"/>
            <filter val="1349"/>
            <filter val="1350"/>
            <filter val="1351"/>
            <filter val="1352"/>
            <filter val="1353"/>
            <filter val="1354"/>
            <filter val="1355"/>
            <filter val="1356"/>
            <filter val="1357"/>
            <filter val="1358"/>
            <filter val="1359"/>
            <filter val="1360"/>
            <filter val="1361"/>
            <filter val="1362"/>
            <filter val="1363"/>
            <filter val="1364"/>
            <filter val="1365"/>
            <filter val="1366"/>
            <filter val="1367"/>
            <filter val="1368"/>
            <filter val="1369"/>
            <filter val="1370"/>
            <filter val="1371"/>
            <filter val="1372"/>
            <filter val="1373"/>
            <filter val="1374"/>
            <filter val="1375"/>
            <filter val="1376"/>
            <filter val="1377"/>
            <filter val="1378"/>
            <filter val="1379"/>
            <filter val="1380"/>
            <filter val="1381"/>
            <filter val="1382"/>
            <filter val="1383"/>
            <filter val="1384"/>
            <filter val="1385"/>
            <filter val="1386"/>
            <filter val="1387"/>
            <filter val="1388"/>
            <filter val="1389"/>
            <filter val="1390"/>
            <filter val="1391"/>
            <filter val="1392"/>
            <filter val="1393"/>
            <filter val="1394"/>
            <filter val="1395"/>
            <filter val="1396"/>
            <filter val="1397"/>
            <filter val="1398"/>
            <filter val="1399"/>
            <filter val="1400"/>
            <filter val="1401"/>
            <filter val="1402"/>
            <filter val="1403"/>
            <filter val="1404"/>
            <filter val="1405"/>
            <filter val="1406"/>
            <filter val="1407"/>
            <filter val="1408"/>
            <filter val="1409"/>
            <filter val="1410"/>
            <filter val="1411"/>
            <filter val="1412"/>
            <filter val="1413"/>
            <filter val="1414"/>
            <filter val="1415"/>
            <filter val="1416"/>
            <filter val="1417"/>
            <filter val="1418"/>
            <filter val="1419"/>
            <filter val="1420"/>
            <filter val="1421"/>
            <filter val="1422"/>
            <filter val="1423"/>
            <filter val="1424"/>
            <filter val="1425"/>
            <filter val="1426"/>
            <filter val="1427"/>
            <filter val="1428"/>
            <filter val="1429"/>
            <filter val="1430"/>
            <filter val="1431"/>
            <filter val="1432"/>
            <filter val="1433"/>
            <filter val="1434"/>
            <filter val="1435"/>
            <filter val="1436"/>
            <filter val="1437"/>
            <filter val="1438"/>
            <filter val="1439"/>
            <filter val="1440"/>
            <filter val="1441"/>
            <filter val="1442"/>
            <filter val="1443"/>
            <filter val="1444"/>
            <filter val="1445"/>
            <filter val="1446"/>
            <filter val="1447"/>
            <filter val="1448"/>
            <filter val="1449"/>
            <filter val="1450"/>
            <filter val="1451"/>
            <filter val="1452"/>
            <filter val="1453"/>
            <filter val="1454"/>
            <filter val="1455"/>
            <filter val="1456"/>
            <filter val="1457"/>
            <filter val="1458"/>
            <filter val="1459"/>
            <filter val="1460"/>
            <filter val="1461"/>
            <filter val="1462"/>
            <filter val="1463"/>
            <filter val="1464"/>
            <filter val="1465"/>
            <filter val="1466"/>
            <filter val="1467"/>
            <filter val="1468"/>
            <filter val="1469"/>
            <filter val="1470"/>
            <filter val="1471"/>
            <filter val="1472"/>
            <filter val="1473"/>
            <filter val="1474"/>
            <filter val="1475"/>
            <filter val="1476"/>
            <filter val="1477"/>
            <filter val="1478"/>
            <filter val="1479"/>
            <filter val="1480"/>
            <filter val="1481"/>
            <filter val="1482"/>
            <filter val="1483"/>
            <filter val="1484"/>
            <filter val="1485"/>
            <filter val="1486"/>
            <filter val="1487"/>
            <filter val="1488"/>
            <filter val="1489"/>
            <filter val="1490"/>
            <filter val="1491"/>
            <filter val="1492"/>
            <filter val="1493"/>
            <filter val="1494"/>
            <filter val="1495"/>
            <filter val="1496"/>
            <filter val="1497"/>
            <filter val="1498"/>
            <filter val="1499"/>
            <filter val="1500"/>
            <filter val="1501"/>
            <filter val="1502"/>
            <filter val="1503"/>
            <filter val="1504"/>
            <filter val="1505"/>
            <filter val="1506"/>
            <filter val="1507"/>
            <filter val="1508"/>
            <filter val="1509"/>
            <filter val="1510"/>
            <filter val="1511"/>
            <filter val="1512"/>
            <filter val="1513"/>
            <filter val="1514"/>
            <filter val="1515"/>
            <filter val="1516"/>
            <filter val="1517"/>
            <filter val="1518"/>
            <filter val="1519"/>
            <filter val="1520"/>
            <filter val="1521"/>
            <filter val="1522"/>
            <filter val="1523"/>
            <filter val="1524"/>
            <filter val="1525"/>
            <filter val="1526"/>
            <filter val="1527"/>
            <filter val="1528"/>
            <filter val="1529"/>
            <filter val="1530"/>
            <filter val="1531"/>
            <filter val="1532"/>
            <filter val="1533"/>
            <filter val="1534"/>
            <filter val="1535"/>
            <filter val="1536"/>
            <filter val="1537"/>
            <filter val="1538"/>
            <filter val="1539"/>
            <filter val="1540"/>
            <filter val="1541"/>
            <filter val="1542"/>
            <filter val="1543"/>
            <filter val="1544"/>
            <filter val="1545"/>
            <filter val="1546"/>
            <filter val="1547"/>
            <filter val="1548"/>
            <filter val="1549"/>
            <filter val="1550"/>
            <filter val="1551"/>
            <filter val="1552"/>
            <filter val="1553"/>
            <filter val="1554"/>
            <filter val="1555"/>
            <filter val="1556"/>
            <filter val="1557"/>
            <filter val="1558"/>
            <filter val="1559"/>
            <filter val="1560"/>
            <filter val="1561"/>
            <filter val="1562"/>
            <filter val="1563"/>
            <filter val="1564"/>
            <filter val="1565"/>
            <filter val="1566"/>
            <filter val="1567"/>
            <filter val="1568"/>
            <filter val="1569"/>
            <filter val="1570"/>
            <filter val="1571"/>
            <filter val="1572"/>
            <filter val="1573"/>
            <filter val="1574"/>
            <filter val="1575"/>
            <filter val="1576"/>
            <filter val="1577"/>
            <filter val="1578"/>
            <filter val="1579"/>
            <filter val="1580"/>
            <filter val="1581"/>
            <filter val="1582"/>
            <filter val="1583"/>
            <filter val="1584"/>
            <filter val="1585"/>
            <filter val="1586"/>
            <filter val="1587"/>
            <filter val="1588"/>
            <filter val="1589"/>
            <filter val="1590"/>
            <filter val="1591"/>
            <filter val="1592"/>
            <filter val="1593"/>
            <filter val="1594"/>
            <filter val="1595"/>
            <filter val="1596"/>
            <filter val="1597"/>
            <filter val="1598"/>
            <filter val="1599"/>
            <filter val="1600"/>
            <filter val="1601"/>
            <filter val="1602"/>
            <filter val="1603"/>
            <filter val="1604"/>
            <filter val="1605"/>
            <filter val="1606"/>
            <filter val="1607"/>
            <filter val="1608"/>
            <filter val="1609"/>
            <filter val="1610"/>
            <filter val="1611"/>
            <filter val="1612"/>
            <filter val="1613"/>
            <filter val="1614"/>
            <filter val="1615"/>
            <filter val="1616"/>
            <filter val="1617"/>
            <filter val="1618"/>
            <filter val="1619"/>
            <filter val="1620"/>
            <filter val="1621"/>
            <filter val="1622"/>
            <filter val="1623"/>
            <filter val="1624"/>
            <filter val="1625"/>
            <filter val="1626"/>
            <filter val="1627"/>
            <filter val="1628"/>
            <filter val="1629"/>
            <filter val="1630"/>
            <filter val="1631"/>
            <filter val="1632"/>
            <filter val="1633"/>
            <filter val="1634"/>
            <filter val="1635"/>
            <filter val="1636"/>
            <filter val="1637"/>
            <filter val="1638"/>
            <filter val="1639"/>
            <filter val="1640"/>
            <filter val="1641"/>
            <filter val="1642"/>
            <filter val="1643"/>
            <filter val="1644"/>
            <filter val="1645"/>
            <filter val="1646"/>
            <filter val="1647"/>
            <filter val="1648"/>
            <filter val="1649"/>
            <filter val="1650"/>
            <filter val="1651"/>
            <filter val="1652"/>
            <filter val="1653"/>
            <filter val="1654"/>
            <filter val="1655"/>
            <filter val="1656"/>
            <filter val="1657"/>
            <filter val="1658"/>
            <filter val="1659"/>
            <filter val="1660"/>
            <filter val="1661"/>
            <filter val="1662"/>
            <filter val="1663"/>
            <filter val="1664"/>
            <filter val="1665"/>
            <filter val="1666"/>
            <filter val="1667"/>
            <filter val="1668"/>
            <filter val="1669"/>
            <filter val="1670"/>
            <filter val="1671"/>
            <filter val="1672"/>
            <filter val="1673"/>
            <filter val="1674"/>
            <filter val="1675"/>
            <filter val="1676"/>
            <filter val="1677"/>
            <filter val="1678"/>
            <filter val="1679"/>
            <filter val="1680"/>
            <filter val="1681"/>
            <filter val="1682"/>
            <filter val="1683"/>
            <filter val="1684"/>
            <filter val="1685"/>
            <filter val="1686"/>
            <filter val="1687"/>
            <filter val="1688"/>
            <filter val="1689"/>
            <filter val="1690"/>
            <filter val="1691"/>
            <filter val="1692"/>
            <filter val="1693"/>
            <filter val="1694"/>
            <filter val="1695"/>
            <filter val="1696"/>
            <filter val="1697"/>
            <filter val="1698"/>
            <filter val="1699"/>
            <filter val="1700"/>
            <filter val="1701"/>
            <filter val="1702"/>
            <filter val="1703"/>
            <filter val="1704"/>
            <filter val="1705"/>
            <filter val="1706"/>
            <filter val="1707"/>
            <filter val="1708"/>
            <filter val="1709"/>
            <filter val="1710"/>
            <filter val="1711"/>
            <filter val="1712"/>
            <filter val="1713"/>
            <filter val="1714"/>
            <filter val="1715"/>
            <filter val="1716"/>
            <filter val="1717"/>
            <filter val="1718"/>
            <filter val="1719"/>
            <filter val="1720"/>
            <filter val="1721"/>
            <filter val="1722"/>
            <filter val="1723"/>
            <filter val="1724"/>
            <filter val="1725"/>
            <filter val="1726"/>
            <filter val="1727"/>
            <filter val="1728"/>
            <filter val="1729"/>
            <filter val="1730"/>
            <filter val="1731"/>
            <filter val="1732"/>
            <filter val="1733"/>
            <filter val="1734"/>
            <filter val="1735"/>
            <filter val="1736"/>
            <filter val="1737"/>
            <filter val="1738"/>
            <filter val="1739"/>
            <filter val="1740"/>
            <filter val="1741"/>
            <filter val="1742"/>
            <filter val="1743"/>
            <filter val="1744"/>
            <filter val="1745"/>
            <filter val="1746"/>
            <filter val="1747"/>
            <filter val="1748"/>
            <filter val="1749"/>
            <filter val="1750"/>
            <filter val="1751"/>
            <filter val="1752"/>
            <filter val="1753"/>
            <filter val="1754"/>
            <filter val="1755"/>
            <filter val="1756"/>
            <filter val="1757"/>
            <filter val="1758"/>
            <filter val="1759"/>
            <filter val="1760"/>
            <filter val="1761"/>
            <filter val="1762"/>
            <filter val="1763"/>
            <filter val="1764"/>
            <filter val="1765"/>
            <filter val="1766"/>
            <filter val="1767"/>
            <filter val="1768"/>
            <filter val="1769"/>
            <filter val="1770"/>
            <filter val="1771"/>
            <filter val="1772"/>
            <filter val="1773"/>
            <filter val="1774"/>
            <filter val="1775"/>
            <filter val="1776"/>
            <filter val="1777"/>
            <filter val="1778"/>
            <filter val="1779"/>
            <filter val="1780"/>
            <filter val="1781"/>
            <filter val="1782"/>
            <filter val="1783"/>
            <filter val="1784"/>
            <filter val="1785"/>
            <filter val="1786"/>
            <filter val="1787"/>
            <filter val="1788"/>
            <filter val="1789"/>
            <filter val="1790"/>
            <filter val="1791"/>
            <filter val="1792"/>
            <filter val="1793"/>
            <filter val="1794"/>
            <filter val="1795"/>
            <filter val="1796"/>
            <filter val="1797"/>
            <filter val="1798"/>
            <filter val="1799"/>
            <filter val="1800"/>
            <filter val="1801"/>
            <filter val="1802"/>
            <filter val="1803"/>
            <filter val="1804"/>
            <filter val="1805"/>
            <filter val="1806"/>
            <filter val="1807"/>
            <filter val="1808"/>
            <filter val="1809"/>
            <filter val="1810"/>
            <filter val="1811"/>
            <filter val="1812"/>
            <filter val="1813"/>
            <filter val="1814"/>
            <filter val="1815"/>
            <filter val="1816"/>
            <filter val="1817"/>
            <filter val="1818"/>
            <filter val="1819"/>
            <filter val="1820"/>
            <filter val="1821"/>
            <filter val="1822"/>
            <filter val="1823"/>
            <filter val="1824"/>
            <filter val="1825"/>
            <filter val="1826"/>
            <filter val="1827"/>
            <filter val="1828"/>
            <filter val="1829"/>
            <filter val="1830"/>
            <filter val="1831"/>
            <filter val="1832"/>
            <filter val="1833"/>
            <filter val="1834"/>
            <filter val="1835"/>
            <filter val="1836"/>
            <filter val="1837"/>
            <filter val="1838"/>
            <filter val="1839"/>
            <filter val="1840"/>
            <filter val="1841"/>
            <filter val="1842"/>
            <filter val="1843"/>
            <filter val="1844"/>
            <filter val="1845"/>
            <filter val="1846"/>
            <filter val="1847"/>
            <filter val="1848"/>
            <filter val="1849"/>
            <filter val="1850"/>
            <filter val="1851"/>
            <filter val="1852"/>
            <filter val="1853"/>
            <filter val="1854"/>
            <filter val="1855"/>
            <filter val="1856"/>
            <filter val="1857"/>
            <filter val="1858"/>
            <filter val="1859"/>
            <filter val="1860"/>
            <filter val="1861"/>
            <filter val="1862"/>
            <filter val="1863"/>
            <filter val="1864"/>
            <filter val="1865"/>
            <filter val="1866"/>
            <filter val="1867"/>
            <filter val="1868"/>
            <filter val="1869"/>
            <filter val="1870"/>
            <filter val="1871"/>
            <filter val="1872"/>
            <filter val="1873"/>
            <filter val="1874"/>
            <filter val="1875"/>
            <filter val="1876"/>
            <filter val="1877"/>
            <filter val="1878"/>
            <filter val="1879"/>
            <filter val="1880"/>
            <filter val="1881"/>
            <filter val="1882"/>
            <filter val="1883"/>
            <filter val="1884"/>
            <filter val="1885"/>
            <filter val="1886"/>
            <filter val="1887"/>
            <filter val="1888"/>
            <filter val="1889"/>
            <filter val="1890"/>
            <filter val="1891"/>
            <filter val="1892"/>
            <filter val="1893"/>
            <filter val="1894"/>
            <filter val="1895"/>
            <filter val="1896"/>
            <filter val="1897"/>
            <filter val="1898"/>
            <filter val="1899"/>
            <filter val="1900"/>
            <filter val="1901"/>
            <filter val="1902"/>
            <filter val="1903"/>
            <filter val="1904"/>
            <filter val="1905"/>
            <filter val="1906"/>
            <filter val="1907"/>
            <filter val="1908"/>
            <filter val="1909"/>
            <filter val="1910"/>
            <filter val="1911"/>
            <filter val="1912"/>
            <filter val="1913"/>
            <filter val="1914"/>
            <filter val="1915"/>
            <filter val="1916"/>
            <filter val="1917"/>
            <filter val="1918"/>
            <filter val="1919"/>
            <filter val="1920"/>
            <filter val="1921"/>
            <filter val="1922"/>
            <filter val="1923"/>
            <filter val="1924"/>
            <filter val="1925"/>
            <filter val="1926"/>
            <filter val="1927"/>
            <filter val="1928"/>
            <filter val="1929"/>
            <filter val="1930"/>
            <filter val="1931"/>
            <filter val="1932"/>
            <filter val="1933"/>
            <filter val="1934"/>
            <filter val="1935"/>
            <filter val="1936"/>
            <filter val="1937"/>
            <filter val="1938"/>
            <filter val="1939"/>
            <filter val="1940"/>
            <filter val="1941"/>
            <filter val="1942"/>
            <filter val="1943"/>
            <filter val="1944"/>
            <filter val="1945"/>
            <filter val="1946"/>
            <filter val="1947"/>
            <filter val="1948"/>
            <filter val="1949"/>
            <filter val="1950"/>
            <filter val="1951"/>
            <filter val="1952"/>
            <filter val="1953"/>
            <filter val="1954"/>
            <filter val="1955"/>
            <filter val="1956"/>
            <filter val="1957"/>
            <filter val="1958"/>
            <filter val="1959"/>
            <filter val="1960"/>
            <filter val="1961"/>
            <filter val="1962"/>
            <filter val="1963"/>
            <filter val="1964"/>
            <filter val="1965"/>
            <filter val="1966"/>
            <filter val="1967"/>
            <filter val="1968"/>
            <filter val="1969"/>
            <filter val="1970"/>
            <filter val="1971"/>
            <filter val="1972"/>
            <filter val="1973"/>
            <filter val="1974"/>
            <filter val="1975"/>
            <filter val="1976"/>
            <filter val="1977"/>
            <filter val="1978"/>
            <filter val="1979"/>
            <filter val="1980"/>
            <filter val="1981"/>
            <filter val="1982"/>
            <filter val="1983"/>
            <filter val="1984"/>
            <filter val="1985"/>
            <filter val="1986"/>
            <filter val="1987"/>
            <filter val="1988"/>
            <filter val="1989"/>
            <filter val="1990"/>
            <filter val="1991"/>
            <filter val="1992"/>
            <filter val="1993"/>
            <filter val="1994"/>
            <filter val="1995"/>
            <filter val="1996"/>
            <filter val="1997"/>
            <filter val="1998"/>
            <filter val="1999"/>
            <filter val="2000"/>
            <filter val="2001"/>
            <filter val="2002"/>
            <filter val="2003"/>
            <filter val="2004"/>
            <filter val="2005"/>
            <filter val="2006"/>
            <filter val="2007"/>
            <filter val="2008"/>
            <filter val="2009"/>
            <filter val="2010"/>
            <filter val="2011"/>
            <filter val="2012"/>
            <filter val="2013"/>
            <filter val="2014"/>
            <filter val="2015"/>
            <filter val="2016"/>
            <filter val="2017"/>
            <filter val="2018"/>
            <filter val="2019"/>
            <filter val="2020"/>
            <filter val="2021"/>
            <filter val="2022"/>
            <filter val="2023"/>
            <filter val="2024"/>
            <filter val="2025"/>
            <filter val="2026"/>
            <filter val="2027"/>
            <filter val="2028"/>
            <filter val="2029"/>
            <filter val="2030"/>
            <filter val="2031"/>
            <filter val="2032"/>
            <filter val="2033"/>
            <filter val="2034"/>
            <filter val="2035"/>
            <filter val="2036"/>
            <filter val="2037"/>
            <filter val="2038"/>
            <filter val="2039"/>
            <filter val="2040"/>
            <filter val="2041"/>
            <filter val="2042"/>
            <filter val="2043"/>
            <filter val="2044"/>
            <filter val="2045"/>
            <filter val="2046"/>
            <filter val="2047"/>
            <filter val="2048"/>
            <filter val="2049"/>
            <filter val="2050"/>
            <filter val="2051"/>
            <filter val="2052"/>
            <filter val="2053"/>
            <filter val="2054"/>
            <filter val="2055"/>
            <filter val="2056"/>
            <filter val="2057"/>
            <filter val="2058"/>
            <filter val="2059"/>
            <filter val="2060"/>
            <filter val="2061"/>
            <filter val="2062"/>
            <filter val="2063"/>
            <filter val="2064"/>
            <filter val="2065"/>
            <filter val="2066"/>
            <filter val="2067"/>
            <filter val="2068"/>
            <filter val="2069"/>
            <filter val="2070"/>
            <filter val="2071"/>
            <filter val="2072"/>
            <filter val="2073"/>
            <filter val="2074"/>
            <filter val="2075"/>
            <filter val="2076"/>
            <filter val="2077"/>
            <filter val="2078"/>
            <filter val="2079"/>
            <filter val="2080"/>
            <filter val="2081"/>
            <filter val="2082"/>
            <filter val="2083"/>
            <filter val="2084"/>
            <filter val="2085"/>
            <filter val="2086"/>
            <filter val="2087"/>
            <filter val="2088"/>
            <filter val="2089"/>
            <filter val="2090"/>
            <filter val="2091"/>
            <filter val="2092"/>
            <filter val="2093"/>
            <filter val="2094"/>
            <filter val="2095"/>
            <filter val="2096"/>
            <filter val="2097"/>
            <filter val="2098"/>
            <filter val="2099"/>
            <filter val="2100"/>
            <filter val="2101"/>
            <filter val="2102"/>
            <filter val="2103"/>
            <filter val="2104"/>
            <filter val="2105"/>
            <filter val="2106"/>
            <filter val="2107"/>
            <filter val="2108"/>
            <filter val="2109"/>
            <filter val="2110"/>
            <filter val="2111"/>
            <filter val="2112"/>
            <filter val="2113"/>
            <filter val="2114"/>
            <filter val="2115"/>
            <filter val="2116"/>
            <filter val="2117"/>
            <filter val="2118"/>
            <filter val="2119"/>
            <filter val="2120"/>
            <filter val="2121"/>
            <filter val="2122"/>
            <filter val="2123"/>
            <filter val="2124"/>
            <filter val="2125"/>
            <filter val="2126"/>
            <filter val="2127"/>
            <filter val="2128"/>
            <filter val="2129"/>
            <filter val="2130"/>
            <filter val="2131"/>
            <filter val="2132"/>
            <filter val="2133"/>
            <filter val="2134"/>
            <filter val="2135"/>
            <filter val="2136"/>
            <filter val="2137"/>
            <filter val="2138"/>
            <filter val="2139"/>
            <filter val="2140"/>
            <filter val="2141"/>
            <filter val="2142"/>
            <filter val="2143"/>
            <filter val="2144"/>
            <filter val="2145"/>
            <filter val="2146"/>
            <filter val="2147"/>
            <filter val="2148"/>
            <filter val="2149"/>
            <filter val="2150"/>
            <filter val="2151"/>
            <filter val="2152"/>
            <filter val="2153"/>
            <filter val="2154"/>
            <filter val="2155"/>
            <filter val="2156"/>
            <filter val="2157"/>
            <filter val="2158"/>
            <filter val="2159"/>
            <filter val="2160"/>
            <filter val="2161"/>
            <filter val="2162"/>
            <filter val="2163"/>
            <filter val="2164"/>
            <filter val="2165"/>
            <filter val="2166"/>
            <filter val="2167"/>
            <filter val="2168"/>
            <filter val="2169"/>
            <filter val="2170"/>
            <filter val="2171"/>
            <filter val="2172"/>
            <filter val="2173"/>
            <filter val="2174"/>
            <filter val="2175"/>
            <filter val="2176"/>
            <filter val="2177"/>
            <filter val="2178"/>
            <filter val="2179"/>
            <filter val="2180"/>
            <filter val="2181"/>
            <filter val="2182"/>
            <filter val="2183"/>
            <filter val="2184"/>
            <filter val="2185"/>
            <filter val="2186"/>
            <filter val="2187"/>
            <filter val="2188"/>
            <filter val="2189"/>
            <filter val="2190"/>
            <filter val="2191"/>
            <filter val="2192"/>
            <filter val="2193"/>
            <filter val="2194"/>
            <filter val="2195"/>
            <filter val="2196"/>
            <filter val="2197"/>
            <filter val="2198"/>
            <filter val="2199"/>
            <filter val="2200"/>
            <filter val="2201"/>
            <filter val="2202"/>
            <filter val="2203"/>
            <filter val="2204"/>
            <filter val="2205"/>
            <filter val="2206"/>
            <filter val="2207"/>
            <filter val="2208"/>
            <filter val="2209"/>
            <filter val="2210"/>
            <filter val="2211"/>
            <filter val="2212"/>
            <filter val="2213"/>
            <filter val="2214"/>
            <filter val="2215"/>
            <filter val="2216"/>
            <filter val="2217"/>
            <filter val="2218"/>
            <filter val="2219"/>
            <filter val="2220"/>
            <filter val="2221"/>
            <filter val="2222"/>
            <filter val="2223"/>
            <filter val="2224"/>
            <filter val="2225"/>
            <filter val="2226"/>
            <filter val="2227"/>
            <filter val="2228"/>
            <filter val="2229"/>
            <filter val="2230"/>
            <filter val="2231"/>
            <filter val="2232"/>
            <filter val="2233"/>
            <filter val="2234"/>
            <filter val="2235"/>
            <filter val="2236"/>
            <filter val="2237"/>
            <filter val="2238"/>
            <filter val="2239"/>
            <filter val="2240"/>
            <filter val="2241"/>
            <filter val="2242"/>
            <filter val="2243"/>
            <filter val="2244"/>
            <filter val="2245"/>
            <filter val="2246"/>
            <filter val="2247"/>
            <filter val="2248"/>
            <filter val="2249"/>
            <filter val="2250"/>
            <filter val="2251"/>
            <filter val="2252"/>
            <filter val="2253"/>
            <filter val="2254"/>
            <filter val="2255"/>
            <filter val="2256"/>
            <filter val="2257"/>
            <filter val="2258"/>
            <filter val="2259"/>
            <filter val="2260"/>
            <filter val="2261"/>
            <filter val="2262"/>
            <filter val="2263"/>
            <filter val="2264"/>
            <filter val="2265"/>
            <filter val="2266"/>
            <filter val="2267"/>
            <filter val="2268"/>
            <filter val="2269"/>
            <filter val="2270"/>
            <filter val="2271"/>
            <filter val="2272"/>
            <filter val="2273"/>
            <filter val="2274"/>
            <filter val="2275"/>
            <filter val="2276"/>
            <filter val="2277"/>
            <filter val="2278"/>
            <filter val="2279"/>
            <filter val="2280"/>
            <filter val="2281"/>
            <filter val="2282"/>
            <filter val="2283"/>
            <filter val="2284"/>
            <filter val="2285"/>
            <filter val="2286"/>
            <filter val="2287"/>
            <filter val="2288"/>
            <filter val="2289"/>
            <filter val="2290"/>
            <filter val="2291"/>
            <filter val="2292"/>
            <filter val="2293"/>
            <filter val="2294"/>
            <filter val="2295"/>
            <filter val="2296"/>
            <filter val="2297"/>
            <filter val="2298"/>
            <filter val="2299"/>
            <filter val="2300"/>
            <filter val="2301"/>
            <filter val="2302"/>
            <filter val="2303"/>
            <filter val="2304"/>
            <filter val="2305"/>
            <filter val="2306"/>
            <filter val="2307"/>
            <filter val="2308"/>
            <filter val="2309"/>
            <filter val="2310"/>
            <filter val="2311"/>
            <filter val="2312"/>
            <filter val="2313"/>
            <filter val="2314"/>
            <filter val="2315"/>
            <filter val="2316"/>
            <filter val="2317"/>
            <filter val="2318"/>
            <filter val="2319"/>
            <filter val="2320"/>
            <filter val="2321"/>
            <filter val="2322"/>
            <filter val="2323"/>
            <filter val="2324"/>
            <filter val="2325"/>
            <filter val="2326"/>
            <filter val="2327"/>
            <filter val="2328"/>
            <filter val="2329"/>
            <filter val="2330"/>
            <filter val="2331"/>
            <filter val="2332"/>
            <filter val="2333"/>
            <filter val="2334"/>
            <filter val="2335"/>
            <filter val="2336"/>
            <filter val="2337"/>
            <filter val="2338"/>
            <filter val="2339"/>
            <filter val="2340"/>
            <filter val="2341"/>
            <filter val="2342"/>
            <filter val="2343"/>
            <filter val="2344"/>
            <filter val="2345"/>
            <filter val="2346"/>
            <filter val="2347"/>
            <filter val="2348"/>
            <filter val="2349"/>
            <filter val="2350"/>
            <filter val="2351"/>
            <filter val="2352"/>
            <filter val="2353"/>
            <filter val="2354"/>
            <filter val="2355"/>
            <filter val="2356"/>
            <filter val="2357"/>
            <filter val="2358"/>
            <filter val="2359"/>
            <filter val="2360"/>
            <filter val="2361"/>
            <filter val="2362"/>
            <filter val="2363"/>
            <filter val="2364"/>
            <filter val="2365"/>
            <filter val="2366"/>
            <filter val="2367"/>
            <filter val="2368"/>
            <filter val="2369"/>
            <filter val="2370"/>
            <filter val="2371"/>
            <filter val="2372"/>
            <filter val="2373"/>
            <filter val="2374"/>
            <filter val="2375"/>
            <filter val="2376"/>
            <filter val="2377"/>
            <filter val="2378"/>
            <filter val="2379"/>
            <filter val="2380"/>
            <filter val="2381"/>
            <filter val="2382"/>
            <filter val="2383"/>
            <filter val="2384"/>
            <filter val="2385"/>
            <filter val="2386"/>
            <filter val="2387"/>
            <filter val="2388"/>
            <filter val="2389"/>
            <filter val="2390"/>
            <filter val="2391"/>
            <filter val="2392"/>
            <filter val="2393"/>
            <filter val="2394"/>
            <filter val="2395"/>
            <filter val="2396"/>
            <filter val="2397"/>
            <filter val="2398"/>
            <filter val="2399"/>
            <filter val="2400"/>
            <filter val="2401"/>
            <filter val="2402"/>
            <filter val="2403"/>
            <filter val="2404"/>
            <filter val="2405"/>
            <filter val="2406"/>
            <filter val="2407"/>
            <filter val="2408"/>
            <filter val="2409"/>
            <filter val="2410"/>
            <filter val="2411"/>
            <filter val="2412"/>
            <filter val="2413"/>
            <filter val="2414"/>
            <filter val="2415"/>
            <filter val="2416"/>
            <filter val="2417"/>
            <filter val="2418"/>
            <filter val="2419"/>
            <filter val="2420"/>
            <filter val="2421"/>
            <filter val="2422"/>
            <filter val="2423"/>
            <filter val="2424"/>
            <filter val="2425"/>
            <filter val="2426"/>
            <filter val="2427"/>
            <filter val="2428"/>
            <filter val="2429"/>
            <filter val="2430"/>
            <filter val="2431"/>
            <filter val="2432"/>
            <filter val="2433"/>
            <filter val="2434"/>
            <filter val="2435"/>
            <filter val="2436"/>
            <filter val="2437"/>
            <filter val="2438"/>
            <filter val="2439"/>
            <filter val="2440"/>
            <filter val="2441"/>
            <filter val="2442"/>
            <filter val="2443"/>
            <filter val="2444"/>
            <filter val="2445"/>
            <filter val="2446"/>
            <filter val="2447"/>
            <filter val="2448"/>
            <filter val="2449"/>
            <filter val="2450"/>
            <filter val="2451"/>
            <filter val="2452"/>
            <filter val="2453"/>
            <filter val="2454"/>
            <filter val="2455"/>
            <filter val="2456"/>
            <filter val="2457"/>
            <filter val="2458"/>
            <filter val="2459"/>
            <filter val="2460"/>
            <filter val="2461"/>
            <filter val="2462"/>
            <filter val="2463"/>
            <filter val="2464"/>
            <filter val="2465"/>
            <filter val="2466"/>
            <filter val="2467"/>
            <filter val="2468"/>
            <filter val="2469"/>
            <filter val="2470"/>
            <filter val="2471"/>
            <filter val="2472"/>
            <filter val="2473"/>
            <filter val="2474"/>
            <filter val="2475"/>
            <filter val="2476"/>
            <filter val="2477"/>
            <filter val="2478"/>
            <filter val="2479"/>
            <filter val="2480"/>
            <filter val="2481"/>
            <filter val="2482"/>
            <filter val="2483"/>
            <filter val="2484"/>
            <filter val="2485"/>
            <filter val="2486"/>
            <filter val="2487"/>
            <filter val="2488"/>
            <filter val="2489"/>
            <filter val="2490"/>
            <filter val="2491"/>
            <filter val="2492"/>
            <filter val="2493"/>
            <filter val="2494"/>
            <filter val="2495"/>
            <filter val="2496"/>
            <filter val="2497"/>
            <filter val="2498"/>
            <filter val="2499"/>
            <filter val="2500"/>
            <filter val="2501"/>
            <filter val="2502"/>
            <filter val="2503"/>
            <filter val="2504"/>
            <filter val="2505"/>
            <filter val="2506"/>
            <filter val="2507"/>
            <filter val="2508"/>
            <filter val="2509"/>
            <filter val="2510"/>
            <filter val="2511"/>
            <filter val="2512"/>
            <filter val="2513"/>
            <filter val="2514"/>
            <filter val="2515"/>
            <filter val="2516"/>
            <filter val="2517"/>
            <filter val="2518"/>
            <filter val="2519"/>
            <filter val="2520"/>
            <filter val="2521"/>
            <filter val="2522"/>
            <filter val="2523"/>
            <filter val="2524"/>
            <filter val="2525"/>
            <filter val="2526"/>
            <filter val="2527"/>
            <filter val="2528"/>
            <filter val="2529"/>
            <filter val="2530"/>
            <filter val="2531"/>
            <filter val="2532"/>
            <filter val="2533"/>
            <filter val="2534"/>
            <filter val="2535"/>
            <filter val="2536"/>
            <filter val="2537"/>
            <filter val="2538"/>
            <filter val="2539"/>
            <filter val="2540"/>
            <filter val="2541"/>
            <filter val="2542"/>
            <filter val="2543"/>
            <filter val="2544"/>
            <filter val="2545"/>
            <filter val="2546"/>
            <filter val="2547"/>
            <filter val="2548"/>
            <filter val="2549"/>
            <filter val="2550"/>
            <filter val="2551"/>
            <filter val="2552"/>
            <filter val="2553"/>
            <filter val="2554"/>
            <filter val="2555"/>
            <filter val="2556"/>
            <filter val="2557"/>
            <filter val="2558"/>
            <filter val="2559"/>
            <filter val="2560"/>
            <filter val="2561"/>
            <filter val="2562"/>
            <filter val="2563"/>
            <filter val="2564"/>
            <filter val="2565"/>
            <filter val="2566"/>
            <filter val="2567"/>
            <filter val="2568"/>
            <filter val="2569"/>
            <filter val="2570"/>
            <filter val="2571"/>
            <filter val="2572"/>
            <filter val="2573"/>
            <filter val="2574"/>
            <filter val="2575"/>
            <filter val="2576"/>
            <filter val="2577"/>
            <filter val="2578"/>
            <filter val="2579"/>
            <filter val="2580"/>
            <filter val="2581"/>
            <filter val="2582"/>
            <filter val="2583"/>
            <filter val="2584"/>
            <filter val="2585"/>
            <filter val="2586"/>
            <filter val="2587"/>
            <filter val="2588"/>
            <filter val="2589"/>
            <filter val="2590"/>
            <filter val="2591"/>
            <filter val="2592"/>
            <filter val="2593"/>
            <filter val="2594"/>
            <filter val="2595"/>
            <filter val="2596"/>
            <filter val="2597"/>
            <filter val="2598"/>
            <filter val="2599"/>
            <filter val="2600"/>
            <filter val="2601"/>
            <filter val="2602"/>
            <filter val="2603"/>
            <filter val="2604"/>
            <filter val="2605"/>
            <filter val="2606"/>
            <filter val="2607"/>
            <filter val="2608"/>
            <filter val="2609"/>
            <filter val="2610"/>
            <filter val="2611"/>
            <filter val="2612"/>
            <filter val="2613"/>
            <filter val="2614"/>
            <filter val="2615"/>
            <filter val="2616"/>
            <filter val="2617"/>
            <filter val="2618"/>
            <filter val="2619"/>
            <filter val="2620"/>
            <filter val="2621"/>
            <filter val="2622"/>
            <filter val="2623"/>
            <filter val="2624"/>
            <filter val="2625"/>
            <filter val="2626"/>
            <filter val="2627"/>
            <filter val="2628"/>
            <filter val="2629"/>
            <filter val="2630"/>
            <filter val="2631"/>
            <filter val="2632"/>
            <filter val="2633"/>
            <filter val="2634"/>
            <filter val="2635"/>
            <filter val="2636"/>
            <filter val="2637"/>
            <filter val="2638"/>
            <filter val="2639"/>
            <filter val="2640"/>
            <filter val="2641"/>
            <filter val="2642"/>
            <filter val="2643"/>
            <filter val="2644"/>
            <filter val="2645"/>
            <filter val="2646"/>
            <filter val="2647"/>
            <filter val="2648"/>
            <filter val="2649"/>
            <filter val="2650"/>
            <filter val="2651"/>
            <filter val="2652"/>
            <filter val="2653"/>
            <filter val="2654"/>
            <filter val="2655"/>
            <filter val="2656"/>
            <filter val="2657"/>
            <filter val="2658"/>
            <filter val="2659"/>
            <filter val="2660"/>
            <filter val="2661"/>
            <filter val="2662"/>
            <filter val="2663"/>
            <filter val="2664"/>
            <filter val="2665"/>
            <filter val="2666"/>
            <filter val="2667"/>
            <filter val="2668"/>
            <filter val="2669"/>
            <filter val="2670"/>
            <filter val="2671"/>
            <filter val="2672"/>
            <filter val="2673"/>
            <filter val="2674"/>
            <filter val="2675"/>
            <filter val="2676"/>
            <filter val="2677"/>
            <filter val="2678"/>
            <filter val="2679"/>
            <filter val="2680"/>
            <filter val="2681"/>
            <filter val="2682"/>
            <filter val="2683"/>
            <filter val="2684"/>
            <filter val="2685"/>
            <filter val="2686"/>
            <filter val="2687"/>
            <filter val="2688"/>
            <filter val="2689"/>
            <filter val="2690"/>
            <filter val="2691"/>
            <filter val="2692"/>
            <filter val="2693"/>
            <filter val="2694"/>
            <filter val="2695"/>
            <filter val="2696"/>
            <filter val="2697"/>
            <filter val="2698"/>
            <filter val="2699"/>
            <filter val="2700"/>
            <filter val="2701"/>
            <filter val="2702"/>
            <filter val="2703"/>
            <filter val="2704"/>
            <filter val="2705"/>
            <filter val="2706"/>
            <filter val="2707"/>
            <filter val="2708"/>
            <filter val="2709"/>
            <filter val="2710"/>
            <filter val="2711"/>
            <filter val="2712"/>
            <filter val="2713"/>
            <filter val="2714"/>
            <filter val="2715"/>
            <filter val="2716"/>
            <filter val="2717"/>
            <filter val="2718"/>
            <filter val="2719"/>
            <filter val="2720"/>
            <filter val="2721"/>
            <filter val="2722"/>
            <filter val="2723"/>
            <filter val="2724"/>
            <filter val="2725"/>
            <filter val="2726"/>
            <filter val="2727"/>
            <filter val="2728"/>
            <filter val="2729"/>
            <filter val="2730"/>
            <filter val="2731"/>
            <filter val="2732"/>
            <filter val="2733"/>
            <filter val="2734"/>
            <filter val="2735"/>
            <filter val="2736"/>
            <filter val="2737"/>
            <filter val="2738"/>
            <filter val="2739"/>
            <filter val="2740"/>
            <filter val="2741"/>
            <filter val="2742"/>
            <filter val="2743"/>
            <filter val="2744"/>
            <filter val="2745"/>
            <filter val="2746"/>
            <filter val="2747"/>
            <filter val="2748"/>
            <filter val="2749"/>
            <filter val="2750"/>
            <filter val="2751"/>
            <filter val="2752"/>
            <filter val="2753"/>
            <filter val="2754"/>
            <filter val="2755"/>
            <filter val="2756"/>
            <filter val="2757"/>
            <filter val="2758"/>
            <filter val="2759"/>
            <filter val="2760"/>
            <filter val="2761"/>
            <filter val="2762"/>
            <filter val="2763"/>
            <filter val="2764"/>
            <filter val="2765"/>
            <filter val="2766"/>
            <filter val="2767"/>
            <filter val="2768"/>
            <filter val="2769"/>
            <filter val="2770"/>
            <filter val="2771"/>
            <filter val="2772"/>
            <filter val="2773"/>
            <filter val="2774"/>
            <filter val="2775"/>
            <filter val="2776"/>
            <filter val="2777"/>
            <filter val="2778"/>
            <filter val="2779"/>
            <filter val="2780"/>
            <filter val="2781"/>
            <filter val="2782"/>
            <filter val="2783"/>
            <filter val="2784"/>
            <filter val="2785"/>
            <filter val="2786"/>
            <filter val="2787"/>
            <filter val="2788"/>
            <filter val="2789"/>
            <filter val="2790"/>
            <filter val="2791"/>
            <filter val="2792"/>
            <filter val="2793"/>
            <filter val="2794"/>
            <filter val="2795"/>
            <filter val="2796"/>
            <filter val="2797"/>
            <filter val="2798"/>
            <filter val="2799"/>
            <filter val="2800"/>
            <filter val="2801"/>
            <filter val="2802"/>
            <filter val="2803"/>
            <filter val="2804"/>
            <filter val="2805"/>
            <filter val="2806"/>
            <filter val="2807"/>
            <filter val="2808"/>
            <filter val="2809"/>
            <filter val="2810"/>
            <filter val="2811"/>
            <filter val="2812"/>
            <filter val="2813"/>
            <filter val="2814"/>
            <filter val="2815"/>
            <filter val="2816"/>
            <filter val="2817"/>
            <filter val="2818"/>
            <filter val="2819"/>
            <filter val="2820"/>
            <filter val="2821"/>
            <filter val="2822"/>
            <filter val="2823"/>
            <filter val="2824"/>
            <filter val="2825"/>
            <filter val="2826"/>
            <filter val="2827"/>
            <filter val="2828"/>
            <filter val="2829"/>
            <filter val="2830"/>
            <filter val="2831"/>
            <filter val="2832"/>
            <filter val="2833"/>
            <filter val="2834"/>
            <filter val="2835"/>
            <filter val="2836"/>
            <filter val="2837"/>
            <filter val="2838"/>
            <filter val="2839"/>
            <filter val="2840"/>
            <filter val="2841"/>
            <filter val="2842"/>
            <filter val="2843"/>
            <filter val="2844"/>
            <filter val="2845"/>
            <filter val="2846"/>
            <filter val="2847"/>
            <filter val="2848"/>
            <filter val="2849"/>
            <filter val="2850"/>
            <filter val="2851"/>
            <filter val="2852"/>
            <filter val="2853"/>
            <filter val="2854"/>
            <filter val="2855"/>
            <filter val="2856"/>
            <filter val="2857"/>
            <filter val="2858"/>
            <filter val="2859"/>
            <filter val="2860"/>
            <filter val="2861"/>
            <filter val="2862"/>
            <filter val="2863"/>
            <filter val="2864"/>
            <filter val="2865"/>
            <filter val="2866"/>
            <filter val="2867"/>
            <filter val="2868"/>
            <filter val="2869"/>
            <filter val="2870"/>
            <filter val="2871"/>
            <filter val="2872"/>
            <filter val="2873"/>
            <filter val="2874"/>
            <filter val="2875"/>
            <filter val="2876"/>
            <filter val="2877"/>
            <filter val="2878"/>
            <filter val="2879"/>
            <filter val="2880"/>
            <filter val="2881"/>
            <filter val="2882"/>
            <filter val="2883"/>
            <filter val="2884"/>
            <filter val="2885"/>
            <filter val="2886"/>
            <filter val="2887"/>
            <filter val="2888"/>
            <filter val="2889"/>
            <filter val="2890"/>
            <filter val="2891"/>
            <filter val="2892"/>
            <filter val="2893"/>
            <filter val="2894"/>
            <filter val="2895"/>
            <filter val="2896"/>
            <filter val="2897"/>
            <filter val="2898"/>
            <filter val="2899"/>
            <filter val="2900"/>
            <filter val="2901"/>
            <filter val="2902"/>
            <filter val="2903"/>
            <filter val="2904"/>
            <filter val="2905"/>
            <filter val="2906"/>
            <filter val="2907"/>
            <filter val="2908"/>
            <filter val="2909"/>
            <filter val="2910"/>
            <filter val="2911"/>
            <filter val="2912"/>
            <filter val="2913"/>
            <filter val="2914"/>
            <filter val="2915"/>
            <filter val="2916"/>
            <filter val="2917"/>
            <filter val="2918"/>
            <filter val="2919"/>
            <filter val="2920"/>
            <filter val="2921"/>
            <filter val="2922"/>
            <filter val="2923"/>
            <filter val="2924"/>
            <filter val="2925"/>
            <filter val="2926"/>
            <filter val="2927"/>
            <filter val="2928"/>
            <filter val="2929"/>
            <filter val="2930"/>
            <filter val="2931"/>
            <filter val="2932"/>
            <filter val="2933"/>
            <filter val="2934"/>
            <filter val="2935"/>
            <filter val="2936"/>
            <filter val="2937"/>
            <filter val="2938"/>
            <filter val="2939"/>
            <filter val="2940"/>
            <filter val="2941"/>
            <filter val="2942"/>
            <filter val="2943"/>
            <filter val="2944"/>
            <filter val="2945"/>
            <filter val="2946"/>
            <filter val="2947"/>
            <filter val="2948"/>
            <filter val="2949"/>
            <filter val="2950"/>
            <filter val="2951"/>
            <filter val="2952"/>
            <filter val="2953"/>
            <filter val="2954"/>
            <filter val="2955"/>
            <filter val="2956"/>
            <filter val="2957"/>
            <filter val="2958"/>
            <filter val="2959"/>
            <filter val="2960"/>
            <filter val="2961"/>
            <filter val="2962"/>
            <filter val="2963"/>
            <filter val="2964"/>
            <filter val="2965"/>
            <filter val="2966"/>
            <filter val="2967"/>
            <filter val="2968"/>
            <filter val="2969"/>
            <filter val="2970"/>
            <filter val="2971"/>
            <filter val="2972"/>
            <filter val="2973"/>
            <filter val="2974"/>
            <filter val="2975"/>
            <filter val="2976"/>
            <filter val="2977"/>
            <filter val="2978"/>
            <filter val="2979"/>
            <filter val="2980"/>
            <filter val="2981"/>
            <filter val="2982"/>
            <filter val="2983"/>
            <filter val="2984"/>
            <filter val="2985"/>
            <filter val="2986"/>
            <filter val="2987"/>
            <filter val="2988"/>
            <filter val="2989"/>
            <filter val="2990"/>
            <filter val="2991"/>
            <filter val="2992"/>
            <filter val="2993"/>
            <filter val="2994"/>
            <filter val="2995"/>
            <filter val="2996"/>
            <filter val="2997"/>
            <filter val="2998"/>
            <filter val="2999"/>
            <filter val="3000"/>
            <filter val="3001"/>
            <filter val="3002"/>
            <filter val="3003"/>
            <filter val="3004"/>
            <filter val="3005"/>
            <filter val="3006"/>
            <filter val="3007"/>
            <filter val="3008"/>
            <filter val="3009"/>
            <filter val="3010"/>
            <filter val="3011"/>
            <filter val="3012"/>
            <filter val="3013"/>
            <filter val="3014"/>
            <filter val="3015"/>
            <filter val="3016"/>
            <filter val="3017"/>
            <filter val="3018"/>
            <filter val="3019"/>
            <filter val="3020"/>
            <filter val="3021"/>
            <filter val="3022"/>
            <filter val="3023"/>
            <filter val="3024"/>
            <filter val="3025"/>
            <filter val="3026"/>
            <filter val="3027"/>
            <filter val="3028"/>
            <filter val="3029"/>
            <filter val="3030"/>
            <filter val="3031"/>
            <filter val="3032"/>
            <filter val="3033"/>
            <filter val="3034"/>
            <filter val="3035"/>
            <filter val="3036"/>
            <filter val="3037"/>
            <filter val="3038"/>
            <filter val="3039"/>
            <filter val="3040"/>
            <filter val="3041"/>
            <filter val="3042"/>
            <filter val="3043"/>
            <filter val="3044"/>
            <filter val="3045"/>
            <filter val="3046"/>
            <filter val="3047"/>
            <filter val="3048"/>
            <filter val="3049"/>
            <filter val="3050"/>
            <filter val="3051"/>
            <filter val="3052"/>
            <filter val="3053"/>
            <filter val="3054"/>
            <filter val="3055"/>
            <filter val="3056"/>
            <filter val="3057"/>
            <filter val="3058"/>
            <filter val="3059"/>
            <filter val="3060"/>
            <filter val="3061"/>
            <filter val="3062"/>
            <filter val="3063"/>
            <filter val="3064"/>
            <filter val="3065"/>
            <filter val="3066"/>
            <filter val="3067"/>
            <filter val="3068"/>
            <filter val="3069"/>
            <filter val="3070"/>
            <filter val="3071"/>
            <filter val="3072"/>
            <filter val="3073"/>
            <filter val="3074"/>
            <filter val="3075"/>
            <filter val="3076"/>
            <filter val="3077"/>
            <filter val="3078"/>
            <filter val="3079"/>
            <filter val="3080"/>
            <filter val="3081"/>
            <filter val="3082"/>
            <filter val="3083"/>
            <filter val="3084"/>
            <filter val="3085"/>
            <filter val="3086"/>
            <filter val="3087"/>
            <filter val="3088"/>
            <filter val="3089"/>
            <filter val="3090"/>
            <filter val="3091"/>
            <filter val="3092"/>
            <filter val="3093"/>
            <filter val="3094"/>
            <filter val="3095"/>
            <filter val="3096"/>
            <filter val="3097"/>
            <filter val="3098"/>
            <filter val="3099"/>
            <filter val="3100"/>
            <filter val="3101"/>
            <filter val="3102"/>
            <filter val="3103"/>
            <filter val="3104"/>
            <filter val="3105"/>
            <filter val="3106"/>
            <filter val="3107"/>
            <filter val="3108"/>
            <filter val="3109"/>
            <filter val="3110"/>
            <filter val="3111"/>
            <filter val="3112"/>
            <filter val="3113"/>
            <filter val="3114"/>
            <filter val="3115"/>
            <filter val="3116"/>
            <filter val="3117"/>
            <filter val="3118"/>
            <filter val="3119"/>
            <filter val="3120"/>
            <filter val="3121"/>
            <filter val="3122"/>
            <filter val="3123"/>
            <filter val="3124"/>
            <filter val="3125"/>
            <filter val="3126"/>
            <filter val="3127"/>
            <filter val="3128"/>
            <filter val="3129"/>
            <filter val="3130"/>
            <filter val="3131"/>
            <filter val="3132"/>
            <filter val="3133"/>
            <filter val="3134"/>
            <filter val="3135"/>
            <filter val="3136"/>
            <filter val="3137"/>
            <filter val="3138"/>
            <filter val="3139"/>
            <filter val="3140"/>
            <filter val="3141"/>
            <filter val="3142"/>
            <filter val="3143"/>
            <filter val="3144"/>
            <filter val="3145"/>
            <filter val="3146"/>
            <filter val="3147"/>
            <filter val="3148"/>
            <filter val="3149"/>
            <filter val="3150"/>
            <filter val="3151"/>
            <filter val="3152"/>
            <filter val="3153"/>
            <filter val="3154"/>
            <filter val="3155"/>
            <filter val="3156"/>
            <filter val="3157"/>
            <filter val="3158"/>
            <filter val="3159"/>
            <filter val="3160"/>
            <filter val="3161"/>
            <filter val="3162"/>
            <filter val="3163"/>
            <filter val="3164"/>
            <filter val="3165"/>
            <filter val="3166"/>
            <filter val="3167"/>
            <filter val="3168"/>
            <filter val="3169"/>
            <filter val="3170"/>
            <filter val="3171"/>
            <filter val="3172"/>
            <filter val="3173"/>
            <filter val="3174"/>
            <filter val="3175"/>
            <filter val="3176"/>
            <filter val="3177"/>
            <filter val="3178"/>
            <filter val="3179"/>
            <filter val="3180"/>
            <filter val="3181"/>
            <filter val="3182"/>
            <filter val="3183"/>
            <filter val="3184"/>
            <filter val="3185"/>
            <filter val="3186"/>
            <filter val="3187"/>
            <filter val="3188"/>
            <filter val="3189"/>
            <filter val="3190"/>
            <filter val="3191"/>
            <filter val="3192"/>
            <filter val="3193"/>
            <filter val="3194"/>
            <filter val="3195"/>
            <filter val="3196"/>
            <filter val="3197"/>
            <filter val="3198"/>
            <filter val="3199"/>
            <filter val="3200"/>
            <filter val="3201"/>
            <filter val="3202"/>
            <filter val="3203"/>
            <filter val="3204"/>
            <filter val="3205"/>
            <filter val="3206"/>
            <filter val="3207"/>
            <filter val="3208"/>
            <filter val="3209"/>
            <filter val="3210"/>
            <filter val="3211"/>
            <filter val="3212"/>
            <filter val="3213"/>
            <filter val="3214"/>
            <filter val="3215"/>
            <filter val="3216"/>
            <filter val="3217"/>
            <filter val="3218"/>
            <filter val="3219"/>
            <filter val="3220"/>
            <filter val="3221"/>
            <filter val="3222"/>
            <filter val="3223"/>
            <filter val="3224"/>
            <filter val="3225"/>
            <filter val="3226"/>
            <filter val="3227"/>
            <filter val="3228"/>
            <filter val="3229"/>
            <filter val="3230"/>
            <filter val="3231"/>
            <filter val="3232"/>
            <filter val="3233"/>
            <filter val="3234"/>
            <filter val="3235"/>
            <filter val="3236"/>
            <filter val="3237"/>
            <filter val="3238"/>
            <filter val="3239"/>
            <filter val="3240"/>
            <filter val="3241"/>
            <filter val="3242"/>
            <filter val="3243"/>
            <filter val="3244"/>
            <filter val="3245"/>
            <filter val="3246"/>
            <filter val="3247"/>
            <filter val="3248"/>
            <filter val="3249"/>
            <filter val="3250"/>
            <filter val="3251"/>
            <filter val="3252"/>
            <filter val="3253"/>
            <filter val="3254"/>
            <filter val="3255"/>
            <filter val="3256"/>
            <filter val="3257"/>
            <filter val="3258"/>
            <filter val="3259"/>
            <filter val="3260"/>
            <filter val="3261"/>
            <filter val="3262"/>
            <filter val="3263"/>
            <filter val="3264"/>
            <filter val="3265"/>
            <filter val="3266"/>
            <filter val="3267"/>
            <filter val="3268"/>
            <filter val="3269"/>
            <filter val="3270"/>
            <filter val="3271"/>
            <filter val="3272"/>
            <filter val="3273"/>
            <filter val="3274"/>
            <filter val="3275"/>
            <filter val="3276"/>
            <filter val="3277"/>
            <filter val="3278"/>
            <filter val="3279"/>
            <filter val="3280"/>
            <filter val="3281"/>
            <filter val="3282"/>
            <filter val="3283"/>
            <filter val="3284"/>
            <filter val="3285"/>
            <filter val="3286"/>
            <filter val="3287"/>
            <filter val="3288"/>
            <filter val="3289"/>
            <filter val="3290"/>
            <filter val="3291"/>
            <filter val="3292"/>
            <filter val="3293"/>
            <filter val="3294"/>
            <filter val="3295"/>
            <filter val="3296"/>
            <filter val="3297"/>
            <filter val="3298"/>
            <filter val="3299"/>
            <filter val="3300"/>
            <filter val="3301"/>
            <filter val="3302"/>
            <filter val="3303"/>
            <filter val="3304"/>
            <filter val="3305"/>
            <filter val="3306"/>
            <filter val="3307"/>
            <filter val="3308"/>
            <filter val="3309"/>
            <filter val="3310"/>
            <filter val="3311"/>
            <filter val="3312"/>
            <filter val="3313"/>
            <filter val="3314"/>
            <filter val="3315"/>
            <filter val="3316"/>
            <filter val="3317"/>
            <filter val="3318"/>
            <filter val="3319"/>
            <filter val="3320"/>
            <filter val="3321"/>
            <filter val="3322"/>
            <filter val="3323"/>
            <filter val="3324"/>
            <filter val="3325"/>
            <filter val="3326"/>
            <filter val="3327"/>
            <filter val="3328"/>
            <filter val="3329"/>
            <filter val="3330"/>
            <filter val="3331"/>
            <filter val="3332"/>
            <filter val="3333"/>
            <filter val="3334"/>
            <filter val="3335"/>
            <filter val="3336"/>
            <filter val="3337"/>
            <filter val="3338"/>
            <filter val="3339"/>
            <filter val="3340"/>
            <filter val="3341"/>
            <filter val="3342"/>
            <filter val="3343"/>
            <filter val="3344"/>
            <filter val="3345"/>
            <filter val="3346"/>
            <filter val="3347"/>
            <filter val="3348"/>
            <filter val="3349"/>
            <filter val="3350"/>
            <filter val="3351"/>
            <filter val="3352"/>
            <filter val="3353"/>
            <filter val="3354"/>
            <filter val="3355"/>
            <filter val="3356"/>
            <filter val="3357"/>
            <filter val="3358"/>
            <filter val="3359"/>
            <filter val="3360"/>
            <filter val="3361"/>
            <filter val="3362"/>
            <filter val="3363"/>
            <filter val="3364"/>
            <filter val="3365"/>
            <filter val="3366"/>
            <filter val="3367"/>
            <filter val="3368"/>
            <filter val="3369"/>
            <filter val="3370"/>
            <filter val="3371"/>
            <filter val="3372"/>
            <filter val="3373"/>
            <filter val="3374"/>
            <filter val="3375"/>
            <filter val="3376"/>
            <filter val="3377"/>
            <filter val="3378"/>
            <filter val="3379"/>
            <filter val="3380"/>
            <filter val="3381"/>
            <filter val="3382"/>
            <filter val="3383"/>
            <filter val="3384"/>
            <filter val="3385"/>
            <filter val="3386"/>
            <filter val="3387"/>
            <filter val="3388"/>
            <filter val="3389"/>
            <filter val="3390"/>
            <filter val="3391"/>
            <filter val="3392"/>
            <filter val="3393"/>
            <filter val="3394"/>
            <filter val="3395"/>
            <filter val="3396"/>
            <filter val="3397"/>
            <filter val="3398"/>
            <filter val="3399"/>
            <filter val="3400"/>
            <filter val="3401"/>
            <filter val="3402"/>
            <filter val="3403"/>
            <filter val="3404"/>
            <filter val="3405"/>
            <filter val="3406"/>
            <filter val="3407"/>
            <filter val="3408"/>
            <filter val="3409"/>
            <filter val="3410"/>
            <filter val="3411"/>
            <filter val="3412"/>
            <filter val="3413"/>
            <filter val="3414"/>
            <filter val="3415"/>
            <filter val="3416"/>
            <filter val="3417"/>
            <filter val="3418"/>
            <filter val="3419"/>
            <filter val="3420"/>
            <filter val="3421"/>
            <filter val="3422"/>
            <filter val="3423"/>
            <filter val="3424"/>
            <filter val="3425"/>
            <filter val="3426"/>
            <filter val="3427"/>
            <filter val="3428"/>
            <filter val="3429"/>
            <filter val="3430"/>
            <filter val="3431"/>
            <filter val="3432"/>
            <filter val="3433"/>
            <filter val="3434"/>
            <filter val="3435"/>
            <filter val="3436"/>
            <filter val="3437"/>
            <filter val="3438"/>
            <filter val="3439"/>
            <filter val="3440"/>
            <filter val="3441"/>
            <filter val="3442"/>
            <filter val="3443"/>
            <filter val="3444"/>
            <filter val="3445"/>
            <filter val="3446"/>
            <filter val="3447"/>
            <filter val="3448"/>
            <filter val="3449"/>
            <filter val="3450"/>
            <filter val="3451"/>
            <filter val="3452"/>
            <filter val="3453"/>
            <filter val="3454"/>
            <filter val="3455"/>
            <filter val="3456"/>
            <filter val="3457"/>
            <filter val="3458"/>
            <filter val="3459"/>
            <filter val="3460"/>
            <filter val="3461"/>
            <filter val="3462"/>
            <filter val="3463"/>
            <filter val="3464"/>
            <filter val="3465"/>
            <filter val="3466"/>
            <filter val="3467"/>
            <filter val="3468"/>
            <filter val="3469"/>
            <filter val="3470"/>
            <filter val="3471"/>
            <filter val="3472"/>
            <filter val="3473"/>
            <filter val="3474"/>
            <filter val="3475"/>
            <filter val="3476"/>
            <filter val="3477"/>
            <filter val="3478"/>
            <filter val="3479"/>
            <filter val="3480"/>
            <filter val="3481"/>
            <filter val="3482"/>
            <filter val="3483"/>
            <filter val="3484"/>
            <filter val="3485"/>
            <filter val="3486"/>
            <filter val="3487"/>
            <filter val="3488"/>
            <filter val="3489"/>
            <filter val="3490"/>
            <filter val="3491"/>
            <filter val="3492"/>
            <filter val="3493"/>
            <filter val="3494"/>
            <filter val="3495"/>
            <filter val="3496"/>
            <filter val="3497"/>
            <filter val="3498"/>
            <filter val="3499"/>
            <filter val="3500"/>
            <filter val="3501"/>
            <filter val="3502"/>
            <filter val="3503"/>
            <filter val="3504"/>
            <filter val="3505"/>
            <filter val="3506"/>
            <filter val="3507"/>
            <filter val="3508"/>
            <filter val="3509"/>
            <filter val="3510"/>
            <filter val="3511"/>
            <filter val="3512"/>
            <filter val="3513"/>
            <filter val="3514"/>
            <filter val="3515"/>
            <filter val="3516"/>
            <filter val="3517"/>
            <filter val="3518"/>
            <filter val="3519"/>
            <filter val="3520"/>
            <filter val="3521"/>
            <filter val="3522"/>
            <filter val="3523"/>
            <filter val="3524"/>
            <filter val="3525"/>
            <filter val="3526"/>
            <filter val="3527"/>
            <filter val="3528"/>
            <filter val="3529"/>
            <filter val="3530"/>
            <filter val="3531"/>
            <filter val="3532"/>
            <filter val="3533"/>
            <filter val="3534"/>
            <filter val="3535"/>
            <filter val="3536"/>
            <filter val="3537"/>
            <filter val="3538"/>
            <filter val="3539"/>
            <filter val="3540"/>
            <filter val="3541"/>
            <filter val="3542"/>
            <filter val="3543"/>
            <filter val="3544"/>
            <filter val="3545"/>
            <filter val="3546"/>
            <filter val="3547"/>
            <filter val="3548"/>
            <filter val="3549"/>
            <filter val="3550"/>
            <filter val="3551"/>
            <filter val="3552"/>
            <filter val="3553"/>
            <filter val="3554"/>
            <filter val="3555"/>
            <filter val="3556"/>
            <filter val="3557"/>
            <filter val="3558"/>
            <filter val="3559"/>
            <filter val="3560"/>
            <filter val="3561"/>
            <filter val="3562"/>
            <filter val="3563"/>
            <filter val="3564"/>
            <filter val="3565"/>
            <filter val="3566"/>
            <filter val="3567"/>
            <filter val="3568"/>
            <filter val="3569"/>
            <filter val="3570"/>
            <filter val="3571"/>
            <filter val="3572"/>
            <filter val="3573"/>
            <filter val="3574"/>
            <filter val="3575"/>
            <filter val="3576"/>
            <filter val="3577"/>
            <filter val="3578"/>
            <filter val="3579"/>
            <filter val="3580"/>
            <filter val="3581"/>
            <filter val="3582"/>
            <filter val="3583"/>
            <filter val="3584"/>
            <filter val="3585"/>
            <filter val="3586"/>
            <filter val="3587"/>
            <filter val="3588"/>
            <filter val="3589"/>
            <filter val="3590"/>
            <filter val="3591"/>
            <filter val="3592"/>
            <filter val="3593"/>
            <filter val="3594"/>
            <filter val="3595"/>
            <filter val="3596"/>
            <filter val="3597"/>
            <filter val="3598"/>
            <filter val="3599"/>
            <filter val="3600"/>
            <filter val="3601"/>
            <filter val="3602"/>
            <filter val="3603"/>
            <filter val="3604"/>
            <filter val="3605"/>
            <filter val="3606"/>
            <filter val="3607"/>
            <filter val="3608"/>
            <filter val="3609"/>
            <filter val="3610"/>
            <filter val="3611"/>
            <filter val="3612"/>
            <filter val="3613"/>
            <filter val="3614"/>
            <filter val="3615"/>
            <filter val="3616"/>
            <filter val="3617"/>
            <filter val="3618"/>
            <filter val="3619"/>
            <filter val="3620"/>
            <filter val="3621"/>
            <filter val="3622"/>
            <filter val="3623"/>
            <filter val="3624"/>
            <filter val="3625"/>
            <filter val="3626"/>
            <filter val="3627"/>
            <filter val="3628"/>
            <filter val="3629"/>
            <filter val="3630"/>
            <filter val="3631"/>
            <filter val="3632"/>
            <filter val="3633"/>
            <filter val="3634"/>
            <filter val="3635"/>
            <filter val="3636"/>
            <filter val="3637"/>
            <filter val="3638"/>
            <filter val="3639"/>
            <filter val="3640"/>
            <filter val="3641"/>
            <filter val="3642"/>
            <filter val="3643"/>
            <filter val="3644"/>
            <filter val="3645"/>
            <filter val="3646"/>
            <filter val="3647"/>
            <filter val="3648"/>
            <filter val="3649"/>
            <filter val="3650"/>
            <filter val="3651"/>
            <filter val="3652"/>
            <filter val="3653"/>
            <filter val="3654"/>
            <filter val="3655"/>
            <filter val="3656"/>
            <filter val="3657"/>
            <filter val="3658"/>
            <filter val="3659"/>
            <filter val="3660"/>
            <filter val="3661"/>
            <filter val="3662"/>
            <filter val="3663"/>
            <filter val="3664"/>
            <filter val="3665"/>
            <filter val="3666"/>
            <filter val="3667"/>
            <filter val="3668"/>
            <filter val="3669"/>
            <filter val="3670"/>
            <filter val="3671"/>
            <filter val="3672"/>
            <filter val="3673"/>
            <filter val="3674"/>
            <filter val="3675"/>
            <filter val="3676"/>
            <filter val="3677"/>
            <filter val="3678"/>
            <filter val="3679"/>
            <filter val="3680"/>
            <filter val="3681"/>
            <filter val="3682"/>
            <filter val="3683"/>
            <filter val="3684"/>
            <filter val="3685"/>
            <filter val="3686"/>
            <filter val="3687"/>
            <filter val="3688"/>
            <filter val="3689"/>
            <filter val="3690"/>
            <filter val="3691"/>
            <filter val="3692"/>
            <filter val="3693"/>
            <filter val="3694"/>
            <filter val="3695"/>
            <filter val="3696"/>
            <filter val="3697"/>
            <filter val="3698"/>
            <filter val="3699"/>
            <filter val="3700"/>
            <filter val="3701"/>
            <filter val="3702"/>
            <filter val="3703"/>
            <filter val="3704"/>
            <filter val="3705"/>
            <filter val="3706"/>
            <filter val="3707"/>
            <filter val="3708"/>
            <filter val="3709"/>
            <filter val="3710"/>
            <filter val="3711"/>
            <filter val="3712"/>
            <filter val="3713"/>
            <filter val="3714"/>
            <filter val="3715"/>
            <filter val="3716"/>
            <filter val="3717"/>
            <filter val="3718"/>
            <filter val="3719"/>
            <filter val="3720"/>
            <filter val="3721"/>
            <filter val="3722"/>
            <filter val="3723"/>
            <filter val="3724"/>
            <filter val="3725"/>
            <filter val="3726"/>
            <filter val="3727"/>
            <filter val="3728"/>
            <filter val="3729"/>
            <filter val="3730"/>
            <filter val="3731"/>
            <filter val="3732"/>
            <filter val="3733"/>
            <filter val="3734"/>
            <filter val="3735"/>
            <filter val="3736"/>
            <filter val="3737"/>
            <filter val="3738"/>
            <filter val="3739"/>
            <filter val="3740"/>
            <filter val="3741"/>
            <filter val="3742"/>
            <filter val="3743"/>
            <filter val="3744"/>
            <filter val="3745"/>
            <filter val="3746"/>
            <filter val="3747"/>
            <filter val="3748"/>
            <filter val="3749"/>
            <filter val="3750"/>
            <filter val="3751"/>
            <filter val="3752"/>
            <filter val="3753"/>
            <filter val="3754"/>
            <filter val="3755"/>
            <filter val="3756"/>
            <filter val="3757"/>
            <filter val="3758"/>
            <filter val="3759"/>
            <filter val="3760"/>
            <filter val="3761"/>
            <filter val="3762"/>
            <filter val="3763"/>
            <filter val="3764"/>
            <filter val="3765"/>
            <filter val="3766"/>
            <filter val="3767"/>
            <filter val="3768"/>
            <filter val="3769"/>
            <filter val="3770"/>
            <filter val="3771"/>
            <filter val="3772"/>
            <filter val="3773"/>
            <filter val="3774"/>
            <filter val="3775"/>
            <filter val="3776"/>
            <filter val="3777"/>
            <filter val="3778"/>
            <filter val="3779"/>
            <filter val="3780"/>
            <filter val="3781"/>
            <filter val="3782"/>
            <filter val="3783"/>
            <filter val="3784"/>
            <filter val="3785"/>
            <filter val="3786"/>
            <filter val="3787"/>
            <filter val="3788"/>
            <filter val="3789"/>
            <filter val="3790"/>
            <filter val="3791"/>
            <filter val="3792"/>
            <filter val="3793"/>
            <filter val="3794"/>
            <filter val="3795"/>
            <filter val="3796"/>
            <filter val="3797"/>
            <filter val="3798"/>
            <filter val="3799"/>
            <filter val="3800"/>
            <filter val="3801"/>
            <filter val="3802"/>
            <filter val="3803"/>
            <filter val="3804"/>
            <filter val="3805"/>
            <filter val="3806"/>
            <filter val="3807"/>
            <filter val="3808"/>
            <filter val="(1)"/>
            <filter val="3809"/>
            <filter val="3810"/>
            <filter val="3811"/>
            <filter val="3812"/>
            <filter val="3813"/>
            <filter val="3814"/>
            <filter val="3815"/>
            <filter val="3816"/>
            <filter val="3817"/>
            <filter val="3818"/>
            <filter val="3819"/>
            <filter val="3820"/>
            <filter val="3821"/>
            <filter val="3822"/>
            <filter val="3823"/>
            <filter val="3824"/>
            <filter val="3825"/>
            <filter val="3826"/>
            <filter val="3827"/>
            <filter val="3828"/>
            <filter val="3829"/>
            <filter val="3830"/>
            <filter val="3831"/>
            <filter val="3832"/>
            <filter val="3833"/>
            <filter val="3834"/>
            <filter val="3835"/>
            <filter val="3836"/>
            <filter val="3837"/>
            <filter val="3838"/>
            <filter val="3839"/>
            <filter val="3840"/>
            <filter val="3841"/>
            <filter val="3842"/>
            <filter val="3843"/>
            <filter val="3844"/>
            <filter val="3845"/>
            <filter val="3846"/>
            <filter val="3847"/>
            <filter val="3848"/>
            <filter val="3849"/>
            <filter val="3850"/>
            <filter val="3851"/>
            <filter val="3852"/>
            <filter val="3853"/>
            <filter val="3854"/>
            <filter val="3855"/>
            <filter val="3856"/>
            <filter val="3857"/>
            <filter val="3858"/>
            <filter val="3859"/>
            <filter val="3860"/>
            <filter val="3861"/>
            <filter val="3862"/>
            <filter val="3863"/>
            <filter val="3864"/>
            <filter val="3865"/>
            <filter val="3866"/>
            <filter val="3867"/>
            <filter val="3868"/>
            <filter val="3869"/>
            <filter val="3870"/>
            <filter val="3871"/>
            <filter val="3872"/>
            <filter val="3873"/>
            <filter val="3874"/>
            <filter val="3875"/>
            <filter val="3876"/>
            <filter val="3877"/>
            <filter val="3878"/>
            <filter val="3879"/>
            <filter val="3880"/>
            <filter val="3881"/>
            <filter val="3882"/>
            <filter val="3883"/>
            <filter val="3884"/>
            <filter val="3885"/>
            <filter val="3886"/>
            <filter val="3887"/>
            <filter val="3888"/>
            <filter val="3889"/>
            <filter val="3890"/>
            <filter val="3891"/>
            <filter val="3892"/>
            <filter val="3893"/>
            <filter val="3894"/>
            <filter val="3895"/>
            <filter val="3896"/>
            <filter val="3897"/>
            <filter val="3898"/>
            <filter val="3899"/>
            <filter val="3900"/>
            <filter val="3901"/>
            <filter val="3902"/>
            <filter val="3903"/>
            <filter val="3904"/>
            <filter val="3905"/>
            <filter val="3906"/>
            <filter val="3907"/>
            <filter val="3908"/>
            <filter val="3909"/>
            <filter val="3910"/>
            <filter val="3911"/>
            <filter val="3912"/>
            <filter val="3913"/>
            <filter val="3914"/>
            <filter val="3915"/>
            <filter val="3916"/>
            <filter val="3917"/>
            <filter val="3918"/>
            <filter val="3919"/>
            <filter val="3920"/>
            <filter val="3921"/>
            <filter val="3922"/>
            <filter val="3923"/>
            <filter val="3924"/>
            <filter val="3925"/>
            <filter val="3926"/>
            <filter val="3927"/>
            <filter val="3928"/>
            <filter val="3929"/>
            <filter val="3930"/>
            <filter val="3931"/>
            <filter val="3932"/>
            <filter val="3933"/>
            <filter val="3934"/>
            <filter val="3935"/>
            <filter val="3936"/>
            <filter val="3937"/>
            <filter val="3938"/>
            <filter val="3939"/>
            <filter val="3940"/>
            <filter val="3941"/>
            <filter val="3942"/>
            <filter val="3943"/>
            <filter val="3944"/>
            <filter val="3945"/>
            <filter val="3946"/>
            <filter val="3947"/>
            <filter val="3948"/>
            <filter val="3949"/>
            <filter val="3950"/>
            <filter val="3951"/>
            <filter val="3952"/>
            <filter val="3953"/>
            <filter val="3954"/>
            <filter val="3955"/>
            <filter val="3956"/>
            <filter val="3957"/>
            <filter val="3958"/>
            <filter val="3959"/>
            <filter val="3960"/>
            <filter val="3961"/>
            <filter val="3962"/>
            <filter val="3963"/>
            <filter val="3964"/>
            <filter val="3965"/>
            <filter val="3966"/>
            <filter val="3967"/>
            <filter val="3968"/>
            <filter val="3969"/>
            <filter val="3970"/>
            <filter val="3971"/>
            <filter val="3972"/>
            <filter val="3973"/>
            <filter val="3974"/>
            <filter val="3975"/>
            <filter val="3976"/>
            <filter val="3977"/>
            <filter val="3978"/>
            <filter val="3979"/>
            <filter val="3980"/>
            <filter val="3981"/>
            <filter val="3982"/>
            <filter val="3983"/>
            <filter val="3984"/>
            <filter val="3985"/>
            <filter val="3986"/>
            <filter val="3987"/>
            <filter val="3988"/>
            <filter val="3989"/>
            <filter val="3990"/>
            <filter val="3991"/>
            <filter val="3992"/>
            <filter val="3993"/>
            <filter val="3994"/>
            <filter val="3995"/>
            <filter val="3996"/>
            <filter val="3997"/>
            <filter val="3998"/>
            <filter val="3999"/>
            <filter val="4000"/>
            <filter val="4001"/>
            <filter val="4002"/>
            <filter val="4003"/>
            <filter val="4004"/>
            <filter val="4005"/>
            <filter val="4006"/>
            <filter val="4007"/>
            <filter val="4008"/>
            <filter val="4009"/>
            <filter val="4010"/>
            <filter val="4011"/>
            <filter val="4012"/>
            <filter val="4013"/>
            <filter val="4014"/>
            <filter val="4015"/>
            <filter val="4016"/>
            <filter val="4017"/>
            <filter val="4018"/>
            <filter val="4019"/>
            <filter val="4020"/>
            <filter val="4021"/>
            <filter val="4022"/>
            <filter val="4023"/>
            <filter val="4024"/>
            <filter val="4025"/>
            <filter val="4026"/>
            <filter val="4027"/>
            <filter val="4028"/>
            <filter val="4029"/>
            <filter val="4030"/>
            <filter val="4031"/>
            <filter val="4032"/>
            <filter val="4033"/>
            <filter val="4034"/>
            <filter val="4035"/>
            <filter val="4036"/>
            <filter val="4037"/>
            <filter val="4038"/>
            <filter val="4039"/>
            <filter val="4040"/>
            <filter val="4041"/>
            <filter val="4042"/>
            <filter val="4043"/>
            <filter val="4044"/>
            <filter val="4045"/>
            <filter val="4046"/>
            <filter val="4047"/>
            <filter val="4048"/>
            <filter val="4049"/>
            <filter val="4050"/>
            <filter val="4051"/>
            <filter val="4052"/>
            <filter val="4053"/>
            <filter val="4054"/>
            <filter val="4055"/>
            <filter val="4056"/>
            <filter val="4057"/>
            <filter val="4058"/>
            <filter val="4059"/>
            <filter val="4060"/>
            <filter val="4061"/>
            <filter val="4062"/>
            <filter val="4063"/>
            <filter val="4064"/>
            <filter val="4065"/>
            <filter val="4066"/>
            <filter val="4067"/>
            <filter val="4068"/>
            <filter val="4069"/>
            <filter val="4070"/>
            <filter val="4071"/>
            <filter val="4072"/>
            <filter val="4073"/>
            <filter val="4074"/>
            <filter val="4075"/>
            <filter val="4076"/>
            <filter val="4077"/>
            <filter val="4078"/>
            <filter val="4079"/>
            <filter val="4080"/>
            <filter val="4081"/>
            <filter val="4082"/>
            <filter val="4083"/>
            <filter val="4084"/>
            <filter val="4085"/>
            <filter val="4086"/>
            <filter val="4087"/>
            <filter val="4088"/>
            <filter val="4089"/>
            <filter val="4090"/>
            <filter val="4091"/>
            <filter val="4092"/>
            <filter val="4093"/>
            <filter val="4094"/>
            <filter val="4095"/>
            <filter val="4096"/>
            <filter val="4097"/>
            <filter val="4098"/>
            <filter val="4099"/>
            <filter val="100"/>
            <filter val="4100"/>
            <filter val="101"/>
            <filter val="4101"/>
            <filter val="102"/>
            <filter val="4102"/>
            <filter val="103"/>
            <filter val="4103"/>
            <filter val="104"/>
            <filter val="4104"/>
            <filter val="105"/>
            <filter val="4105"/>
            <filter val="106"/>
            <filter val="4106"/>
            <filter val="107"/>
            <filter val="4107"/>
            <filter val="108"/>
            <filter val="4108"/>
            <filter val="109"/>
            <filter val="4109"/>
            <filter val="110"/>
            <filter val="4110"/>
            <filter val="111"/>
            <filter val="4111"/>
            <filter val="112"/>
            <filter val="4112"/>
            <filter val="113"/>
            <filter val="4113"/>
            <filter val="114"/>
            <filter val="4114"/>
            <filter val="115"/>
            <filter val="4115"/>
            <filter val="116"/>
            <filter val="4116"/>
            <filter val="117"/>
            <filter val="4117"/>
            <filter val="118"/>
            <filter val="4118"/>
            <filter val="119"/>
            <filter val="4119"/>
            <filter val="120"/>
            <filter val="4120"/>
            <filter val="121"/>
            <filter val="4121"/>
            <filter val="122"/>
            <filter val="4122"/>
            <filter val="123"/>
            <filter val="4123"/>
            <filter val="124"/>
            <filter val="4124"/>
            <filter val="125"/>
            <filter val="4125"/>
            <filter val="126"/>
            <filter val="4126"/>
            <filter val="127"/>
            <filter val="4127"/>
            <filter val="128"/>
            <filter val="4128"/>
            <filter val="129"/>
            <filter val="4129"/>
            <filter val="130"/>
            <filter val="4130"/>
            <filter val="131"/>
            <filter val="4131"/>
            <filter val="132"/>
            <filter val="4132"/>
            <filter val="133"/>
            <filter val="4133"/>
            <filter val="134"/>
            <filter val="4134"/>
            <filter val="135"/>
            <filter val="4135"/>
            <filter val="136"/>
            <filter val="4136"/>
            <filter val="137"/>
            <filter val="4137"/>
            <filter val="138"/>
            <filter val="4138"/>
            <filter val="139"/>
            <filter val="4139"/>
            <filter val="140"/>
            <filter val="4140"/>
            <filter val="141"/>
            <filter val="4141"/>
            <filter val="142"/>
            <filter val="4142"/>
            <filter val="143"/>
            <filter val="4143"/>
            <filter val="144"/>
            <filter val="4144"/>
            <filter val="145"/>
            <filter val="4145"/>
            <filter val="146"/>
            <filter val="4146"/>
            <filter val="147"/>
            <filter val="4147"/>
            <filter val="148"/>
            <filter val="4148"/>
            <filter val="149"/>
            <filter val="4149"/>
            <filter val="150"/>
            <filter val="4150"/>
            <filter val="151"/>
            <filter val="4151"/>
            <filter val="152"/>
            <filter val="4152"/>
            <filter val="153"/>
            <filter val="4153"/>
            <filter val="154"/>
            <filter val="4154"/>
            <filter val="155"/>
            <filter val="4155"/>
            <filter val="156"/>
            <filter val="4156"/>
            <filter val="157"/>
            <filter val="4157"/>
            <filter val="158"/>
            <filter val="4158"/>
            <filter val="159"/>
            <filter val="4159"/>
            <filter val="160"/>
            <filter val="4160"/>
            <filter val="161"/>
            <filter val="4161"/>
            <filter val="162"/>
            <filter val="4162"/>
            <filter val="163"/>
            <filter val="4163"/>
            <filter val="164"/>
            <filter val="4164"/>
            <filter val="165"/>
            <filter val="4165"/>
            <filter val="166"/>
            <filter val="4166"/>
            <filter val="167"/>
            <filter val="4167"/>
            <filter val="168"/>
            <filter val="4168"/>
            <filter val="169"/>
            <filter val="4169"/>
            <filter val="170"/>
            <filter val="4170"/>
            <filter val="171"/>
            <filter val="4171"/>
            <filter val="172"/>
            <filter val="4172"/>
            <filter val="173"/>
            <filter val="4173"/>
            <filter val="174"/>
            <filter val="4174"/>
            <filter val="175"/>
            <filter val="4175"/>
            <filter val="176"/>
            <filter val="4176"/>
            <filter val="177"/>
            <filter val="4177"/>
            <filter val="178"/>
            <filter val="4178"/>
            <filter val="179"/>
            <filter val="4179"/>
            <filter val="180"/>
            <filter val="4180"/>
            <filter val="181"/>
            <filter val="4181"/>
            <filter val="182"/>
            <filter val="4182"/>
            <filter val="183"/>
            <filter val="4183"/>
            <filter val="184"/>
            <filter val="4184"/>
            <filter val="185"/>
            <filter val="4185"/>
            <filter val="186"/>
            <filter val="4186"/>
            <filter val="187"/>
            <filter val="4187"/>
            <filter val="188"/>
            <filter val="4188"/>
            <filter val="189"/>
            <filter val="4189"/>
            <filter val="190"/>
            <filter val="4190"/>
            <filter val="191"/>
            <filter val="4191"/>
            <filter val="192"/>
            <filter val="4192"/>
            <filter val="193"/>
            <filter val="4193"/>
            <filter val="194"/>
            <filter val="4194"/>
            <filter val="195"/>
            <filter val="4195"/>
            <filter val="196"/>
            <filter val="4196"/>
            <filter val="197"/>
            <filter val="4197"/>
            <filter val="198"/>
            <filter val="4198"/>
            <filter val="199"/>
            <filter val="4199"/>
            <filter val="200"/>
            <filter val="4200"/>
            <filter val="201"/>
            <filter val="4201"/>
            <filter val="202"/>
            <filter val="4202"/>
            <filter val="203"/>
            <filter val="4203"/>
            <filter val="204"/>
            <filter val="4204"/>
            <filter val="205"/>
            <filter val="4205"/>
            <filter val="206"/>
            <filter val="4206"/>
            <filter val="207"/>
            <filter val="4207"/>
            <filter val="208"/>
            <filter val="4208"/>
            <filter val="209"/>
            <filter val="4209"/>
            <filter val="210"/>
            <filter val="4210"/>
            <filter val="211"/>
            <filter val="4211"/>
            <filter val="212"/>
            <filter val="4212"/>
            <filter val="213"/>
            <filter val="4213"/>
            <filter val="214"/>
            <filter val="4214"/>
            <filter val="215"/>
            <filter val="4215"/>
            <filter val="216"/>
            <filter val="4216"/>
            <filter val="217"/>
            <filter val="4217"/>
            <filter val="218"/>
            <filter val="4218"/>
            <filter val="219"/>
            <filter val="4219"/>
            <filter val="220"/>
            <filter val="4220"/>
            <filter val="221"/>
            <filter val="4221"/>
            <filter val="222"/>
            <filter val="4222"/>
            <filter val="223"/>
            <filter val="4223"/>
            <filter val="224"/>
            <filter val="4224"/>
            <filter val="225"/>
            <filter val="4225"/>
            <filter val="226"/>
            <filter val="4226"/>
            <filter val="227"/>
            <filter val="4227"/>
            <filter val="228"/>
            <filter val="4228"/>
            <filter val="229"/>
            <filter val="4229"/>
            <filter val="230"/>
            <filter val="4230"/>
            <filter val="231"/>
            <filter val="4231"/>
            <filter val="232"/>
            <filter val="4232"/>
            <filter val="233"/>
            <filter val="4233"/>
            <filter val="234"/>
            <filter val="4234"/>
            <filter val="235"/>
            <filter val="4235"/>
            <filter val="236"/>
            <filter val="4236"/>
            <filter val="237"/>
            <filter val="4237"/>
            <filter val="238"/>
            <filter val="4238"/>
            <filter val="239"/>
            <filter val="4239"/>
            <filter val="240"/>
            <filter val="4240"/>
            <filter val="241"/>
            <filter val="4241"/>
            <filter val="242"/>
            <filter val="4242"/>
            <filter val="243"/>
            <filter val="4243"/>
            <filter val="244"/>
            <filter val="4244"/>
            <filter val="245"/>
            <filter val="4245"/>
            <filter val="246"/>
            <filter val="4246"/>
            <filter val="247"/>
            <filter val="4247"/>
            <filter val="248"/>
            <filter val="4248"/>
            <filter val="249"/>
            <filter val="4249"/>
            <filter val="250"/>
            <filter val="4250"/>
            <filter val="251"/>
            <filter val="4251"/>
            <filter val="252"/>
            <filter val="4252"/>
            <filter val="253"/>
            <filter val="4253"/>
            <filter val="254"/>
            <filter val="4254"/>
            <filter val="255"/>
            <filter val="4255"/>
            <filter val="256"/>
            <filter val="4256"/>
            <filter val="257"/>
            <filter val="4257"/>
            <filter val="258"/>
            <filter val="4258"/>
            <filter val="259"/>
            <filter val="4259"/>
            <filter val="260"/>
            <filter val="4260"/>
            <filter val="261"/>
            <filter val="4261"/>
            <filter val="262"/>
            <filter val="4262"/>
            <filter val="263"/>
            <filter val="4263"/>
            <filter val="264"/>
            <filter val="4264"/>
            <filter val="265"/>
            <filter val="4265"/>
            <filter val="266"/>
            <filter val="4266"/>
            <filter val="267"/>
            <filter val="4267"/>
            <filter val="268"/>
            <filter val="4268"/>
            <filter val="269"/>
            <filter val="4269"/>
            <filter val="270"/>
            <filter val="4270"/>
            <filter val="271"/>
            <filter val="4271"/>
            <filter val="272"/>
            <filter val="4272"/>
            <filter val="273"/>
            <filter val="4273"/>
            <filter val="274"/>
            <filter val="4274"/>
            <filter val="275"/>
            <filter val="4275"/>
            <filter val="276"/>
            <filter val="4276"/>
            <filter val="277"/>
            <filter val="4277"/>
            <filter val="278"/>
            <filter val="4278"/>
            <filter val="279"/>
            <filter val="4279"/>
            <filter val="280"/>
            <filter val="4280"/>
            <filter val="281"/>
            <filter val="4281"/>
            <filter val="282"/>
            <filter val="4282"/>
            <filter val="283"/>
            <filter val="4283"/>
            <filter val="284"/>
            <filter val="4284"/>
            <filter val="285"/>
            <filter val="4285"/>
            <filter val="286"/>
            <filter val="4286"/>
            <filter val="287"/>
            <filter val="4287"/>
            <filter val="288"/>
            <filter val="4288"/>
            <filter val="289"/>
            <filter val="4289"/>
            <filter val="290"/>
            <filter val="4290"/>
            <filter val="291"/>
            <filter val="4291"/>
            <filter val="292"/>
            <filter val="4292"/>
            <filter val="293"/>
            <filter val="4293"/>
            <filter val="294"/>
            <filter val="4294"/>
            <filter val="295"/>
            <filter val="4295"/>
            <filter val="296"/>
            <filter val="4296"/>
            <filter val="297"/>
            <filter val="4297"/>
            <filter val="298"/>
            <filter val="4298"/>
            <filter val="299"/>
            <filter val="4299"/>
            <filter val="300"/>
            <filter val="4300"/>
            <filter val="301"/>
            <filter val="4301"/>
            <filter val="302"/>
            <filter val="4302"/>
            <filter val="303"/>
            <filter val="4303"/>
            <filter val="304"/>
            <filter val="4304"/>
            <filter val="305"/>
            <filter val="4305"/>
            <filter val="306"/>
            <filter val="4306"/>
            <filter val="307"/>
            <filter val="4307"/>
            <filter val="308"/>
            <filter val="4308"/>
            <filter val="309"/>
            <filter val="4309"/>
            <filter val="310"/>
            <filter val="4310"/>
            <filter val="311"/>
            <filter val="4311"/>
            <filter val="312"/>
            <filter val="4312"/>
            <filter val="313"/>
            <filter val="4313"/>
            <filter val="314"/>
            <filter val="4314"/>
            <filter val="315"/>
            <filter val="4315"/>
            <filter val="316"/>
            <filter val="4316"/>
            <filter val="317"/>
            <filter val="4317"/>
            <filter val="318"/>
            <filter val="4318"/>
            <filter val="319"/>
            <filter val="4319"/>
            <filter val="320"/>
            <filter val="4320"/>
            <filter val="321"/>
            <filter val="4321"/>
            <filter val="322"/>
            <filter val="4322"/>
            <filter val="323"/>
            <filter val="4323"/>
            <filter val="324"/>
            <filter val="4324"/>
            <filter val="325"/>
            <filter val="4325"/>
            <filter val="326"/>
            <filter val="4326"/>
            <filter val="327"/>
            <filter val="4327"/>
            <filter val="328"/>
            <filter val="4328"/>
            <filter val="329"/>
            <filter val="4329"/>
            <filter val="330"/>
            <filter val="4330"/>
            <filter val="331"/>
            <filter val="4331"/>
            <filter val="332"/>
            <filter val="4332"/>
            <filter val="333"/>
            <filter val="4333"/>
            <filter val="334"/>
            <filter val="335"/>
            <filter val="336"/>
            <filter val="337"/>
            <filter val="338"/>
            <filter val="339"/>
            <filter val="340"/>
            <filter val="341"/>
            <filter val="342"/>
            <filter val="343"/>
            <filter val="344"/>
            <filter val="345"/>
            <filter val="346"/>
            <filter val="347"/>
            <filter val="348"/>
            <filter val="349"/>
            <filter val="350"/>
            <filter val="351"/>
            <filter val="352"/>
            <filter val="353"/>
            <filter val="354"/>
            <filter val="355"/>
            <filter val="356"/>
            <filter val="357"/>
            <filter val="358"/>
            <filter val="359"/>
            <filter val="360"/>
            <filter val="361"/>
            <filter val="362"/>
            <filter val="363"/>
            <filter val="364"/>
            <filter val="365"/>
            <filter val="366"/>
            <filter val="367"/>
            <filter val="368"/>
            <filter val="369"/>
            <filter val="370"/>
            <filter val="371"/>
            <filter val="372"/>
            <filter val="373"/>
            <filter val="374"/>
            <filter val="375"/>
            <filter val="376"/>
            <filter val="377"/>
            <filter val="378"/>
            <filter val="379"/>
            <filter val="380"/>
            <filter val="381"/>
            <filter val="382"/>
            <filter val="383"/>
            <filter val="384"/>
            <filter val="385"/>
            <filter val="386"/>
            <filter val="387"/>
            <filter val="388"/>
            <filter val="389"/>
            <filter val="390"/>
            <filter val="391"/>
            <filter val="392"/>
            <filter val="393"/>
            <filter val="394"/>
            <filter val="395"/>
            <filter val="396"/>
            <filter val="397"/>
            <filter val="398"/>
            <filter val="399"/>
            <filter val="400"/>
            <filter val="401"/>
            <filter val="402"/>
            <filter val="403"/>
            <filter val="404"/>
            <filter val="405"/>
            <filter val="406"/>
            <filter val="407"/>
            <filter val="408"/>
            <filter val="409"/>
            <filter val="410"/>
            <filter val="411"/>
            <filter val="412"/>
            <filter val="413"/>
            <filter val="414"/>
            <filter val="415"/>
            <filter val="416"/>
            <filter val="417"/>
            <filter val="418"/>
            <filter val="419"/>
            <filter val="420"/>
            <filter val="421"/>
            <filter val="422"/>
            <filter val="423"/>
            <filter val="424"/>
            <filter val="425"/>
            <filter val="426"/>
            <filter val="427"/>
            <filter val="428"/>
            <filter val="429"/>
            <filter val="430"/>
            <filter val="431"/>
            <filter val="432"/>
            <filter val="433"/>
            <filter val="434"/>
            <filter val="435"/>
            <filter val="436"/>
            <filter val="437"/>
            <filter val="438"/>
            <filter val="439"/>
            <filter val="440"/>
            <filter val="441"/>
            <filter val="442"/>
            <filter val="443"/>
            <filter val="444"/>
            <filter val="445"/>
            <filter val="446"/>
            <filter val="447"/>
            <filter val="448"/>
            <filter val="449"/>
            <filter val="450"/>
            <filter val="451"/>
            <filter val="452"/>
            <filter val="453"/>
            <filter val="454"/>
            <filter val="455"/>
            <filter val="456"/>
            <filter val="457"/>
            <filter val="458"/>
            <filter val="459"/>
            <filter val="460"/>
            <filter val="461"/>
            <filter val="462"/>
            <filter val="463"/>
            <filter val="464"/>
            <filter val="465"/>
            <filter val="466"/>
            <filter val="467"/>
            <filter val="468"/>
            <filter val="469"/>
            <filter val="470"/>
            <filter val="471"/>
            <filter val="472"/>
            <filter val="473"/>
            <filter val="474"/>
            <filter val="475"/>
            <filter val="476"/>
            <filter val="477"/>
            <filter val="478"/>
            <filter val="479"/>
            <filter val="480"/>
            <filter val="481"/>
            <filter val="482"/>
            <filter val="483"/>
            <filter val="484"/>
            <filter val="485"/>
            <filter val="486"/>
            <filter val="487"/>
            <filter val="488"/>
            <filter val="489"/>
            <filter val="490"/>
            <filter val="491"/>
            <filter val="492"/>
            <filter val="493"/>
            <filter val="494"/>
            <filter val="495"/>
            <filter val="496"/>
            <filter val="497"/>
            <filter val="498"/>
            <filter val="499"/>
            <filter val="500"/>
            <filter val="501"/>
            <filter val="502"/>
            <filter val="503"/>
            <filter val="504"/>
            <filter val="505"/>
            <filter val="506"/>
            <filter val="507"/>
            <filter val="508"/>
            <filter val="509"/>
            <filter val="510"/>
            <filter val="511"/>
            <filter val="512"/>
            <filter val="513"/>
            <filter val="514"/>
            <filter val="515"/>
            <filter val="516"/>
            <filter val="517"/>
            <filter val="518"/>
            <filter val="519"/>
            <filter val="520"/>
            <filter val="521"/>
            <filter val="522"/>
            <filter val="523"/>
            <filter val="524"/>
            <filter val="525"/>
            <filter val="526"/>
            <filter val="527"/>
            <filter val="528"/>
            <filter val="529"/>
            <filter val="530"/>
            <filter val="531"/>
            <filter val="532"/>
            <filter val="533"/>
            <filter val="534"/>
            <filter val="535"/>
            <filter val="536"/>
            <filter val="537"/>
            <filter val="538"/>
            <filter val="539"/>
            <filter val="540"/>
            <filter val="541"/>
            <filter val="542"/>
            <filter val="543"/>
            <filter val="544"/>
            <filter val="545"/>
            <filter val="546"/>
            <filter val="547"/>
            <filter val="548"/>
            <filter val="549"/>
            <filter val="550"/>
            <filter val="551"/>
            <filter val="552"/>
            <filter val="553"/>
            <filter val="554"/>
            <filter val="555"/>
            <filter val="556"/>
            <filter val="557"/>
            <filter val="558"/>
            <filter val="559"/>
            <filter val="560"/>
            <filter val="561"/>
            <filter val="562"/>
            <filter val="563"/>
            <filter val="564"/>
            <filter val="565"/>
            <filter val="566"/>
            <filter val="567"/>
            <filter val="568"/>
            <filter val="569"/>
            <filter val="570"/>
            <filter val="571"/>
            <filter val="572"/>
            <filter val="573"/>
            <filter val="574"/>
            <filter val="575"/>
            <filter val="576"/>
            <filter val="577"/>
            <filter val="578"/>
            <filter val="579"/>
            <filter val="580"/>
            <filter val="581"/>
            <filter val="582"/>
            <filter val="583"/>
            <filter val="584"/>
            <filter val="585"/>
            <filter val="586"/>
            <filter val="587"/>
            <filter val="588"/>
            <filter val="589"/>
            <filter val="590"/>
            <filter val="591"/>
            <filter val="592"/>
            <filter val="593"/>
            <filter val="594"/>
            <filter val="595"/>
            <filter val="596"/>
            <filter val="597"/>
            <filter val="598"/>
            <filter val="599"/>
            <filter val="600"/>
            <filter val="601"/>
            <filter val="602"/>
            <filter val="603"/>
            <filter val="604"/>
            <filter val="605"/>
            <filter val="606"/>
            <filter val="607"/>
            <filter val="608"/>
            <filter val="609"/>
            <filter val="610"/>
            <filter val="611"/>
            <filter val="612"/>
            <filter val="613"/>
            <filter val="614"/>
            <filter val="615"/>
            <filter val="616"/>
            <filter val="617"/>
            <filter val="618"/>
            <filter val="619"/>
            <filter val="620"/>
            <filter val="621"/>
            <filter val="622"/>
            <filter val="623"/>
            <filter val="624"/>
            <filter val="625"/>
            <filter val="626"/>
            <filter val="627"/>
            <filter val="628"/>
            <filter val="629"/>
            <filter val="630"/>
            <filter val="631"/>
            <filter val="632"/>
            <filter val="633"/>
            <filter val="634"/>
            <filter val="635"/>
            <filter val="636"/>
            <filter val="637"/>
            <filter val="638"/>
            <filter val="639"/>
            <filter val="640"/>
            <filter val="641"/>
            <filter val="642"/>
            <filter val="643"/>
            <filter val="644"/>
            <filter val="645"/>
            <filter val="646"/>
            <filter val="647"/>
            <filter val="648"/>
            <filter val="649"/>
            <filter val="650"/>
            <filter val="651"/>
            <filter val="652"/>
            <filter val="653"/>
            <filter val="654"/>
            <filter val="655"/>
            <filter val="656"/>
            <filter val="657"/>
            <filter val="658"/>
            <filter val="659"/>
            <filter val="660"/>
            <filter val="661"/>
            <filter val="662"/>
            <filter val="663"/>
            <filter val="664"/>
            <filter val="665"/>
            <filter val="666"/>
            <filter val="667"/>
            <filter val="668"/>
            <filter val="669"/>
            <filter val="670"/>
            <filter val="671"/>
            <filter val="672"/>
            <filter val="673"/>
            <filter val="674"/>
            <filter val="675"/>
            <filter val="676"/>
            <filter val="677"/>
            <filter val="678"/>
            <filter val="679"/>
            <filter val="680"/>
            <filter val="681"/>
            <filter val="682"/>
            <filter val="683"/>
            <filter val="684"/>
            <filter val="685"/>
            <filter val="686"/>
            <filter val="687"/>
            <filter val="688"/>
            <filter val="689"/>
            <filter val="690"/>
            <filter val="691"/>
            <filter val="692"/>
            <filter val="693"/>
            <filter val="694"/>
            <filter val="695"/>
            <filter val="696"/>
            <filter val="697"/>
            <filter val="698"/>
            <filter val="699"/>
            <filter val="700"/>
            <filter val="701"/>
            <filter val="702"/>
            <filter val="703"/>
            <filter val="704"/>
            <filter val="705"/>
            <filter val="706"/>
            <filter val="707"/>
            <filter val="708"/>
            <filter val="709"/>
            <filter val="710"/>
            <filter val="711"/>
            <filter val="712"/>
            <filter val="713"/>
            <filter val="714"/>
            <filter val="715"/>
            <filter val="716"/>
            <filter val="717"/>
            <filter val="718"/>
            <filter val="719"/>
            <filter val="720"/>
            <filter val="721"/>
            <filter val="722"/>
            <filter val="723"/>
            <filter val="724"/>
            <filter val="725"/>
            <filter val="726"/>
            <filter val="727"/>
            <filter val="728"/>
            <filter val="729"/>
            <filter val="730"/>
            <filter val="731"/>
            <filter val="732"/>
            <filter val="733"/>
            <filter val="734"/>
            <filter val="735"/>
            <filter val="736"/>
            <filter val="737"/>
            <filter val="738"/>
            <filter val="739"/>
            <filter val="740"/>
            <filter val="741"/>
            <filter val="742"/>
            <filter val="743"/>
            <filter val="744"/>
            <filter val="745"/>
            <filter val="746"/>
            <filter val="747"/>
            <filter val="748"/>
            <filter val="749"/>
            <filter val="750"/>
            <filter val="751"/>
            <filter val="752"/>
            <filter val="753"/>
            <filter val="754"/>
            <filter val="755"/>
            <filter val="756"/>
            <filter val="757"/>
            <filter val="758"/>
            <filter val="759"/>
            <filter val="760"/>
            <filter val="761"/>
            <filter val="762"/>
            <filter val="763"/>
            <filter val="764"/>
            <filter val="765"/>
            <filter val="766"/>
            <filter val="767"/>
            <filter val="768"/>
            <filter val="769"/>
            <filter val="770"/>
            <filter val="771"/>
            <filter val="772"/>
            <filter val="773"/>
            <filter val="774"/>
            <filter val="775"/>
            <filter val="776"/>
            <filter val="777"/>
            <filter val="778"/>
            <filter val="779"/>
            <filter val="780"/>
            <filter val="781"/>
            <filter val="782"/>
            <filter val="783"/>
            <filter val="784"/>
            <filter val="785"/>
            <filter val="786"/>
            <filter val="787"/>
            <filter val="788"/>
            <filter val="789"/>
            <filter val="790"/>
            <filter val="791"/>
            <filter val="792"/>
            <filter val="793"/>
            <filter val="794"/>
            <filter val="795"/>
            <filter val="796"/>
            <filter val="797"/>
            <filter val="798"/>
            <filter val="799"/>
            <filter val="800"/>
            <filter val="801"/>
            <filter val="802"/>
            <filter val="803"/>
            <filter val="804"/>
            <filter val="805"/>
            <filter val="806"/>
            <filter val="807"/>
            <filter val="808"/>
            <filter val="809"/>
            <filter val="810"/>
            <filter val="811"/>
            <filter val="812"/>
            <filter val="813"/>
            <filter val="814"/>
            <filter val="815"/>
            <filter val="816"/>
            <filter val="817"/>
            <filter val="818"/>
            <filter val="819"/>
            <filter val="820"/>
            <filter val="821"/>
            <filter val="822"/>
            <filter val="823"/>
            <filter val="824"/>
            <filter val="825"/>
            <filter val="826"/>
            <filter val="827"/>
            <filter val="828"/>
            <filter val="829"/>
            <filter val="830"/>
            <filter val="831"/>
            <filter val="832"/>
            <filter val="833"/>
            <filter val="834"/>
            <filter val="835"/>
            <filter val="836"/>
            <filter val="837"/>
            <filter val="838"/>
            <filter val="839"/>
            <filter val="840"/>
            <filter val="841"/>
            <filter val="842"/>
            <filter val="843"/>
            <filter val="844"/>
            <filter val="845"/>
            <filter val="846"/>
            <filter val="847"/>
            <filter val="848"/>
            <filter val="849"/>
            <filter val="850"/>
            <filter val="851"/>
            <filter val="852"/>
            <filter val="853"/>
            <filter val="854"/>
            <filter val="855"/>
            <filter val="856"/>
            <filter val="857"/>
            <filter val="858"/>
            <filter val="859"/>
            <filter val="860"/>
            <filter val="861"/>
            <filter val="862"/>
            <filter val="863"/>
            <filter val="864"/>
            <filter val="865"/>
            <filter val="866"/>
            <filter val="867"/>
            <filter val="868"/>
            <filter val="869"/>
            <filter val="870"/>
            <filter val="871"/>
            <filter val="872"/>
            <filter val="873"/>
            <filter val="874"/>
            <filter val="875"/>
            <filter val="876"/>
            <filter val="877"/>
            <filter val="878"/>
            <filter val="879"/>
            <filter val="880"/>
            <filter val="881"/>
            <filter val="882"/>
            <filter val="883"/>
            <filter val="884"/>
            <filter val="885"/>
            <filter val="886"/>
            <filter val="887"/>
            <filter val="888"/>
            <filter val="889"/>
            <filter val="890"/>
            <filter val="891"/>
            <filter val="892"/>
            <filter val="893"/>
            <filter val="894"/>
            <filter val="895"/>
            <filter val="896"/>
            <filter val="897"/>
            <filter val="898"/>
            <filter val="899"/>
            <filter val="900"/>
            <filter val="901"/>
            <filter val="902"/>
            <filter val="903"/>
            <filter val="904"/>
            <filter val="905"/>
            <filter val="906"/>
            <filter val="907"/>
            <filter val="908"/>
            <filter val="909"/>
            <filter val="910"/>
            <filter val="911"/>
            <filter val="912"/>
            <filter val="913"/>
            <filter val="914"/>
            <filter val="915"/>
            <filter val="916"/>
            <filter val="917"/>
            <filter val="918"/>
            <filter val="919"/>
            <filter val="920"/>
            <filter val="921"/>
            <filter val="922"/>
            <filter val="923"/>
            <filter val="924"/>
            <filter val="925"/>
            <filter val="926"/>
            <filter val="927"/>
            <filter val="928"/>
            <filter val="929"/>
            <filter val="930"/>
            <filter val="931"/>
            <filter val="932"/>
            <filter val="933"/>
            <filter val="934"/>
            <filter val="935"/>
            <filter val="936"/>
            <filter val="937"/>
            <filter val="938"/>
            <filter val="939"/>
            <filter val="940"/>
            <filter val="941"/>
            <filter val="942"/>
            <filter val="943"/>
            <filter val="944"/>
            <filter val="945"/>
            <filter val="946"/>
            <filter val="947"/>
            <filter val="948"/>
            <filter val="949"/>
            <filter val="950"/>
            <filter val="951"/>
            <filter val="952"/>
            <filter val="953"/>
            <filter val="954"/>
            <filter val="955"/>
            <filter val="956"/>
            <filter val="957"/>
            <filter val="958"/>
            <filter val="959"/>
            <filter val="960"/>
            <filter val="961"/>
            <filter val="962"/>
            <filter val="963"/>
            <filter val="964"/>
            <filter val="965"/>
            <filter val="966"/>
            <filter val="967"/>
            <filter val="968"/>
            <filter val="969"/>
            <filter val="970"/>
            <filter val="971"/>
            <filter val="972"/>
            <filter val="973"/>
            <filter val="974"/>
            <filter val="975"/>
            <filter val="976"/>
            <filter val="977"/>
            <filter val="978"/>
            <filter val="979"/>
            <filter val="980"/>
            <filter val="981"/>
            <filter val="982"/>
            <filter val="983"/>
            <filter val="984"/>
            <filter val="985"/>
            <filter val="986"/>
            <filter val="987"/>
            <filter val="988"/>
            <filter val="989"/>
            <filter val="990"/>
            <filter val="991"/>
            <filter val="992"/>
            <filter val="993"/>
            <filter val="994"/>
            <filter val="995"/>
            <filter val="996"/>
            <filter val="997"/>
            <filter val="998"/>
            <filter val="999"/>
          </filters>
        </filterColumn>
        <filterColumn colId="10">
          <filters blank="1">
            <filter val="Dinas Pendidikan, Pemuda, dan Olahraga Kota Yogyakarta"/>
            <filter val="(10)"/>
          </filters>
        </filterColumn>
        <filterColumn colId="22">
          <filters blank="1">
            <filter val="0.08480683453"/>
            <filter val="2"/>
            <filter val="3"/>
            <filter val="4"/>
            <filter val="6"/>
            <filter val="7"/>
            <filter val="8"/>
            <filter val="613 - 648"/>
            <filter val="9"/>
            <filter val="A"/>
            <filter val="1,818,030"/>
            <filter val="8484.00%"/>
            <filter val="8579.00%"/>
            <filter val="51,006,038"/>
            <filter val="1182.00"/>
            <filter val="183,105,942.00"/>
            <filter val="0.00"/>
            <filter val="3.00"/>
            <filter val="34.00"/>
            <filter val="87.00"/>
            <filter val="100.00"/>
            <filter val="141.00"/>
            <filter val="145.00"/>
            <filter val="409.00"/>
            <filter val="450.00"/>
            <filter val="473.00"/>
            <filter val="601.00"/>
            <filter val="623.00"/>
            <filter val="638.00"/>
            <filter val="686.00"/>
            <filter val="842.00"/>
            <filter val="901.00"/>
            <filter val="N/A"/>
            <filter val="0.01"/>
            <filter val="0.02"/>
            <filter val="0.03"/>
            <filter val="92.03"/>
            <filter val="0.04"/>
            <filter val="6.07"/>
            <filter val="41.09"/>
            <filter val="93.11"/>
            <filter val="5.12"/>
            <filter val="1.14"/>
            <filter val="8.14"/>
            <filter val="89.15"/>
            <filter val="98.16"/>
            <filter val="6.18"/>
            <filter val="69.18"/>
            <filter val="0.22"/>
            <filter val="92.22"/>
            <filter val="990.22"/>
            <filter val="83.25"/>
            <filter val="0.28"/>
            <filter val="14.28"/>
            <filter val="37.29"/>
            <filter val="115.31"/>
            <filter val="84.33"/>
            <filter val="11.34"/>
            <filter val="90.35"/>
            <filter val="681.37"/>
            <filter val="903,839,167"/>
            <filter val="92.39"/>
            <filter val="0.44"/>
            <filter val="5.48"/>
            <filter val="99.49"/>
            <filter val="0.50"/>
            <filter val="358.51"/>
            <filter val="0.53"/>
            <filter val="3.53"/>
            <filter val="81.53"/>
            <filter val="0.55"/>
            <filter val="0.4691075515"/>
            <filter val="0.56"/>
            <filter val="0.57"/>
            <filter val="1.57"/>
            <filter val="79.57"/>
            <filter val="128.57"/>
            <filter val="99.61"/>
            <filter val="75.62"/>
            <filter val="94.63"/>
            <filter val="96.64"/>
            <filter val="96.65"/>
            <filter val="86.67"/>
            <filter val="97.67"/>
            <filter val="104.67"/>
            <filter val="6.69"/>
            <filter val="955,703,700.00"/>
            <filter val="0.71"/>
            <filter val="125.71"/>
            <filter val="0.72"/>
            <filter val="94.73"/>
            <filter val="93.74"/>
            <filter val="123.74"/>
            <filter val="46.75"/>
            <filter val="79.75"/>
            <filter val="9.77"/>
            <filter val="15.77"/>
            <filter val="94.77"/>
            <filter val="99.77"/>
            <filter val="9.78"/>
            <filter val="17.78"/>
            <filter val="77.78"/>
            <filter val="0.81"/>
            <filter val="86.82"/>
            <filter val="55.85"/>
            <filter val="0.88"/>
            <filter val="7.89"/>
            <filter val="102.89"/>
            <filter val="10,244.000"/>
            <filter val="110.91"/>
            <filter val="0.92"/>
            <filter val="94.92"/>
            <filter val="0.93"/>
            <filter val="80.93"/>
            <filter val="166.93"/>
            <filter val="99.95"/>
            <filter val="45.96"/>
            <filter val="99.98"/>
            <filter val="0.99"/>
            <filter val="99.99"/>
            <filter val="3,182,821,794,501.19"/>
            <filter val="498,332,393,756.00"/>
            <filter val="1,501,028.00"/>
            <filter val="1,601,724.00"/>
            <filter val="101,439.00"/>
            <filter val="1,606.00"/>
            <filter val="201,777.00"/>
            <filter val="1,773.00"/>
            <filter val="1,954.00"/>
            <filter val="4,000,144.00"/>
            <filter val="1,100,663.00"/>
            <filter val="41,690,596,451.00"/>
            <filter val="26,543,497,200.00"/>
            <filter val="12,200,487.00"/>
            <filter val="13,401,598.00"/>
            <filter val="13,701,515.00"/>
            <filter val="1,277,190,556.00"/>
            <filter val="4,208.00"/>
            <filter val="4,442.00"/>
            <filter val="604,457.00"/>
            <filter val="204,971.00"/>
            <filter val="121,153,795,795.32"/>
            <filter val="3,669.00"/>
            <filter val="19,205,664"/>
            <filter val="1,346,890,000.00"/>
            <filter val="11,805,798.00"/>
            <filter val="15,905,695.00"/>
            <filter val="2,175.00"/>
            <filter val="1,568,091,610.00"/>
            <filter val="9,788.00"/>
            <filter val="819,716,592,289.35"/>
            <filter val="8,327.00"/>
            <filter val="8,347.00"/>
            <filter val="8,747.00"/>
            <filter val="108,752.00"/>
            <filter val="7,178.00"/>
            <filter val="207,403.00"/>
            <filter val="207,942.00"/>
            <filter val="0.44702063"/>
            <filter val="0.5"/>
            <filter val="100.00%"/>
            <filter val="0.00%"/>
            <filter val="25,00%"/>
            <filter val="40,00%"/>
            <filter val="50,00%"/>
            <filter val="70,00%"/>
            <filter val="75.00%"/>
            <filter val="94,00%"/>
            <filter val="97,00%"/>
            <filter val="10000"/>
            <filter val="18000"/>
            <filter val="01"/>
            <filter val="0001"/>
            <filter val="1001"/>
            <filter val="22.002"/>
            <filter val="03"/>
            <filter val="003"/>
            <filter val="0.003"/>
            <filter val="91,004"/>
            <filter val="005"/>
            <filter val="0005"/>
            <filter val="99,01%"/>
            <filter val="006"/>
            <filter val="3006"/>
            <filter val="07"/>
            <filter val="007"/>
            <filter val="16008"/>
            <filter val="009"/>
            <filter val="0009"/>
            <filter val="10"/>
            <filter val="1011"/>
            <filter val="12"/>
            <filter val="13"/>
            <filter val="00013"/>
            <filter val="14"/>
            <filter val="014"/>
            <filter val="8014"/>
            <filter val="15"/>
            <filter val="82,02%"/>
            <filter val="27016"/>
            <filter val="17"/>
            <filter val="18"/>
            <filter val="018"/>
            <filter val="1018"/>
            <filter val="98018"/>
            <filter val="19"/>
            <filter val="20"/>
            <filter val="39020"/>
            <filter val="21"/>
            <filter val="10021"/>
            <filter val="573,518,371"/>
            <filter val="22"/>
            <filter val="022"/>
            <filter val="9022"/>
            <filter val="00022"/>
            <filter val="23"/>
            <filter val="24"/>
            <filter val="38024"/>
            <filter val="25"/>
            <filter val="27,03%"/>
            <filter val="26"/>
            <filter val="026"/>
            <filter val="1026"/>
            <filter val="21026"/>
            <filter val="27"/>
            <filter val="24027"/>
            <filter val="-00027"/>
            <filter val="28"/>
            <filter val="0.028"/>
            <filter val="-00028"/>
            <filter val="29"/>
            <filter val="30"/>
            <filter val="13030"/>
            <filter val="31"/>
            <filter val="031"/>
            <filter val="99031"/>
            <filter val="32"/>
            <filter val="33"/>
            <filter val="5033"/>
            <filter val="34"/>
            <filter val="50034"/>
            <filter val="35"/>
            <filter val="1.04%"/>
            <filter val="98,04%"/>
            <filter val="113,03%"/>
            <filter val="36"/>
            <filter val="036"/>
            <filter val="19036"/>
            <filter val="527,632,766"/>
            <filter val="37"/>
            <filter val="-00037"/>
            <filter val="38"/>
            <filter val="1038"/>
            <filter val="00038"/>
            <filter val="15038"/>
            <filter val="39"/>
            <filter val="40"/>
            <filter val="1040"/>
            <filter val="1392010"/>
            <filter val="41"/>
            <filter val="041"/>
            <filter val="2041"/>
            <filter val="92.041"/>
            <filter val="6042"/>
            <filter val="43"/>
            <filter val="1043"/>
            <filter val="44"/>
            <filter val="45"/>
            <filter val="045"/>
            <filter val="71,05%"/>
            <filter val="89,05%"/>
            <filter val="46"/>
            <filter val="48"/>
            <filter val="048"/>
            <filter val="49"/>
            <filter val="049"/>
            <filter val="50"/>
            <filter val="51"/>
            <filter val="52"/>
            <filter val="8052"/>
            <filter val="53"/>
            <filter val="54"/>
            <filter val="55"/>
            <filter val="8055"/>
            <filter val="73,06%"/>
            <filter val="82,06%"/>
            <filter val="53,509%"/>
            <filter val="56"/>
            <filter val="30056"/>
            <filter val="57"/>
            <filter val="058"/>
            <filter val="7058"/>
            <filter val="40058"/>
            <filter val="59"/>
            <filter val="00059"/>
            <filter val="60"/>
            <filter val="5060"/>
            <filter val="61"/>
            <filter val="62061"/>
            <filter val="62"/>
            <filter val="062"/>
            <filter val="63"/>
            <filter val="2063"/>
            <filter val="-00063"/>
            <filter val="64"/>
            <filter val="1064"/>
            <filter val="65"/>
            <filter val="3065"/>
            <filter val="10,07%"/>
            <filter val="66"/>
            <filter val="1066"/>
            <filter val="67"/>
            <filter val="0067"/>
            <filter val="68"/>
            <filter val="1068"/>
            <filter val="69"/>
            <filter val="70"/>
            <filter val="13070"/>
            <filter val="71"/>
            <filter val="72"/>
            <filter val="072"/>
            <filter val="73"/>
            <filter val="073"/>
            <filter val="74"/>
            <filter val="76"/>
            <filter val="1076"/>
            <filter val="-00076"/>
            <filter val="77"/>
            <filter val="12077"/>
            <filter val="79"/>
            <filter val="2.079"/>
            <filter val="80"/>
            <filter val="1080"/>
            <filter val="2080"/>
            <filter val="81"/>
            <filter val="1081"/>
            <filter val="3081"/>
            <filter val="11081"/>
            <filter val="-00081"/>
            <filter val="82"/>
            <filter val="21082"/>
            <filter val="83"/>
            <filter val="84"/>
            <filter val="084"/>
            <filter val="00084"/>
            <filter val="85"/>
            <filter val="40085"/>
            <filter val="65,09%"/>
            <filter val="76,09%"/>
            <filter val="86"/>
            <filter val="087"/>
            <filter val="89"/>
            <filter val="1089"/>
            <filter val="1090"/>
            <filter val="91"/>
            <filter val="091"/>
            <filter val="92"/>
            <filter val="093"/>
            <filter val="3093"/>
            <filter val="21093"/>
            <filter val="94"/>
            <filter val="95"/>
            <filter val="96"/>
            <filter val="1096"/>
            <filter val="7096"/>
            <filter val="1.096"/>
            <filter val="97"/>
            <filter val="2097"/>
            <filter val="98"/>
            <filter val="99"/>
            <filter val="6099"/>
            <filter val="21,6"/>
            <filter val="81,9"/>
            <filter val="21,325.00"/>
            <filter val="121,868.00"/>
            <filter val="20,007.00"/>
            <filter val="266,704,876,794.00"/>
            <filter val="91.5"/>
            <filter val="91.7"/>
            <filter val="69,120,825.00"/>
            <filter val="28.758.278.740,00"/>
            <filter val="517,536,000.00"/>
            <filter val="101"/>
            <filter val="102"/>
            <filter val="10102"/>
            <filter val="348102"/>
            <filter val="103"/>
            <filter val="1.103"/>
            <filter val="104"/>
            <filter val="105"/>
            <filter val="46,11%"/>
            <filter val="57,11%"/>
            <filter val="107"/>
            <filter val="108"/>
            <filter val="4108"/>
            <filter val="109"/>
            <filter val="19109"/>
            <filter val="110"/>
            <filter val="15110"/>
            <filter val="3,625,355.00"/>
            <filter val="525,036.00"/>
            <filter val="25,358.00"/>
            <filter val="725,457.00"/>
            <filter val="111"/>
            <filter val="16,335,981"/>
            <filter val="112"/>
            <filter val="10112"/>
            <filter val="113"/>
            <filter val="2113"/>
            <filter val="6113"/>
            <filter val="114"/>
            <filter val="115"/>
            <filter val="321.145"/>
            <filter val="116"/>
            <filter val="117"/>
            <filter val="4117"/>
            <filter val="7117"/>
            <filter val="118"/>
            <filter val="1119"/>
            <filter val="2119"/>
            <filter val="120"/>
            <filter val="1120"/>
            <filter val="69,957,978,400.00"/>
            <filter val="124,326.00"/>
            <filter val="224,422.00"/>
            <filter val="AA"/>
            <filter val="121"/>
            <filter val="122"/>
            <filter val="1122"/>
            <filter val="34122"/>
            <filter val="642122"/>
            <filter val="123"/>
            <filter val="124"/>
            <filter val="125"/>
            <filter val="0.125"/>
            <filter val="71125"/>
            <filter val="239125"/>
            <filter val="53,13%"/>
            <filter val="126"/>
            <filter val="127"/>
            <filter val="213127"/>
            <filter val="128"/>
            <filter val="2128"/>
            <filter val="16128"/>
            <filter val="191128"/>
            <filter val="129"/>
            <filter val="130"/>
            <filter val="1,523,513.00"/>
            <filter val="823,704.00"/>
            <filter val="131"/>
            <filter val="132"/>
            <filter val="133"/>
            <filter val="134"/>
            <filter val="2134"/>
            <filter val="18134"/>
            <filter val="Tepat"/>
            <filter val="135"/>
            <filter val="57,14%"/>
            <filter val="96,14%"/>
            <filter val="1040125"/>
            <filter val="137"/>
            <filter val="1137"/>
            <filter val="2137"/>
            <filter val="5137"/>
            <filter val="11137"/>
            <filter val="18137"/>
            <filter val="74137"/>
            <filter val="4138"/>
            <filter val="2139"/>
            <filter val="2140"/>
            <filter val="11140"/>
            <filter val="3,922,626.00"/>
            <filter val="122,603.00"/>
            <filter val="522,915.00"/>
            <filter val="19141"/>
            <filter val="142"/>
            <filter val="9142"/>
            <filter val="143"/>
            <filter val="3143"/>
            <filter val="144"/>
            <filter val="43144"/>
            <filter val="5408114"/>
            <filter val="145"/>
            <filter val="146"/>
            <filter val="147"/>
            <filter val="9147"/>
            <filter val="148"/>
            <filter val="2148"/>
            <filter val="149"/>
            <filter val="4149"/>
            <filter val="10150"/>
            <filter val="151"/>
            <filter val="5151"/>
            <filter val="152"/>
            <filter val="153"/>
            <filter val="6153"/>
            <filter val="0.915483"/>
            <filter val="154"/>
            <filter val="12154"/>
            <filter val="121154"/>
            <filter val="1155"/>
            <filter val="86,16%"/>
            <filter val="156"/>
            <filter val="14156"/>
            <filter val="157"/>
            <filter val="2157"/>
            <filter val="210157"/>
            <filter val="158"/>
            <filter val="160"/>
            <filter val="1160"/>
            <filter val="3160"/>
            <filter val="28,382.00"/>
            <filter val="161"/>
            <filter val="9161"/>
            <filter val="8162"/>
            <filter val="121162"/>
            <filter val="163"/>
            <filter val="49163"/>
            <filter val="164"/>
            <filter val="165"/>
            <filter val="4165"/>
            <filter val="10,17%"/>
            <filter val="94,17%"/>
            <filter val="96,17%"/>
            <filter val="166"/>
            <filter val="167"/>
            <filter val="168"/>
            <filter val="122168"/>
            <filter val="2646178"/>
            <filter val="169"/>
            <filter val="170"/>
            <filter val="4,974,873,848.00"/>
            <filter val="171"/>
            <filter val="1172"/>
            <filter val="173"/>
            <filter val="176"/>
            <filter val="1176"/>
            <filter val="34176"/>
            <filter val="150176"/>
            <filter val="8177"/>
            <filter val="178"/>
            <filter val="179"/>
            <filter val="180"/>
            <filter val="326,752.00"/>
            <filter val="626,839.00"/>
            <filter val="181"/>
            <filter val="3181"/>
            <filter val="17181"/>
            <filter val="20.181"/>
            <filter val="183"/>
            <filter val="1183"/>
            <filter val="7183"/>
            <filter val="1184"/>
            <filter val="185"/>
            <filter val="1185"/>
            <filter val="50,19%"/>
            <filter val="92,19%"/>
            <filter val="186"/>
            <filter val="7186"/>
            <filter val="15187"/>
            <filter val="188"/>
            <filter val="189"/>
            <filter val="190"/>
            <filter val="191"/>
            <filter val="9191"/>
            <filter val="17192"/>
            <filter val="4193"/>
            <filter val="194"/>
            <filter val="59194"/>
            <filter val="195"/>
            <filter val="1195"/>
            <filter val="196"/>
            <filter val="2196"/>
            <filter val="197"/>
            <filter val="198"/>
            <filter val="199"/>
            <filter val="4.12349263"/>
            <filter val="82,9"/>
            <filter val="55724350"/>
            <filter val="3,319,283,100.00"/>
            <filter val="11,083.00"/>
            <filter val="11,546.00"/>
            <filter val="11,565.00"/>
            <filter val="613,160,384,509.00"/>
            <filter val="10,313.00"/>
            <filter val="92.6"/>
            <filter val="99.20%"/>
            <filter val="200"/>
            <filter val="1200"/>
            <filter val="201"/>
            <filter val="238202"/>
            <filter val="203"/>
            <filter val="72203"/>
            <filter val="2204"/>
            <filter val="205"/>
            <filter val="54,21%"/>
            <filter val="86,21%"/>
            <filter val="2206"/>
            <filter val="207"/>
            <filter val="4208"/>
            <filter val="209"/>
            <filter val="11,812,061.00"/>
            <filter val="5,415,676.00"/>
            <filter val="315,498.00"/>
            <filter val="211"/>
            <filter val="3211"/>
            <filter val="0.0017321"/>
            <filter val="1212"/>
            <filter val="213"/>
            <filter val="81213"/>
            <filter val="43214"/>
            <filter val="215"/>
            <filter val="3215"/>
            <filter val="16,22%"/>
            <filter val="216"/>
            <filter val="217"/>
            <filter val="1217"/>
            <filter val="7217"/>
            <filter val="18217"/>
            <filter val="70217"/>
            <filter val="218"/>
            <filter val="2218"/>
            <filter val="220"/>
            <filter val="221"/>
            <filter val="222"/>
            <filter val="5223"/>
            <filter val="12223"/>
            <filter val="225"/>
            <filter val="3225"/>
            <filter val="29225"/>
            <filter val="87,23%"/>
            <filter val="1226"/>
            <filter val="2226"/>
            <filter val="90226"/>
            <filter val="227"/>
            <filter val="1227"/>
            <filter val="8227"/>
            <filter val="228"/>
            <filter val="8228"/>
            <filter val="229"/>
            <filter val="1229"/>
            <filter val="2229"/>
            <filter val="8229"/>
            <filter val="1230"/>
            <filter val="6230"/>
            <filter val="4,859,881,756,967.00"/>
            <filter val="231"/>
            <filter val="9231"/>
            <filter val="15231"/>
            <filter val="232"/>
            <filter val="233"/>
            <filter val="4233"/>
            <filter val="234"/>
            <filter val="235"/>
            <filter val="1235"/>
            <filter val="5235"/>
            <filter val="31,24%"/>
            <filter val="55,24%"/>
            <filter val="236"/>
            <filter val="2236"/>
            <filter val="7236"/>
            <filter val="9237"/>
            <filter val="239"/>
            <filter val="1,049,185,000.00"/>
            <filter val="12,458.00"/>
            <filter val="12,733.00"/>
            <filter val="241"/>
            <filter val="8241"/>
            <filter val="242"/>
            <filter val="1244"/>
            <filter val="25%"/>
            <filter val="99,25%"/>
            <filter val="2246"/>
            <filter val="247"/>
            <filter val="10247"/>
            <filter val="37247"/>
            <filter val="249"/>
            <filter val="19,616,077.00"/>
            <filter val="Ada"/>
            <filter val="17.251"/>
            <filter val="252"/>
            <filter val="253"/>
            <filter val="1,397,546,913"/>
            <filter val="2254"/>
            <filter val="1255"/>
            <filter val="257"/>
            <filter val="258"/>
            <filter val="4258"/>
            <filter val="90,258"/>
            <filter val="259"/>
            <filter val="1259"/>
            <filter val="4259"/>
            <filter val="98.259"/>
            <filter val="1260"/>
            <filter val="35260"/>
            <filter val="2,218,684.00"/>
            <filter val="218,026.00"/>
            <filter val="1261"/>
            <filter val="25261"/>
            <filter val="263"/>
            <filter val="9263"/>
            <filter val="40263"/>
            <filter val="265"/>
            <filter val="82,27%"/>
            <filter val="92,27%"/>
            <filter val="93,27%"/>
            <filter val="19266"/>
            <filter val="267"/>
            <filter val="268"/>
            <filter val="34268"/>
            <filter val="269"/>
            <filter val="142270"/>
            <filter val="55,092,288,787.00"/>
            <filter val="271"/>
            <filter val="28271"/>
            <filter val="68272"/>
            <filter val="273"/>
            <filter val="2273"/>
            <filter val="7273"/>
            <filter val="9273"/>
            <filter val="30273"/>
            <filter val="274"/>
            <filter val="2274"/>
            <filter val="2275"/>
            <filter val="3275"/>
            <filter val="35275"/>
            <filter val="40,28%"/>
            <filter val="54,28%"/>
            <filter val="280"/>
            <filter val="1280"/>
            <filter val="2280"/>
            <filter val="3280"/>
            <filter val="5,933,182,475.00"/>
            <filter val="17,719,453.00"/>
            <filter val="3,716,484.00"/>
            <filter val="2,516,981.00"/>
            <filter val="281"/>
            <filter val="2281"/>
            <filter val="3281"/>
            <filter val="3282"/>
            <filter val="174282"/>
            <filter val="80.283"/>
            <filter val="13285"/>
            <filter val="88,286"/>
            <filter val="10288"/>
            <filter val="289"/>
            <filter val="2290"/>
            <filter val="60290"/>
            <filter val="884,000.000"/>
            <filter val="4,446.000"/>
            <filter val="84,950,881,380.00"/>
            <filter val="44,486.000"/>
            <filter val="1,433,886,600.00"/>
            <filter val="1291"/>
            <filter val="15291"/>
            <filter val="292"/>
            <filter val="293"/>
            <filter val="22294"/>
            <filter val="1295"/>
            <filter val="2295"/>
            <filter val="73295"/>
            <filter val="296"/>
            <filter val="2296"/>
            <filter val="7296"/>
            <filter val="5297"/>
            <filter val="299"/>
            <filter val="216299"/>
            <filter val="49,686,385,960.00"/>
            <filter val="84.44573171"/>
            <filter val="1,730,439,409"/>
            <filter val="1,041,358.00"/>
            <filter val="0.09868405"/>
            <filter val="40,728.00"/>
            <filter val="Utama"/>
            <filter val="633.5"/>
            <filter val="300"/>
            <filter val="110300"/>
            <filter val="27,541,506.00"/>
            <filter val="27,541,216.00"/>
            <filter val="301"/>
            <filter val="1301"/>
            <filter val="302"/>
            <filter val="304"/>
            <filter val="Moderat"/>
            <filter val="5305"/>
            <filter val="71,31%"/>
            <filter val="84.305"/>
            <filter val="307"/>
            <filter val="1307"/>
            <filter val="2307"/>
            <filter val="10307"/>
            <filter val="308"/>
            <filter val="11308"/>
            <filter val="3309"/>
            <filter val="14 Kali"/>
            <filter val="18 Kali"/>
            <filter val="36 Kali"/>
            <filter val="310"/>
            <filter val="345,918.00"/>
            <filter val="110311"/>
            <filter val="312"/>
            <filter val="2312"/>
            <filter val="314"/>
            <filter val="1315"/>
            <filter val="318"/>
            <filter val="2318"/>
            <filter val="1319"/>
            <filter val="11319"/>
            <filter val="13,143,333.00"/>
            <filter val="23321"/>
            <filter val="1322"/>
            <filter val="22323"/>
            <filter val="23323"/>
            <filter val="23324"/>
            <filter val="123324"/>
            <filter val="325"/>
            <filter val="3325"/>
            <filter val="0.33%"/>
            <filter val="21325"/>
            <filter val="1326"/>
            <filter val="327"/>
            <filter val="8327"/>
            <filter val="328"/>
            <filter val="21,044,816.00"/>
            <filter val="43,884.00"/>
            <filter val="743,939.00"/>
            <filter val="331"/>
            <filter val="8332"/>
            <filter val="1333"/>
            <filter val="19333"/>
            <filter val="355333"/>
            <filter val="74,34%"/>
            <filter val="339"/>
            <filter val="42,486.00"/>
            <filter val="242,536.00"/>
            <filter val="242,741.00"/>
            <filter val="142,778.00"/>
            <filter val="342"/>
            <filter val="344"/>
            <filter val="345"/>
            <filter val="69,35%"/>
            <filter val="346"/>
            <filter val="1346"/>
            <filter val="347"/>
            <filter val="186347"/>
            <filter val="348"/>
            <filter val="349"/>
            <filter val="1.349"/>
            <filter val="11350"/>
            <filter val="974,015,000.00"/>
            <filter val="349,046.00"/>
            <filter val="49,787.00"/>
            <filter val="13352"/>
            <filter val="1355"/>
            <filter val="5355"/>
            <filter val="7,36%"/>
            <filter val="99,36%"/>
            <filter val="5356"/>
            <filter val="840356"/>
            <filter val="358"/>
            <filter val="348,289.00"/>
            <filter val="2361"/>
            <filter val="363"/>
            <filter val="364"/>
            <filter val="1365"/>
            <filter val="93,37%"/>
            <filter val="99,37%"/>
            <filter val="366"/>
            <filter val="11366"/>
            <filter val="1367"/>
            <filter val="10367"/>
            <filter val="368"/>
            <filter val="369"/>
            <filter val="2369"/>
            <filter val="147,218.00"/>
            <filter val="447,467.00"/>
            <filter val="9372"/>
            <filter val="4.373"/>
            <filter val="9374"/>
            <filter val="482375"/>
            <filter val="82,38%"/>
            <filter val="88.38%"/>
            <filter val="18377"/>
            <filter val="1379"/>
            <filter val="380"/>
            <filter val="9380"/>
            <filter val="146,185.00"/>
            <filter val="246,904.00"/>
            <filter val="13381"/>
            <filter val="2382"/>
            <filter val="384"/>
            <filter val="9384"/>
            <filter val="91,384"/>
            <filter val="5385"/>
            <filter val="14385"/>
            <filter val="386"/>
            <filter val="18387"/>
            <filter val="388"/>
            <filter val="8389"/>
            <filter val="3,016.000"/>
            <filter val="53,497,356,005.00"/>
            <filter val="129,830,452,498.00"/>
            <filter val="3,744.000"/>
            <filter val="13,884.000"/>
            <filter val="4391"/>
            <filter val="392"/>
            <filter val="7392"/>
            <filter val="6393"/>
            <filter val="395"/>
            <filter val="397"/>
            <filter val="35398"/>
            <filter val="399"/>
            <filter val="31399"/>
            <filter val="12943270"/>
            <filter val="0.06952662722"/>
            <filter val="62471230"/>
            <filter val="84,9"/>
            <filter val="31,086.00"/>
            <filter val="1192402"/>
            <filter val="0.9920467829"/>
            <filter val="19,553,868,465.00"/>
            <filter val="130,467.00"/>
            <filter val="10000.00%"/>
            <filter val="2,063,860,549.00"/>
            <filter val="107,423,310.00"/>
            <filter val="35,40%"/>
            <filter val="0.4114956036"/>
            <filter val="400"/>
            <filter val="1400"/>
            <filter val="4400"/>
            <filter val="8400"/>
            <filter val="10403"/>
            <filter val="207403"/>
            <filter val="405"/>
            <filter val="93,41%"/>
            <filter val="406"/>
            <filter val="16406"/>
            <filter val="408"/>
            <filter val="17410"/>
            <filter val="378411"/>
            <filter val="412"/>
            <filter val="3413"/>
            <filter val="29.413"/>
            <filter val="414"/>
            <filter val="6,42%"/>
            <filter val="43,42%"/>
            <filter val="60,42%"/>
            <filter val="88,42%"/>
            <filter val="416"/>
            <filter val="1416"/>
            <filter val="417"/>
            <filter val="6417"/>
            <filter val="8417"/>
            <filter val="14417"/>
            <filter val="419"/>
            <filter val="1419"/>
            <filter val="73,433,503.00"/>
            <filter val="234,885.00"/>
            <filter val="1421"/>
            <filter val="6421"/>
            <filter val="423"/>
            <filter val="3296433"/>
            <filter val="424"/>
            <filter val="1425"/>
            <filter val="20425"/>
            <filter val="3296435"/>
            <filter val="429"/>
            <filter val="343,621,863.00"/>
            <filter val="33,147.00"/>
            <filter val="233,328.00"/>
            <filter val="9431"/>
            <filter val="16432"/>
            <filter val="5434"/>
            <filter val="235434"/>
            <filter val="88,44%"/>
            <filter val="33436"/>
            <filter val="4438"/>
            <filter val="2,081,965,000.00"/>
            <filter val="52,835,068.00"/>
            <filter val="2,532,535.00"/>
            <filter val="32,692.00"/>
            <filter val="14441"/>
            <filter val="442"/>
            <filter val="4442"/>
            <filter val="34443"/>
            <filter val="294443"/>
            <filter val="19,819,953"/>
            <filter val="444"/>
            <filter val="3444"/>
            <filter val="542444"/>
            <filter val="8445%"/>
            <filter val="45,45%"/>
            <filter val="7446"/>
            <filter val="0.447"/>
            <filter val="449"/>
            <filter val="0449"/>
            <filter val="Sedang (3,29)"/>
            <filter val="5017419"/>
            <filter val="5,239,874.00"/>
            <filter val="39,241.00"/>
            <filter val="1451"/>
            <filter val="453"/>
            <filter val="2.270.266.425.605"/>
            <filter val="604457"/>
            <filter val="458"/>
            <filter val="10458"/>
            <filter val="459"/>
            <filter val="460"/>
            <filter val="15,237,503.00"/>
            <filter val="4,938,985.00"/>
            <filter val="9461"/>
            <filter val="462"/>
            <filter val="26462"/>
            <filter val="464"/>
            <filter val="465"/>
            <filter val="66,47%"/>
            <filter val="9211475"/>
            <filter val="8467"/>
            <filter val="35467"/>
            <filter val="1468"/>
            <filter val="4469"/>
            <filter val="9469"/>
            <filter val="16470"/>
            <filter val="29470"/>
            <filter val="22,438,524.00"/>
            <filter val="10,638,250.00"/>
            <filter val="3,437,488.00"/>
            <filter val="472"/>
            <filter val="474"/>
            <filter val="475"/>
            <filter val="5,48%"/>
            <filter val="34,48%"/>
            <filter val="87,475"/>
            <filter val="476"/>
            <filter val="2476"/>
            <filter val="379476"/>
            <filter val="477"/>
            <filter val="202478"/>
            <filter val="0.00312369"/>
            <filter val="41480"/>
            <filter val="1,336,386.00"/>
            <filter val="481"/>
            <filter val="1481"/>
            <filter val="166482"/>
            <filter val="483"/>
            <filter val="30,289,213"/>
            <filter val="1485"/>
            <filter val="37486"/>
            <filter val="143486"/>
            <filter val="488"/>
            <filter val="490"/>
            <filter val="312,000.000"/>
            <filter val="52,052.000"/>
            <filter val="12,168.000"/>
            <filter val="2,210.000"/>
            <filter val="12,688.000"/>
            <filter val="2,756.000"/>
            <filter val="2,912.000"/>
            <filter val="492"/>
            <filter val="1492"/>
            <filter val="15492"/>
            <filter val="7494"/>
            <filter val="6496"/>
            <filter val="24,595,463,198.00"/>
            <filter val="1,790,533,974,907.00"/>
            <filter val="85,0"/>
            <filter val="2,591,762,000.00"/>
            <filter val="3,545,062,000.00"/>
            <filter val="95,5"/>
            <filter val="85,7"/>
            <filter val="45,9"/>
            <filter val="1207500"/>
            <filter val="61,191.00"/>
            <filter val="23,351%"/>
            <filter val="799,376,931.00"/>
            <filter val="7,870,737,485.00"/>
            <filter val="3,060,723.00"/>
            <filter val="960,147.00"/>
            <filter val="118,50%"/>
            <filter val="92,210,432,000.00"/>
            <filter val="50%"/>
            <filter val="75,50%"/>
            <filter val="95,50%"/>
            <filter val="500"/>
            <filter val="915500"/>
            <filter val="566,776,486.00"/>
            <filter val="3,411,635,810.00"/>
            <filter val="397,206,633,350.00"/>
            <filter val="502"/>
            <filter val="200502"/>
            <filter val="503"/>
            <filter val="5503"/>
            <filter val="90503"/>
            <filter val="504"/>
            <filter val="505"/>
            <filter val="6505"/>
            <filter val="16505"/>
            <filter val="507"/>
            <filter val="2509"/>
            <filter val="34510"/>
            <filter val="5,465,673.00"/>
            <filter val="65,265.00"/>
            <filter val="322511"/>
            <filter val="4515"/>
            <filter val="6516"/>
            <filter val="17517"/>
            <filter val="519"/>
            <filter val="8519"/>
            <filter val="12519"/>
            <filter val="64,967.00"/>
            <filter val="521"/>
            <filter val="6521"/>
            <filter val="832521"/>
            <filter val="522"/>
            <filter val="1,602,872"/>
            <filter val="524"/>
            <filter val="1181534"/>
            <filter val="525"/>
            <filter val="306525"/>
            <filter val="81,53%"/>
            <filter val="88,53%"/>
            <filter val="90,53%"/>
            <filter val="99,53%"/>
            <filter val="527"/>
            <filter val="Sudah"/>
            <filter val="63,491.00"/>
            <filter val="663,685.00"/>
            <filter val="121531"/>
            <filter val="5532"/>
            <filter val="14533"/>
            <filter val="2535"/>
            <filter val="5535"/>
            <filter val="3,54%"/>
            <filter val="5.535"/>
            <filter val="2537"/>
            <filter val="10537"/>
            <filter val="26537"/>
            <filter val="285537"/>
            <filter val="538"/>
            <filter val="4538"/>
            <filter val="9538"/>
            <filter val="1.538"/>
            <filter val="651538"/>
            <filter val="7540"/>
            <filter val="69540"/>
            <filter val="4,403,331,636.00"/>
            <filter val="62,334.00"/>
            <filter val="462,919.00"/>
            <filter val="541"/>
            <filter val="1541"/>
            <filter val="10542"/>
            <filter val="146543"/>
            <filter val="544"/>
            <filter val="11544"/>
            <filter val="99,55%"/>
            <filter val="546"/>
            <filter val="1546"/>
            <filter val="548"/>
            <filter val="20,066,125.00"/>
            <filter val="1,569,704.00"/>
            <filter val="469,624.00"/>
            <filter val="12551"/>
            <filter val="552"/>
            <filter val="9552"/>
            <filter val="17552"/>
            <filter val="553"/>
            <filter val="24554"/>
            <filter val="349.280,14"/>
            <filter val="75,56%"/>
            <filter val="78,56%"/>
            <filter val="95,56%"/>
            <filter val="123.585"/>
            <filter val="9556"/>
            <filter val="558"/>
            <filter val="268,806.00"/>
            <filter val="5473573"/>
            <filter val="564"/>
            <filter val="3564"/>
            <filter val="565"/>
            <filter val="49,57%"/>
            <filter val="566"/>
            <filter val="567"/>
            <filter val="569"/>
            <filter val="3570"/>
            <filter val="1,567,661.00"/>
            <filter val="572"/>
            <filter val="3572"/>
            <filter val="7573"/>
            <filter val="574"/>
            <filter val="16575"/>
            <filter val="13,58%"/>
            <filter val="99,58%"/>
            <filter val="576"/>
            <filter val="8579"/>
            <filter val="12579"/>
            <filter val="A (89,86)"/>
            <filter val="1580"/>
            <filter val="780,670,000.00"/>
            <filter val="766,258.00"/>
            <filter val="581"/>
            <filter val="583"/>
            <filter val="584"/>
            <filter val="1584"/>
            <filter val="123585"/>
            <filter val="678.555"/>
            <filter val="586"/>
            <filter val="6586"/>
            <filter val="17586"/>
            <filter val="6590"/>
            <filter val="14590"/>
            <filter val="2,765,833,000.00"/>
            <filter val="86591"/>
            <filter val="592"/>
            <filter val="10592"/>
            <filter val="593"/>
            <filter val="5593"/>
            <filter val="595"/>
            <filter val="598"/>
            <filter val="6599"/>
            <filter val="332,288,239,326.00"/>
            <filter val="10583877"/>
            <filter val="86,0"/>
            <filter val="5,545,432,984.00"/>
            <filter val="6,751,823.00"/>
            <filter val="51,232.00"/>
            <filter val="84,511,048,963.00"/>
            <filter val="86.2"/>
            <filter val="86,60%"/>
            <filter val="600"/>
            <filter val="61600"/>
            <filter val="29,251,133.00"/>
            <filter val="15,051,927.00"/>
            <filter val="601"/>
            <filter val="61601"/>
            <filter val="7602"/>
            <filter val="14602"/>
            <filter val="83,602"/>
            <filter val="603"/>
            <filter val="4603"/>
            <filter val="42,603"/>
            <filter val="1.604"/>
            <filter val="415605"/>
            <filter val="1606"/>
            <filter val="9607"/>
            <filter val="608"/>
            <filter val="9609"/>
            <filter val="12609"/>
            <filter val="18609"/>
            <filter val="610"/>
            <filter val="10,301,455,000,000.00"/>
            <filter val="35,752,407.00"/>
            <filter val="17,052,057.00"/>
            <filter val="5,055,047.00"/>
            <filter val="55,771.00"/>
            <filter val="355,754.00"/>
            <filter val="613"/>
            <filter val="775613"/>
            <filter val="83,62%"/>
            <filter val="616"/>
            <filter val="1616"/>
            <filter val="617"/>
            <filter val="9617"/>
            <filter val="87,617"/>
            <filter val="618"/>
            <filter val="264618"/>
            <filter val="619"/>
            <filter val="1619"/>
            <filter val="620"/>
            <filter val="397.206.633.350"/>
            <filter val="554,775.00"/>
            <filter val="1621"/>
            <filter val="622"/>
            <filter val="2622"/>
            <filter val="318625"/>
            <filter val="350625"/>
            <filter val="626"/>
            <filter val="11626"/>
            <filter val="1627"/>
            <filter val="628"/>
            <filter val="16628"/>
            <filter val="629"/>
            <filter val="3.631"/>
            <filter val="633"/>
            <filter val="250633"/>
            <filter val="2.259.943"/>
            <filter val="63,64%"/>
            <filter val="636"/>
            <filter val="637"/>
            <filter val="7638"/>
            <filter val="65638"/>
            <filter val="2639"/>
            <filter val="2,352,731.00"/>
            <filter val="120642"/>
            <filter val="644"/>
            <filter val="1646"/>
            <filter val="76646"/>
            <filter val="589,581,000.00"/>
            <filter val="5,959,966.00"/>
            <filter val="159,879.00"/>
            <filter val="652"/>
            <filter val="1654"/>
            <filter val="35654"/>
            <filter val="2.656"/>
            <filter val="20.656"/>
            <filter val="7657"/>
            <filter val="9658"/>
            <filter val="1659"/>
            <filter val="660"/>
            <filter val="658,388.00"/>
            <filter val="661"/>
            <filter val="4661"/>
            <filter val="664"/>
            <filter val="1665"/>
            <filter val="66,67%"/>
            <filter val="76,67%"/>
            <filter val="91,67%"/>
            <filter val="93,67%"/>
            <filter val="80667"/>
            <filter val="668"/>
            <filter val="1668"/>
            <filter val="3669"/>
            <filter val="670"/>
            <filter val="671"/>
            <filter val="1269662"/>
            <filter val="2.673"/>
            <filter val="43673"/>
            <filter val="1674"/>
            <filter val="4674"/>
            <filter val="8674"/>
            <filter val="676"/>
            <filter val="677"/>
            <filter val="20.678"/>
            <filter val="679"/>
            <filter val="6679"/>
            <filter val="3,852,141,395.00"/>
            <filter val="81683"/>
            <filter val="97,69%"/>
            <filter val="99,69%"/>
            <filter val="8686"/>
            <filter val="10688"/>
            <filter val="689"/>
            <filter val="690"/>
            <filter val="728,000.000"/>
            <filter val="78,000.000"/>
            <filter val="8,424.000"/>
            <filter val="691"/>
            <filter val="694"/>
            <filter val="31697"/>
            <filter val="698"/>
            <filter val="290698"/>
            <filter val="35699"/>
            <filter val="279,667,145,750.00"/>
            <filter val="19,956,005,702,890.00"/>
            <filter val="77,6"/>
            <filter val="6,729,177,046,235.10"/>
            <filter val="2,081,479.00"/>
            <filter val="322.703"/>
            <filter val="1.196.160.000"/>
            <filter val="13584627"/>
            <filter val="108,567,017,904.00"/>
            <filter val="145,836,418,437.00"/>
            <filter val="100 %"/>
            <filter val="98.70%"/>
            <filter val="1700"/>
            <filter val="6701"/>
            <filter val="98.702"/>
            <filter val="703"/>
            <filter val="3703"/>
            <filter val="704"/>
            <filter val="8704"/>
            <filter val="9705"/>
            <filter val="17705"/>
            <filter val="23705"/>
            <filter val="32,71%"/>
            <filter val="369705"/>
            <filter val="0707"/>
            <filter val="35708"/>
            <filter val="4.709"/>
            <filter val="2710"/>
            <filter val="46903600"/>
            <filter val="12,382,608.00"/>
            <filter val="285,537.00"/>
            <filter val="150711"/>
            <filter val="5714"/>
            <filter val="50714"/>
            <filter val="98,72%"/>
            <filter val="82,275%"/>
            <filter val="15716"/>
            <filter val="719"/>
            <filter val="31719"/>
            <filter val="92,883,715.00"/>
            <filter val="1,134,670"/>
            <filter val="21,883,749.00"/>
            <filter val="1,984,987.00"/>
            <filter val="3721"/>
            <filter val="3722"/>
            <filter val="9722"/>
            <filter val="34723"/>
            <filter val="1725"/>
            <filter val="6726"/>
            <filter val="63729"/>
            <filter val="1707739"/>
            <filter val="1730"/>
            <filter val="49,984,016.00"/>
            <filter val="183,639.00"/>
            <filter val="12732"/>
            <filter val="733"/>
            <filter val="12733"/>
            <filter val="7734"/>
            <filter val="93.74%"/>
            <filter val="27737"/>
            <filter val="738"/>
            <filter val="9738"/>
            <filter val="740"/>
            <filter val="3740"/>
            <filter val="1,037,215,000.00"/>
            <filter val="741"/>
            <filter val="111741"/>
            <filter val="13746"/>
            <filter val="203748"/>
            <filter val="749"/>
            <filter val="593750"/>
            <filter val="2,089,916.00"/>
            <filter val="842.865.622.059,51"/>
            <filter val="326752"/>
            <filter val="34.753"/>
            <filter val="414753"/>
            <filter val="754"/>
            <filter val="267,251,044"/>
            <filter val="14755"/>
            <filter val="2757"/>
            <filter val="2758"/>
            <filter val="61758"/>
            <filter val="72758"/>
            <filter val="264760"/>
            <filter val="596,450,000.00"/>
            <filter val="27,914,414,153.00"/>
            <filter val="5,788,231.00"/>
            <filter val="761"/>
            <filter val="9761"/>
            <filter val="13764"/>
            <filter val="80,77%"/>
            <filter val="81,77%"/>
            <filter val="82,77%"/>
            <filter val="99,77%"/>
            <filter val="766"/>
            <filter val="1766"/>
            <filter val="767"/>
            <filter val="1.767"/>
            <filter val="21767"/>
            <filter val="22767"/>
            <filter val="1769"/>
            <filter val="773"/>
            <filter val="774"/>
            <filter val="14774"/>
            <filter val="35774"/>
            <filter val="19,78%"/>
            <filter val="37,78%"/>
            <filter val="201777"/>
            <filter val="375780"/>
            <filter val="86,693.00"/>
            <filter val="786,822.00"/>
            <filter val="9781"/>
            <filter val="782"/>
            <filter val="8783"/>
            <filter val="784"/>
            <filter val="785"/>
            <filter val="15,79%"/>
            <filter val="96,79%"/>
            <filter val="87,876%"/>
            <filter val="10786"/>
            <filter val="9788"/>
            <filter val="789"/>
            <filter val="4790"/>
            <filter val="28790"/>
            <filter val="182790"/>
            <filter val="209,136,719,191.00"/>
            <filter val="27,872.000"/>
            <filter val="791"/>
            <filter val="3791"/>
            <filter val="2.791"/>
            <filter val="792"/>
            <filter val="7795"/>
            <filter val="1799"/>
            <filter val="0.6945675389"/>
            <filter val="7,303,916,845.00"/>
            <filter val="6,850,330,842,030.42"/>
            <filter val="5,863,115,800.00"/>
            <filter val="2.168.217.552.145"/>
            <filter val="2,819,626,064.00"/>
            <filter val="71,901.00"/>
            <filter val="1671806"/>
            <filter val="296,224,425,411.00"/>
            <filter val="1,870,035.00"/>
            <filter val="108.1"/>
            <filter val="88.5"/>
            <filter val="23,80%"/>
            <filter val="99,80%"/>
            <filter val="15,569,626,396.00"/>
            <filter val="15801"/>
            <filter val="32802"/>
            <filter val="2803"/>
            <filter val="10804"/>
            <filter val="1805"/>
            <filter val="47805"/>
            <filter val="91,81%"/>
            <filter val="806"/>
            <filter val="25806"/>
            <filter val="268806"/>
            <filter val="2807"/>
            <filter val="25807"/>
            <filter val="810"/>
            <filter val="3,375,757.00"/>
            <filter val="475,293.00"/>
            <filter val="811"/>
            <filter val="10811"/>
            <filter val="212811"/>
            <filter val="15814"/>
            <filter val="1816"/>
            <filter val="5817"/>
            <filter val="6817"/>
            <filter val="32819"/>
            <filter val="362820"/>
            <filter val="18,821"/>
            <filter val="822"/>
            <filter val="824"/>
            <filter val="3824"/>
            <filter val="826"/>
            <filter val="1827"/>
            <filter val="68827"/>
            <filter val="2829"/>
            <filter val="1,073,811.00"/>
            <filter val="20832"/>
            <filter val="61,832"/>
            <filter val="6835"/>
            <filter val="10835"/>
            <filter val="89,84%"/>
            <filter val="5837"/>
            <filter val="19838"/>
            <filter val="10.839"/>
            <filter val="1,572,008.00"/>
            <filter val="372,926.00"/>
            <filter val="7841"/>
            <filter val="65841"/>
            <filter val="39844"/>
            <filter val="99,85%"/>
            <filter val="4722817"/>
            <filter val="4849"/>
            <filter val="379,476.00"/>
            <filter val="3852"/>
            <filter val="1853"/>
            <filter val="13854"/>
            <filter val="15854"/>
            <filter val="855"/>
            <filter val="42,86%"/>
            <filter val="75,86%"/>
            <filter val="84,86%"/>
            <filter val="90,86%"/>
            <filter val="858"/>
            <filter val="860"/>
            <filter val="778,192.00"/>
            <filter val="378,411.00"/>
            <filter val="60.861"/>
            <filter val="9863"/>
            <filter val="60864"/>
            <filter val="865"/>
            <filter val="19,87%"/>
            <filter val="61,87%"/>
            <filter val="92,87%"/>
            <filter val="104,88%"/>
            <filter val="3868"/>
            <filter val="37870"/>
            <filter val="1,177,876.00"/>
            <filter val="871"/>
            <filter val="13872"/>
            <filter val="7873"/>
            <filter val="56,517,024"/>
            <filter val="875"/>
            <filter val="69875"/>
            <filter val="626875"/>
            <filter val="93,88%"/>
            <filter val="99,88%"/>
            <filter val="1876"/>
            <filter val="37877"/>
            <filter val="7878"/>
            <filter val="159879"/>
            <filter val="1,063,729,590.00"/>
            <filter val="3882"/>
            <filter val="8884"/>
            <filter val="99,89%"/>
            <filter val="2886"/>
            <filter val="80888"/>
            <filter val="7890"/>
            <filter val="66,508.000"/>
            <filter val="16,588.000"/>
            <filter val="891"/>
            <filter val="30891"/>
            <filter val="893"/>
            <filter val="3.893"/>
            <filter val="358893"/>
            <filter val="21894"/>
            <filter val="6897"/>
            <filter val="898"/>
            <filter val="3898"/>
            <filter val="1,698,525,000.00"/>
            <filter val="208,158,028,491.00"/>
            <filter val="5,168,927,149.00"/>
            <filter val="89,2"/>
            <filter val="99.2"/>
            <filter val="0.8535294118"/>
            <filter val="4900"/>
            <filter val="340900"/>
            <filter val="901"/>
            <filter val="837901"/>
            <filter val="23902"/>
            <filter val="905"/>
            <filter val="92,91%"/>
            <filter val="4906"/>
            <filter val="7906"/>
            <filter val="2907"/>
            <filter val="3908"/>
            <filter val="648,440.0000"/>
            <filter val="913"/>
            <filter val="5913"/>
            <filter val="915"/>
            <filter val="2915"/>
            <filter val="13,92%"/>
            <filter val="91,92%"/>
            <filter val="10916"/>
            <filter val="17917"/>
            <filter val="8919"/>
            <filter val="1920"/>
            <filter val="20920"/>
            <filter val="47,320.0000"/>
            <filter val="168922"/>
            <filter val="10923"/>
            <filter val="924"/>
            <filter val="17925"/>
            <filter val="927"/>
            <filter val="17928"/>
            <filter val="34928"/>
            <filter val="36928"/>
            <filter val="929"/>
            <filter val="34930"/>
            <filter val="932"/>
            <filter val="35933"/>
            <filter val="133934"/>
            <filter val="938"/>
            <filter val="194,527,768"/>
            <filter val="A (4,53)"/>
            <filter val="17944"/>
            <filter val="90,95%"/>
            <filter val="13946"/>
            <filter val="319946"/>
            <filter val="1947"/>
            <filter val="7947"/>
            <filter val="950"/>
            <filter val="113,880.0000"/>
            <filter val="3951"/>
            <filter val="124951"/>
            <filter val="9952"/>
            <filter val="96%"/>
            <filter val="21,96%"/>
            <filter val="429955"/>
            <filter val="95,96%"/>
            <filter val="99,96%"/>
            <filter val="4938985"/>
            <filter val="956"/>
            <filter val="1956"/>
            <filter val="5957"/>
            <filter val="958"/>
            <filter val="10958"/>
            <filter val="960"/>
            <filter val="961"/>
            <filter val="962"/>
            <filter val="2963"/>
            <filter val="85.343.164.803"/>
            <filter val="1965"/>
            <filter val="54965"/>
            <filter val="32,97%"/>
            <filter val="97,97%"/>
            <filter val="1966"/>
            <filter val="2967"/>
            <filter val="53967"/>
            <filter val="968"/>
            <filter val="969"/>
            <filter val="9969"/>
            <filter val="4938979"/>
            <filter val="970"/>
            <filter val="1970"/>
            <filter val="7970"/>
            <filter val="34970"/>
            <filter val="47971"/>
            <filter val="204971"/>
            <filter val="686973"/>
            <filter val="98%"/>
            <filter val="2976"/>
            <filter val="977"/>
            <filter val="979"/>
            <filter val="884,520.0000"/>
            <filter val="276982"/>
            <filter val="983"/>
            <filter val="985"/>
            <filter val="91,99%"/>
            <filter val="99,99%"/>
            <filter val="1986"/>
            <filter val="11.988"/>
            <filter val="989"/>
            <filter val="192990"/>
            <filter val="14991"/>
            <filter val="5992"/>
            <filter val="7992"/>
            <filter val="89,992"/>
            <filter val="17993"/>
            <filter val="7,430,204"/>
            <filter val="4.996"/>
            <filter val="997"/>
            <filter val="14999"/>
            <filter val="308.909,34"/>
            <filter val="806.892.968.992"/>
            <filter val="89,960.0000"/>
            <filter val="5.863.115.800"/>
            <filter val="90,552.00"/>
            <filter val="93,490,382.00"/>
            <filter val="75.503.991.760"/>
            <filter val="4,138,895"/>
            <filter val="67,392,086.00"/>
            <filter val="195,653.00"/>
            <filter val="95,983.00"/>
            <filter val="27,765,183"/>
            <filter val="370,267,901,785.00"/>
            <filter val="2,488,200,000.00"/>
            <filter val="293,678.00"/>
            <filter val="593,762.00"/>
            <filter val="2,492,997.00"/>
            <filter val="299,207.00"/>
            <filter val="57,263,147"/>
            <filter val="17,897,218.00"/>
            <filter val="498,572.00"/>
            <filter val="98,712.00"/>
            <filter val="532,458,639"/>
            <filter val="575.834.201.429,00"/>
            <filter val="308,918,802,903.00"/>
            <filter val="14,199,206.00"/>
            <filter val="3,296,435.00"/>
            <filter val="1,969,600,000.00"/>
            <filter val="13,219,609,280.00"/>
            <filter val="11,976,703,510,300.00"/>
            <filter val="207,944,448"/>
            <filter val="0.6829268293"/>
            <filter val="817,590,000.00"/>
            <filter val="127,066,416"/>
            <filter val="45,885,605"/>
            <filter val="2,363,105,202,211.84"/>
            <filter val="36,00"/>
            <filter val="50,00"/>
            <filter val="100,00"/>
            <filter val="1,01"/>
            <filter val="93,01"/>
            <filter val="85,02"/>
            <filter val="91,03"/>
            <filter val="84,04"/>
            <filter val="65,05"/>
            <filter val="86,05"/>
            <filter val="86,06"/>
            <filter val="0,07"/>
            <filter val="56,07"/>
            <filter val="85,07"/>
            <filter val="85,09"/>
            <filter val="92,12"/>
            <filter val="94,12"/>
            <filter val="95,12"/>
            <filter val="89,14"/>
            <filter val="73,15"/>
            <filter val="1,16"/>
            <filter val="5,17"/>
            <filter val="2,18"/>
            <filter val="85,19"/>
            <filter val="91,20"/>
            <filter val="86,21"/>
            <filter val="9,22"/>
            <filter val="88,23"/>
            <filter val="0,26"/>
            <filter val="85,29"/>
            <filter val="0,31"/>
            <filter val="88,33"/>
            <filter val="96,34"/>
            <filter val="90,36"/>
            <filter val="99,36"/>
            <filter val="92,38"/>
            <filter val="88,39"/>
            <filter val="88,42"/>
            <filter val="67,461,352"/>
            <filter val="76,43"/>
            <filter val="83,45"/>
            <filter val="83,47"/>
            <filter val="89,48"/>
            <filter val="37,50"/>
            <filter val="75,50"/>
            <filter val="8,51"/>
            <filter val="53,51"/>
            <filter val="55,53"/>
            <filter val="81,53"/>
            <filter val="0,54"/>
            <filter val="84,54"/>
            <filter val="12,55"/>
            <filter val="99,56"/>
            <filter val="1434,86"/>
            <filter val="103,57"/>
            <filter val="57,58"/>
            <filter val="83,58"/>
            <filter val="88,58"/>
            <filter val="75,59"/>
            <filter val="21,60"/>
            <filter val="62,60"/>
            <filter val="1,135,680.0000"/>
            <filter val="84,62"/>
            <filter val="96,63"/>
            <filter val="2773,73"/>
            <filter val="86,66"/>
            <filter val="14,67"/>
            <filter val="99,67"/>
            <filter val="99,69"/>
            <filter val="1.103.718.650"/>
            <filter val="99,71"/>
            <filter val="88,72"/>
            <filter val="114,72"/>
            <filter val="63,73"/>
            <filter val="93,75"/>
            <filter val="25,76"/>
            <filter val="93,76"/>
            <filter val="25,78"/>
            <filter val="91,79"/>
            <filter val="70,82"/>
            <filter val="89,82"/>
            <filter val="88,84"/>
            <filter val="0.009954"/>
            <filter val="1,86"/>
            <filter val="6,88"/>
            <filter val="9,88"/>
            <filter val="98,88"/>
            <filter val="84,89"/>
            <filter val="87,91"/>
            <filter val="393,91"/>
            <filter val="26,93"/>
            <filter val="83,93"/>
            <filter val="11,082,905"/>
            <filter val="79,99"/>
          </filters>
        </filterColumn>
      </autoFilter>
    </customSheetView>
    <customSheetView guid="{94A7F9B8-8DEB-4B9A-ACF7-E67971C88D8C}" filter="1" showAutoFilter="1">
      <autoFilter ref="A1:W4634">
        <filterColumn colId="0">
          <filters>
            <filter val="1"/>
            <filter val="2"/>
            <filter val="3"/>
            <filter val="4"/>
            <filter val="5"/>
            <filter val="6"/>
            <filter val="7"/>
            <filter val="8"/>
            <filter val="9"/>
            <filter val="1000"/>
            <filter val="1001"/>
            <filter val="1002"/>
            <filter val="1003"/>
            <filter val="1004"/>
            <filter val="1005"/>
            <filter val="1006"/>
            <filter val="1007"/>
            <filter val="1008"/>
            <filter val="1009"/>
            <filter val="10"/>
            <filter val="1010"/>
            <filter val="11"/>
            <filter val="1011"/>
            <filter val="12"/>
            <filter val="1012"/>
            <filter val="13"/>
            <filter val="1013"/>
            <filter val="14"/>
            <filter val="1014"/>
            <filter val="15"/>
            <filter val="1015"/>
            <filter val="16"/>
            <filter val="1016"/>
            <filter val="17"/>
            <filter val="1017"/>
            <filter val="18"/>
            <filter val="1018"/>
            <filter val="19"/>
            <filter val="1019"/>
            <filter val="20"/>
            <filter val="1020"/>
            <filter val="21"/>
            <filter val="1021"/>
            <filter val="22"/>
            <filter val="1022"/>
            <filter val="23"/>
            <filter val="1023"/>
            <filter val="24"/>
            <filter val="1024"/>
            <filter val="25"/>
            <filter val="1025"/>
            <filter val="26"/>
            <filter val="1026"/>
            <filter val="27"/>
            <filter val="1027"/>
            <filter val="28"/>
            <filter val="1028"/>
            <filter val="29"/>
            <filter val="1029"/>
            <filter val="30"/>
            <filter val="1030"/>
            <filter val="31"/>
            <filter val="1031"/>
            <filter val="32"/>
            <filter val="1032"/>
            <filter val="33"/>
            <filter val="1033"/>
            <filter val="34"/>
            <filter val="1034"/>
            <filter val="35"/>
            <filter val="1035"/>
            <filter val="36"/>
            <filter val="1036"/>
            <filter val="37"/>
            <filter val="1037"/>
            <filter val="38"/>
            <filter val="1038"/>
            <filter val="39"/>
            <filter val="1039"/>
            <filter val="40"/>
            <filter val="1040"/>
            <filter val="41"/>
            <filter val="1041"/>
            <filter val="42"/>
            <filter val="1042"/>
            <filter val="43"/>
            <filter val="1043"/>
            <filter val="44"/>
            <filter val="1044"/>
            <filter val="45"/>
            <filter val="1045"/>
            <filter val="46"/>
            <filter val="1046"/>
            <filter val="47"/>
            <filter val="1047"/>
            <filter val="48"/>
            <filter val="1048"/>
            <filter val="49"/>
            <filter val="1049"/>
            <filter val="50"/>
            <filter val="1050"/>
            <filter val="51"/>
            <filter val="1051"/>
            <filter val="52"/>
            <filter val="1052"/>
            <filter val="53"/>
            <filter val="1053"/>
            <filter val="54"/>
            <filter val="1054"/>
            <filter val="55"/>
            <filter val="1055"/>
            <filter val="56"/>
            <filter val="1056"/>
            <filter val="57"/>
            <filter val="1057"/>
            <filter val="58"/>
            <filter val="1058"/>
            <filter val="59"/>
            <filter val="1059"/>
            <filter val="60"/>
            <filter val="1060"/>
            <filter val="61"/>
            <filter val="1061"/>
            <filter val="62"/>
            <filter val="1062"/>
            <filter val="63"/>
            <filter val="1063"/>
            <filter val="64"/>
            <filter val="1064"/>
            <filter val="65"/>
            <filter val="1065"/>
            <filter val="66"/>
            <filter val="1066"/>
            <filter val="67"/>
            <filter val="1067"/>
            <filter val="68"/>
            <filter val="1068"/>
            <filter val="69"/>
            <filter val="1069"/>
            <filter val="70"/>
            <filter val="1070"/>
            <filter val="71"/>
            <filter val="1071"/>
            <filter val="72"/>
            <filter val="1072"/>
            <filter val="73"/>
            <filter val="1073"/>
            <filter val="74"/>
            <filter val="1074"/>
            <filter val="75"/>
            <filter val="1075"/>
            <filter val="76"/>
            <filter val="1076"/>
            <filter val="77"/>
            <filter val="1077"/>
            <filter val="78"/>
            <filter val="1078"/>
            <filter val="79"/>
            <filter val="1079"/>
            <filter val="80"/>
            <filter val="1080"/>
            <filter val="81"/>
            <filter val="1081"/>
            <filter val="82"/>
            <filter val="1082"/>
            <filter val="83"/>
            <filter val="1083"/>
            <filter val="84"/>
            <filter val="1084"/>
            <filter val="85"/>
            <filter val="1085"/>
            <filter val="86"/>
            <filter val="1086"/>
            <filter val="87"/>
            <filter val="1087"/>
            <filter val="88"/>
            <filter val="1088"/>
            <filter val="89"/>
            <filter val="1089"/>
            <filter val="90"/>
            <filter val="1090"/>
            <filter val="91"/>
            <filter val="1091"/>
            <filter val="92"/>
            <filter val="1092"/>
            <filter val="93"/>
            <filter val="1093"/>
            <filter val="94"/>
            <filter val="1094"/>
            <filter val="95"/>
            <filter val="1095"/>
            <filter val="96"/>
            <filter val="1096"/>
            <filter val="97"/>
            <filter val="1097"/>
            <filter val="98"/>
            <filter val="1098"/>
            <filter val="99"/>
            <filter val="1099"/>
            <filter val="1100"/>
            <filter val="1101"/>
            <filter val="1102"/>
            <filter val="1103"/>
            <filter val="1104"/>
            <filter val="1105"/>
            <filter val="1106"/>
            <filter val="1107"/>
            <filter val="1108"/>
            <filter val="1109"/>
            <filter val="1110"/>
            <filter val="1111"/>
            <filter val="1112"/>
            <filter val="1113"/>
            <filter val="1114"/>
            <filter val="1115"/>
            <filter val="1116"/>
            <filter val="1117"/>
            <filter val="1118"/>
            <filter val="1119"/>
            <filter val="1120"/>
            <filter val="1121"/>
            <filter val="1122"/>
            <filter val="1123"/>
            <filter val="1124"/>
            <filter val="1125"/>
            <filter val="1126"/>
            <filter val="1127"/>
            <filter val="1128"/>
            <filter val="1129"/>
            <filter val="1130"/>
            <filter val="1131"/>
            <filter val="1132"/>
            <filter val="1133"/>
            <filter val="1134"/>
            <filter val="1135"/>
            <filter val="1136"/>
            <filter val="1137"/>
            <filter val="1138"/>
            <filter val="1139"/>
            <filter val="1140"/>
            <filter val="1141"/>
            <filter val="1142"/>
            <filter val="1143"/>
            <filter val="1144"/>
            <filter val="1145"/>
            <filter val="1146"/>
            <filter val="1147"/>
            <filter val="1148"/>
            <filter val="1149"/>
            <filter val="1150"/>
            <filter val="1151"/>
            <filter val="1152"/>
            <filter val="1153"/>
            <filter val="1154"/>
            <filter val="1155"/>
            <filter val="1156"/>
            <filter val="1157"/>
            <filter val="1158"/>
            <filter val="1159"/>
            <filter val="1160"/>
            <filter val="1161"/>
            <filter val="1162"/>
            <filter val="1163"/>
            <filter val="1164"/>
            <filter val="1165"/>
            <filter val="1166"/>
            <filter val="1167"/>
            <filter val="1168"/>
            <filter val="1169"/>
            <filter val="1170"/>
            <filter val="1171"/>
            <filter val="1172"/>
            <filter val="1173"/>
            <filter val="1174"/>
            <filter val="1175"/>
            <filter val="1176"/>
            <filter val="1177"/>
            <filter val="1178"/>
            <filter val="1179"/>
            <filter val="1180"/>
            <filter val="1181"/>
            <filter val="1182"/>
            <filter val="1183"/>
            <filter val="1184"/>
            <filter val="1185"/>
            <filter val="1186"/>
            <filter val="1187"/>
            <filter val="1188"/>
            <filter val="1189"/>
            <filter val="1190"/>
            <filter val="1191"/>
            <filter val="1192"/>
            <filter val="1193"/>
            <filter val="1194"/>
            <filter val="1195"/>
            <filter val="1196"/>
            <filter val="1197"/>
            <filter val="1198"/>
            <filter val="1199"/>
            <filter val="1200"/>
            <filter val="1201"/>
            <filter val="1202"/>
            <filter val="1203"/>
            <filter val="1204"/>
            <filter val="1205"/>
            <filter val="1206"/>
            <filter val="1207"/>
            <filter val="1208"/>
            <filter val="1209"/>
            <filter val="1210"/>
            <filter val="1211"/>
            <filter val="1212"/>
            <filter val="1213"/>
            <filter val="1214"/>
            <filter val="1215"/>
            <filter val="1216"/>
            <filter val="1217"/>
            <filter val="1218"/>
            <filter val="1219"/>
            <filter val="1220"/>
            <filter val="1221"/>
            <filter val="1222"/>
            <filter val="1223"/>
            <filter val="1224"/>
            <filter val="1225"/>
            <filter val="1226"/>
            <filter val="1227"/>
            <filter val="1228"/>
            <filter val="1229"/>
            <filter val="1230"/>
            <filter val="1231"/>
            <filter val="1232"/>
            <filter val="1233"/>
            <filter val="1234"/>
            <filter val="1235"/>
            <filter val="1236"/>
            <filter val="1237"/>
            <filter val="1238"/>
            <filter val="1239"/>
            <filter val="1240"/>
            <filter val="1241"/>
            <filter val="1242"/>
            <filter val="1243"/>
            <filter val="1244"/>
            <filter val="1245"/>
            <filter val="1246"/>
            <filter val="1247"/>
            <filter val="1248"/>
            <filter val="1249"/>
            <filter val="1250"/>
            <filter val="1251"/>
            <filter val="1252"/>
            <filter val="1253"/>
            <filter val="1254"/>
            <filter val="1255"/>
            <filter val="1256"/>
            <filter val="1257"/>
            <filter val="1258"/>
            <filter val="1259"/>
            <filter val="1260"/>
            <filter val="1261"/>
            <filter val="1262"/>
            <filter val="1263"/>
            <filter val="1264"/>
            <filter val="1265"/>
            <filter val="1266"/>
            <filter val="1267"/>
            <filter val="1268"/>
            <filter val="1269"/>
            <filter val="1270"/>
            <filter val="1271"/>
            <filter val="1272"/>
            <filter val="1273"/>
            <filter val="1274"/>
            <filter val="1275"/>
            <filter val="1276"/>
            <filter val="1277"/>
            <filter val="1278"/>
            <filter val="1279"/>
            <filter val="1280"/>
            <filter val="1281"/>
            <filter val="1282"/>
            <filter val="1283"/>
            <filter val="1284"/>
            <filter val="1285"/>
            <filter val="1286"/>
            <filter val="1287"/>
            <filter val="1288"/>
            <filter val="1289"/>
            <filter val="1290"/>
            <filter val="1291"/>
            <filter val="1292"/>
            <filter val="1293"/>
            <filter val="1294"/>
            <filter val="1295"/>
            <filter val="1296"/>
            <filter val="1297"/>
            <filter val="1298"/>
            <filter val="1299"/>
            <filter val="1300"/>
            <filter val="1301"/>
            <filter val="1302"/>
            <filter val="1303"/>
            <filter val="1304"/>
            <filter val="1305"/>
            <filter val="1306"/>
            <filter val="1307"/>
            <filter val="1308"/>
            <filter val="1309"/>
            <filter val="1310"/>
            <filter val="1311"/>
            <filter val="1312"/>
            <filter val="1313"/>
            <filter val="1314"/>
            <filter val="1315"/>
            <filter val="1316"/>
            <filter val="1317"/>
            <filter val="1318"/>
            <filter val="1319"/>
            <filter val="1320"/>
            <filter val="1321"/>
            <filter val="1322"/>
            <filter val="1323"/>
            <filter val="1324"/>
            <filter val="1325"/>
            <filter val="1326"/>
            <filter val="1327"/>
            <filter val="1328"/>
            <filter val="1329"/>
            <filter val="1330"/>
            <filter val="1331"/>
            <filter val="1332"/>
            <filter val="1333"/>
            <filter val="1334"/>
            <filter val="1335"/>
            <filter val="1336"/>
            <filter val="1337"/>
            <filter val="1338"/>
            <filter val="1339"/>
            <filter val="1340"/>
            <filter val="1341"/>
            <filter val="1342"/>
            <filter val="1343"/>
            <filter val="1344"/>
            <filter val="1345"/>
            <filter val="1346"/>
            <filter val="1347"/>
            <filter val="1348"/>
            <filter val="1349"/>
            <filter val="1350"/>
            <filter val="1351"/>
            <filter val="1352"/>
            <filter val="1353"/>
            <filter val="1354"/>
            <filter val="1355"/>
            <filter val="1356"/>
            <filter val="1357"/>
            <filter val="1358"/>
            <filter val="1359"/>
            <filter val="1360"/>
            <filter val="1361"/>
            <filter val="1362"/>
            <filter val="1363"/>
            <filter val="1364"/>
            <filter val="1365"/>
            <filter val="1366"/>
            <filter val="1367"/>
            <filter val="1368"/>
            <filter val="1369"/>
            <filter val="1370"/>
            <filter val="1371"/>
            <filter val="1372"/>
            <filter val="1373"/>
            <filter val="1374"/>
            <filter val="1375"/>
            <filter val="1376"/>
            <filter val="1377"/>
            <filter val="1378"/>
            <filter val="1379"/>
            <filter val="1380"/>
            <filter val="1381"/>
            <filter val="1382"/>
            <filter val="1383"/>
            <filter val="1384"/>
            <filter val="1385"/>
            <filter val="1386"/>
            <filter val="1387"/>
            <filter val="1388"/>
            <filter val="1389"/>
            <filter val="1390"/>
            <filter val="1391"/>
            <filter val="1392"/>
            <filter val="1393"/>
            <filter val="1394"/>
            <filter val="1395"/>
            <filter val="1396"/>
            <filter val="1397"/>
            <filter val="1398"/>
            <filter val="1399"/>
            <filter val="1400"/>
            <filter val="1401"/>
            <filter val="1402"/>
            <filter val="1403"/>
            <filter val="1404"/>
            <filter val="1405"/>
            <filter val="1406"/>
            <filter val="1407"/>
            <filter val="1408"/>
            <filter val="1409"/>
            <filter val="1410"/>
            <filter val="1411"/>
            <filter val="1412"/>
            <filter val="1413"/>
            <filter val="1414"/>
            <filter val="1415"/>
            <filter val="1416"/>
            <filter val="1417"/>
            <filter val="1418"/>
            <filter val="1419"/>
            <filter val="1420"/>
            <filter val="1421"/>
            <filter val="1422"/>
            <filter val="1423"/>
            <filter val="1424"/>
            <filter val="1425"/>
            <filter val="1426"/>
            <filter val="1427"/>
            <filter val="1428"/>
            <filter val="1429"/>
            <filter val="1430"/>
            <filter val="1431"/>
            <filter val="1432"/>
            <filter val="1433"/>
            <filter val="1434"/>
            <filter val="1435"/>
            <filter val="1436"/>
            <filter val="1437"/>
            <filter val="1438"/>
            <filter val="1439"/>
            <filter val="1440"/>
            <filter val="1441"/>
            <filter val="1442"/>
            <filter val="1443"/>
            <filter val="1444"/>
            <filter val="1445"/>
            <filter val="1446"/>
            <filter val="1447"/>
            <filter val="1448"/>
            <filter val="1449"/>
            <filter val="1450"/>
            <filter val="1451"/>
            <filter val="1452"/>
            <filter val="1453"/>
            <filter val="1454"/>
            <filter val="1455"/>
            <filter val="1456"/>
            <filter val="1457"/>
            <filter val="1458"/>
            <filter val="1459"/>
            <filter val="1460"/>
            <filter val="1461"/>
            <filter val="1462"/>
            <filter val="1463"/>
            <filter val="1464"/>
            <filter val="1465"/>
            <filter val="1466"/>
            <filter val="1467"/>
            <filter val="1468"/>
            <filter val="1469"/>
            <filter val="1470"/>
            <filter val="1471"/>
            <filter val="1472"/>
            <filter val="1473"/>
            <filter val="1474"/>
            <filter val="1475"/>
            <filter val="1476"/>
            <filter val="1477"/>
            <filter val="1478"/>
            <filter val="1479"/>
            <filter val="1480"/>
            <filter val="1481"/>
            <filter val="1482"/>
            <filter val="1483"/>
            <filter val="1484"/>
            <filter val="1485"/>
            <filter val="1486"/>
            <filter val="1487"/>
            <filter val="1488"/>
            <filter val="1489"/>
            <filter val="1490"/>
            <filter val="1491"/>
            <filter val="1492"/>
            <filter val="1493"/>
            <filter val="1494"/>
            <filter val="1495"/>
            <filter val="1496"/>
            <filter val="1497"/>
            <filter val="1498"/>
            <filter val="1499"/>
            <filter val="1500"/>
            <filter val="1501"/>
            <filter val="1502"/>
            <filter val="1503"/>
            <filter val="1504"/>
            <filter val="1505"/>
            <filter val="1506"/>
            <filter val="1507"/>
            <filter val="1508"/>
            <filter val="1509"/>
            <filter val="1510"/>
            <filter val="1511"/>
            <filter val="1512"/>
            <filter val="1513"/>
            <filter val="1514"/>
            <filter val="1515"/>
            <filter val="1516"/>
            <filter val="1517"/>
            <filter val="1518"/>
            <filter val="1519"/>
            <filter val="1520"/>
            <filter val="1521"/>
            <filter val="1522"/>
            <filter val="1523"/>
            <filter val="1524"/>
            <filter val="1525"/>
            <filter val="1526"/>
            <filter val="1527"/>
            <filter val="1528"/>
            <filter val="1529"/>
            <filter val="1530"/>
            <filter val="1531"/>
            <filter val="1532"/>
            <filter val="1533"/>
            <filter val="1534"/>
            <filter val="1535"/>
            <filter val="1536"/>
            <filter val="1537"/>
            <filter val="1538"/>
            <filter val="1539"/>
            <filter val="1540"/>
            <filter val="1541"/>
            <filter val="1542"/>
            <filter val="1543"/>
            <filter val="1544"/>
            <filter val="1545"/>
            <filter val="1546"/>
            <filter val="1547"/>
            <filter val="1548"/>
            <filter val="1549"/>
            <filter val="1550"/>
            <filter val="1551"/>
            <filter val="1552"/>
            <filter val="1553"/>
            <filter val="1554"/>
            <filter val="1555"/>
            <filter val="1556"/>
            <filter val="1557"/>
            <filter val="1558"/>
            <filter val="1559"/>
            <filter val="1560"/>
            <filter val="1561"/>
            <filter val="1562"/>
            <filter val="1563"/>
            <filter val="1564"/>
            <filter val="1565"/>
            <filter val="1566"/>
            <filter val="1567"/>
            <filter val="1568"/>
            <filter val="1569"/>
            <filter val="1570"/>
            <filter val="1571"/>
            <filter val="1572"/>
            <filter val="1573"/>
            <filter val="1574"/>
            <filter val="1575"/>
            <filter val="1576"/>
            <filter val="1577"/>
            <filter val="1578"/>
            <filter val="1579"/>
            <filter val="1580"/>
            <filter val="1581"/>
            <filter val="1582"/>
            <filter val="1583"/>
            <filter val="1584"/>
            <filter val="1585"/>
            <filter val="1586"/>
            <filter val="1587"/>
            <filter val="1588"/>
            <filter val="1589"/>
            <filter val="1590"/>
            <filter val="1591"/>
            <filter val="1592"/>
            <filter val="1593"/>
            <filter val="1594"/>
            <filter val="1595"/>
            <filter val="1596"/>
            <filter val="1597"/>
            <filter val="1598"/>
            <filter val="1599"/>
            <filter val="1600"/>
            <filter val="1601"/>
            <filter val="1602"/>
            <filter val="1603"/>
            <filter val="1604"/>
            <filter val="1605"/>
            <filter val="1606"/>
            <filter val="1607"/>
            <filter val="1608"/>
            <filter val="1609"/>
            <filter val="1610"/>
            <filter val="1611"/>
            <filter val="1612"/>
            <filter val="1613"/>
            <filter val="1614"/>
            <filter val="1615"/>
            <filter val="1616"/>
            <filter val="1617"/>
            <filter val="1618"/>
            <filter val="1619"/>
            <filter val="1620"/>
            <filter val="1621"/>
            <filter val="1622"/>
            <filter val="1623"/>
            <filter val="1624"/>
            <filter val="1625"/>
            <filter val="1626"/>
            <filter val="1627"/>
            <filter val="1628"/>
            <filter val="1629"/>
            <filter val="1630"/>
            <filter val="1631"/>
            <filter val="1632"/>
            <filter val="1633"/>
            <filter val="1634"/>
            <filter val="1635"/>
            <filter val="1636"/>
            <filter val="1637"/>
            <filter val="1638"/>
            <filter val="1639"/>
            <filter val="1640"/>
            <filter val="1641"/>
            <filter val="1642"/>
            <filter val="1643"/>
            <filter val="1644"/>
            <filter val="1645"/>
            <filter val="1646"/>
            <filter val="1647"/>
            <filter val="1648"/>
            <filter val="1649"/>
            <filter val="1650"/>
            <filter val="1651"/>
            <filter val="1652"/>
            <filter val="1653"/>
            <filter val="1654"/>
            <filter val="1655"/>
            <filter val="1656"/>
            <filter val="1657"/>
            <filter val="1658"/>
            <filter val="1659"/>
            <filter val="1660"/>
            <filter val="1661"/>
            <filter val="1662"/>
            <filter val="1663"/>
            <filter val="1664"/>
            <filter val="1665"/>
            <filter val="1666"/>
            <filter val="1667"/>
            <filter val="1668"/>
            <filter val="1669"/>
            <filter val="1670"/>
            <filter val="1671"/>
            <filter val="1672"/>
            <filter val="1673"/>
            <filter val="1674"/>
            <filter val="1675"/>
            <filter val="1676"/>
            <filter val="1677"/>
            <filter val="1678"/>
            <filter val="1679"/>
            <filter val="1680"/>
            <filter val="1681"/>
            <filter val="1682"/>
            <filter val="1683"/>
            <filter val="1684"/>
            <filter val="1685"/>
            <filter val="1686"/>
            <filter val="1687"/>
            <filter val="1688"/>
            <filter val="1689"/>
            <filter val="1690"/>
            <filter val="1691"/>
            <filter val="1692"/>
            <filter val="1693"/>
            <filter val="1694"/>
            <filter val="1695"/>
            <filter val="1696"/>
            <filter val="1697"/>
            <filter val="1698"/>
            <filter val="1699"/>
            <filter val="1700"/>
            <filter val="1701"/>
            <filter val="1702"/>
            <filter val="1703"/>
            <filter val="1704"/>
            <filter val="1705"/>
            <filter val="1706"/>
            <filter val="1707"/>
            <filter val="1708"/>
            <filter val="1709"/>
            <filter val="1710"/>
            <filter val="1711"/>
            <filter val="1712"/>
            <filter val="1713"/>
            <filter val="1714"/>
            <filter val="1715"/>
            <filter val="1716"/>
            <filter val="1717"/>
            <filter val="1718"/>
            <filter val="1719"/>
            <filter val="1720"/>
            <filter val="1721"/>
            <filter val="1722"/>
            <filter val="1723"/>
            <filter val="1724"/>
            <filter val="1725"/>
            <filter val="1726"/>
            <filter val="1727"/>
            <filter val="1728"/>
            <filter val="1729"/>
            <filter val="1730"/>
            <filter val="1731"/>
            <filter val="1732"/>
            <filter val="1733"/>
            <filter val="1734"/>
            <filter val="1735"/>
            <filter val="1736"/>
            <filter val="1737"/>
            <filter val="1738"/>
            <filter val="1739"/>
            <filter val="1740"/>
            <filter val="1741"/>
            <filter val="1742"/>
            <filter val="1743"/>
            <filter val="1744"/>
            <filter val="1745"/>
            <filter val="1746"/>
            <filter val="1747"/>
            <filter val="1748"/>
            <filter val="1749"/>
            <filter val="1750"/>
            <filter val="1751"/>
            <filter val="1752"/>
            <filter val="1753"/>
            <filter val="1754"/>
            <filter val="1755"/>
            <filter val="1756"/>
            <filter val="1757"/>
            <filter val="1758"/>
            <filter val="1759"/>
            <filter val="1760"/>
            <filter val="1761"/>
            <filter val="1762"/>
            <filter val="1763"/>
            <filter val="1764"/>
            <filter val="1765"/>
            <filter val="1766"/>
            <filter val="1767"/>
            <filter val="1768"/>
            <filter val="1769"/>
            <filter val="1770"/>
            <filter val="1771"/>
            <filter val="1772"/>
            <filter val="1773"/>
            <filter val="1774"/>
            <filter val="1775"/>
            <filter val="1776"/>
            <filter val="1777"/>
            <filter val="1778"/>
            <filter val="1779"/>
            <filter val="1780"/>
            <filter val="1781"/>
            <filter val="1782"/>
            <filter val="1783"/>
            <filter val="1784"/>
            <filter val="1785"/>
            <filter val="1786"/>
            <filter val="1787"/>
            <filter val="1788"/>
            <filter val="1789"/>
            <filter val="1790"/>
            <filter val="1791"/>
            <filter val="1792"/>
            <filter val="1793"/>
            <filter val="1794"/>
            <filter val="1795"/>
            <filter val="1796"/>
            <filter val="1797"/>
            <filter val="1798"/>
            <filter val="1799"/>
            <filter val="1800"/>
            <filter val="1801"/>
            <filter val="1802"/>
            <filter val="1803"/>
            <filter val="1804"/>
            <filter val="1805"/>
            <filter val="1806"/>
            <filter val="1807"/>
            <filter val="1808"/>
            <filter val="1809"/>
            <filter val="1810"/>
            <filter val="1811"/>
            <filter val="1812"/>
            <filter val="1813"/>
            <filter val="1814"/>
            <filter val="1815"/>
            <filter val="1816"/>
            <filter val="1817"/>
            <filter val="1818"/>
            <filter val="1819"/>
            <filter val="1820"/>
            <filter val="1821"/>
            <filter val="1822"/>
            <filter val="1823"/>
            <filter val="1824"/>
            <filter val="1825"/>
            <filter val="1826"/>
            <filter val="1827"/>
            <filter val="1828"/>
            <filter val="1829"/>
            <filter val="1830"/>
            <filter val="1831"/>
            <filter val="1832"/>
            <filter val="1833"/>
            <filter val="1834"/>
            <filter val="1835"/>
            <filter val="1836"/>
            <filter val="1837"/>
            <filter val="1838"/>
            <filter val="1839"/>
            <filter val="1840"/>
            <filter val="1841"/>
            <filter val="1842"/>
            <filter val="1843"/>
            <filter val="1844"/>
            <filter val="1845"/>
            <filter val="1846"/>
            <filter val="1847"/>
            <filter val="1848"/>
            <filter val="1849"/>
            <filter val="1850"/>
            <filter val="1851"/>
            <filter val="1852"/>
            <filter val="1853"/>
            <filter val="1854"/>
            <filter val="1855"/>
            <filter val="1856"/>
            <filter val="1857"/>
            <filter val="1858"/>
            <filter val="1859"/>
            <filter val="1860"/>
            <filter val="1861"/>
            <filter val="1862"/>
            <filter val="1863"/>
            <filter val="1864"/>
            <filter val="1865"/>
            <filter val="1866"/>
            <filter val="1867"/>
            <filter val="1868"/>
            <filter val="1869"/>
            <filter val="1870"/>
            <filter val="1871"/>
            <filter val="1872"/>
            <filter val="1873"/>
            <filter val="1874"/>
            <filter val="1875"/>
            <filter val="1876"/>
            <filter val="1877"/>
            <filter val="1878"/>
            <filter val="1879"/>
            <filter val="1880"/>
            <filter val="1881"/>
            <filter val="1882"/>
            <filter val="1883"/>
            <filter val="1884"/>
            <filter val="1885"/>
            <filter val="1886"/>
            <filter val="1887"/>
            <filter val="1888"/>
            <filter val="1889"/>
            <filter val="1890"/>
            <filter val="1891"/>
            <filter val="1892"/>
            <filter val="1893"/>
            <filter val="1894"/>
            <filter val="1895"/>
            <filter val="1896"/>
            <filter val="1897"/>
            <filter val="1898"/>
            <filter val="1899"/>
            <filter val="1900"/>
            <filter val="1901"/>
            <filter val="1902"/>
            <filter val="1903"/>
            <filter val="1904"/>
            <filter val="1905"/>
            <filter val="1906"/>
            <filter val="1907"/>
            <filter val="1908"/>
            <filter val="1909"/>
            <filter val="1910"/>
            <filter val="1911"/>
            <filter val="1912"/>
            <filter val="1913"/>
            <filter val="1914"/>
            <filter val="1915"/>
            <filter val="1916"/>
            <filter val="1917"/>
            <filter val="1918"/>
            <filter val="1919"/>
            <filter val="1920"/>
            <filter val="1921"/>
            <filter val="1922"/>
            <filter val="1923"/>
            <filter val="1924"/>
            <filter val="1925"/>
            <filter val="1926"/>
            <filter val="1927"/>
            <filter val="1928"/>
            <filter val="1929"/>
            <filter val="1930"/>
            <filter val="1931"/>
            <filter val="1932"/>
            <filter val="1933"/>
            <filter val="1934"/>
            <filter val="1935"/>
            <filter val="1936"/>
            <filter val="1937"/>
            <filter val="1938"/>
            <filter val="1939"/>
            <filter val="1940"/>
            <filter val="1941"/>
            <filter val="1942"/>
            <filter val="1943"/>
            <filter val="1944"/>
            <filter val="1945"/>
            <filter val="1946"/>
            <filter val="1947"/>
            <filter val="1948"/>
            <filter val="1949"/>
            <filter val="1950"/>
            <filter val="1951"/>
            <filter val="1952"/>
            <filter val="1953"/>
            <filter val="1954"/>
            <filter val="1955"/>
            <filter val="1956"/>
            <filter val="1957"/>
            <filter val="1958"/>
            <filter val="1959"/>
            <filter val="1960"/>
            <filter val="1961"/>
            <filter val="1962"/>
            <filter val="1963"/>
            <filter val="1964"/>
            <filter val="1965"/>
            <filter val="1966"/>
            <filter val="1967"/>
            <filter val="1968"/>
            <filter val="1969"/>
            <filter val="1970"/>
            <filter val="1971"/>
            <filter val="1972"/>
            <filter val="1973"/>
            <filter val="1974"/>
            <filter val="1975"/>
            <filter val="1976"/>
            <filter val="1977"/>
            <filter val="1978"/>
            <filter val="1979"/>
            <filter val="1980"/>
            <filter val="1981"/>
            <filter val="1982"/>
            <filter val="1983"/>
            <filter val="1984"/>
            <filter val="1985"/>
            <filter val="1986"/>
            <filter val="1987"/>
            <filter val="1988"/>
            <filter val="1989"/>
            <filter val="1990"/>
            <filter val="1991"/>
            <filter val="1992"/>
            <filter val="1993"/>
            <filter val="1994"/>
            <filter val="1995"/>
            <filter val="1996"/>
            <filter val="1997"/>
            <filter val="1998"/>
            <filter val="1999"/>
            <filter val="2000"/>
            <filter val="2001"/>
            <filter val="2002"/>
            <filter val="2003"/>
            <filter val="2004"/>
            <filter val="2005"/>
            <filter val="2006"/>
            <filter val="2007"/>
            <filter val="2008"/>
            <filter val="2009"/>
            <filter val="2010"/>
            <filter val="2011"/>
            <filter val="2012"/>
            <filter val="2013"/>
            <filter val="2014"/>
            <filter val="2015"/>
            <filter val="2016"/>
            <filter val="2017"/>
            <filter val="2018"/>
            <filter val="2019"/>
            <filter val="2020"/>
            <filter val="2021"/>
            <filter val="2022"/>
            <filter val="2023"/>
            <filter val="2024"/>
            <filter val="2025"/>
            <filter val="2026"/>
            <filter val="2027"/>
            <filter val="2028"/>
            <filter val="2029"/>
            <filter val="2030"/>
            <filter val="2031"/>
            <filter val="2032"/>
            <filter val="2033"/>
            <filter val="2034"/>
            <filter val="2035"/>
            <filter val="2036"/>
            <filter val="2037"/>
            <filter val="2038"/>
            <filter val="2039"/>
            <filter val="2040"/>
            <filter val="2041"/>
            <filter val="2042"/>
            <filter val="2043"/>
            <filter val="2044"/>
            <filter val="2045"/>
            <filter val="2046"/>
            <filter val="2047"/>
            <filter val="2048"/>
            <filter val="2049"/>
            <filter val="2050"/>
            <filter val="2051"/>
            <filter val="2052"/>
            <filter val="2053"/>
            <filter val="2054"/>
            <filter val="2055"/>
            <filter val="2056"/>
            <filter val="2057"/>
            <filter val="2058"/>
            <filter val="2059"/>
            <filter val="2060"/>
            <filter val="2061"/>
            <filter val="2062"/>
            <filter val="2063"/>
            <filter val="2064"/>
            <filter val="2065"/>
            <filter val="2066"/>
            <filter val="2067"/>
            <filter val="2068"/>
            <filter val="2069"/>
            <filter val="2070"/>
            <filter val="2071"/>
            <filter val="2072"/>
            <filter val="2073"/>
            <filter val="2074"/>
            <filter val="2075"/>
            <filter val="2076"/>
            <filter val="2077"/>
            <filter val="2078"/>
            <filter val="2079"/>
            <filter val="2080"/>
            <filter val="2081"/>
            <filter val="2082"/>
            <filter val="2083"/>
            <filter val="2084"/>
            <filter val="2085"/>
            <filter val="2086"/>
            <filter val="2087"/>
            <filter val="2088"/>
            <filter val="2089"/>
            <filter val="2090"/>
            <filter val="2091"/>
            <filter val="2092"/>
            <filter val="2093"/>
            <filter val="2094"/>
            <filter val="2095"/>
            <filter val="2096"/>
            <filter val="2097"/>
            <filter val="2098"/>
            <filter val="2099"/>
            <filter val="2100"/>
            <filter val="2101"/>
            <filter val="2102"/>
            <filter val="2103"/>
            <filter val="2104"/>
            <filter val="2105"/>
            <filter val="2106"/>
            <filter val="2107"/>
            <filter val="2108"/>
            <filter val="2109"/>
            <filter val="2110"/>
            <filter val="2111"/>
            <filter val="2112"/>
            <filter val="2113"/>
            <filter val="2114"/>
            <filter val="2115"/>
            <filter val="2116"/>
            <filter val="2117"/>
            <filter val="2118"/>
            <filter val="2119"/>
            <filter val="2120"/>
            <filter val="2121"/>
            <filter val="2122"/>
            <filter val="2123"/>
            <filter val="2124"/>
            <filter val="2125"/>
            <filter val="2126"/>
            <filter val="2127"/>
            <filter val="2128"/>
            <filter val="2129"/>
            <filter val="2130"/>
            <filter val="2131"/>
            <filter val="2132"/>
            <filter val="2133"/>
            <filter val="2134"/>
            <filter val="2135"/>
            <filter val="2136"/>
            <filter val="2137"/>
            <filter val="2138"/>
            <filter val="2139"/>
            <filter val="2140"/>
            <filter val="2141"/>
            <filter val="2142"/>
            <filter val="2143"/>
            <filter val="2144"/>
            <filter val="2145"/>
            <filter val="2146"/>
            <filter val="2147"/>
            <filter val="2148"/>
            <filter val="2149"/>
            <filter val="2150"/>
            <filter val="2151"/>
            <filter val="2152"/>
            <filter val="2153"/>
            <filter val="2154"/>
            <filter val="2155"/>
            <filter val="2156"/>
            <filter val="2157"/>
            <filter val="2158"/>
            <filter val="2159"/>
            <filter val="2160"/>
            <filter val="2161"/>
            <filter val="2162"/>
            <filter val="2163"/>
            <filter val="2164"/>
            <filter val="2165"/>
            <filter val="2166"/>
            <filter val="2167"/>
            <filter val="2168"/>
            <filter val="2169"/>
            <filter val="2170"/>
            <filter val="2171"/>
            <filter val="2172"/>
            <filter val="2173"/>
            <filter val="2174"/>
            <filter val="2175"/>
            <filter val="2176"/>
            <filter val="2177"/>
            <filter val="2178"/>
            <filter val="2179"/>
            <filter val="2180"/>
            <filter val="2181"/>
            <filter val="2182"/>
            <filter val="2183"/>
            <filter val="2184"/>
            <filter val="2185"/>
            <filter val="2186"/>
            <filter val="2187"/>
            <filter val="2188"/>
            <filter val="2189"/>
            <filter val="2190"/>
            <filter val="2191"/>
            <filter val="2192"/>
            <filter val="2193"/>
            <filter val="2194"/>
            <filter val="2195"/>
            <filter val="2196"/>
            <filter val="2197"/>
            <filter val="2198"/>
            <filter val="2199"/>
            <filter val="2200"/>
            <filter val="2201"/>
            <filter val="2202"/>
            <filter val="2203"/>
            <filter val="2204"/>
            <filter val="2205"/>
            <filter val="2206"/>
            <filter val="2207"/>
            <filter val="2208"/>
            <filter val="2209"/>
            <filter val="2210"/>
            <filter val="2211"/>
            <filter val="2212"/>
            <filter val="2213"/>
            <filter val="2214"/>
            <filter val="2215"/>
            <filter val="2216"/>
            <filter val="2217"/>
            <filter val="2218"/>
            <filter val="2219"/>
            <filter val="2220"/>
            <filter val="2221"/>
            <filter val="2222"/>
            <filter val="2223"/>
            <filter val="2224"/>
            <filter val="2225"/>
            <filter val="2226"/>
            <filter val="2227"/>
            <filter val="2228"/>
            <filter val="2229"/>
            <filter val="2230"/>
            <filter val="2231"/>
            <filter val="2232"/>
            <filter val="2233"/>
            <filter val="2234"/>
            <filter val="2235"/>
            <filter val="2236"/>
            <filter val="2237"/>
            <filter val="2238"/>
            <filter val="2239"/>
            <filter val="2240"/>
            <filter val="2241"/>
            <filter val="2242"/>
            <filter val="2243"/>
            <filter val="2244"/>
            <filter val="2245"/>
            <filter val="2246"/>
            <filter val="2247"/>
            <filter val="2248"/>
            <filter val="2249"/>
            <filter val="2250"/>
            <filter val="2251"/>
            <filter val="2252"/>
            <filter val="2253"/>
            <filter val="2254"/>
            <filter val="2255"/>
            <filter val="2256"/>
            <filter val="2257"/>
            <filter val="2258"/>
            <filter val="2259"/>
            <filter val="2260"/>
            <filter val="2261"/>
            <filter val="2262"/>
            <filter val="2263"/>
            <filter val="2264"/>
            <filter val="2265"/>
            <filter val="2266"/>
            <filter val="2267"/>
            <filter val="2268"/>
            <filter val="2269"/>
            <filter val="2270"/>
            <filter val="2271"/>
            <filter val="2272"/>
            <filter val="2273"/>
            <filter val="2274"/>
            <filter val="2275"/>
            <filter val="2276"/>
            <filter val="2277"/>
            <filter val="2278"/>
            <filter val="2279"/>
            <filter val="2280"/>
            <filter val="2281"/>
            <filter val="2282"/>
            <filter val="2283"/>
            <filter val="2284"/>
            <filter val="2285"/>
            <filter val="2286"/>
            <filter val="2287"/>
            <filter val="2288"/>
            <filter val="2289"/>
            <filter val="2290"/>
            <filter val="2291"/>
            <filter val="2292"/>
            <filter val="2293"/>
            <filter val="2294"/>
            <filter val="2295"/>
            <filter val="2296"/>
            <filter val="2297"/>
            <filter val="2298"/>
            <filter val="2299"/>
            <filter val="2300"/>
            <filter val="2301"/>
            <filter val="2302"/>
            <filter val="2303"/>
            <filter val="2304"/>
            <filter val="2305"/>
            <filter val="2306"/>
            <filter val="2307"/>
            <filter val="2308"/>
            <filter val="2309"/>
            <filter val="2310"/>
            <filter val="2311"/>
            <filter val="2312"/>
            <filter val="2313"/>
            <filter val="2314"/>
            <filter val="2315"/>
            <filter val="2316"/>
            <filter val="2317"/>
            <filter val="2318"/>
            <filter val="2319"/>
            <filter val="2320"/>
            <filter val="2321"/>
            <filter val="2322"/>
            <filter val="2323"/>
            <filter val="2324"/>
            <filter val="2325"/>
            <filter val="2326"/>
            <filter val="2327"/>
            <filter val="2328"/>
            <filter val="2329"/>
            <filter val="2330"/>
            <filter val="2331"/>
            <filter val="2332"/>
            <filter val="2333"/>
            <filter val="2334"/>
            <filter val="2335"/>
            <filter val="2336"/>
            <filter val="2337"/>
            <filter val="2338"/>
            <filter val="2339"/>
            <filter val="2340"/>
            <filter val="2341"/>
            <filter val="2342"/>
            <filter val="2343"/>
            <filter val="2344"/>
            <filter val="2345"/>
            <filter val="2346"/>
            <filter val="2347"/>
            <filter val="2348"/>
            <filter val="2349"/>
            <filter val="2350"/>
            <filter val="2351"/>
            <filter val="2352"/>
            <filter val="2353"/>
            <filter val="2354"/>
            <filter val="2355"/>
            <filter val="2356"/>
            <filter val="2357"/>
            <filter val="2358"/>
            <filter val="2359"/>
            <filter val="2360"/>
            <filter val="2361"/>
            <filter val="2362"/>
            <filter val="2363"/>
            <filter val="2364"/>
            <filter val="2365"/>
            <filter val="2366"/>
            <filter val="2367"/>
            <filter val="2368"/>
            <filter val="2369"/>
            <filter val="2370"/>
            <filter val="2371"/>
            <filter val="2372"/>
            <filter val="2373"/>
            <filter val="2374"/>
            <filter val="2375"/>
            <filter val="2376"/>
            <filter val="2377"/>
            <filter val="2378"/>
            <filter val="2379"/>
            <filter val="2380"/>
            <filter val="2381"/>
            <filter val="2382"/>
            <filter val="2383"/>
            <filter val="2384"/>
            <filter val="2385"/>
            <filter val="2386"/>
            <filter val="2387"/>
            <filter val="2388"/>
            <filter val="2389"/>
            <filter val="2390"/>
            <filter val="2391"/>
            <filter val="2392"/>
            <filter val="2393"/>
            <filter val="2394"/>
            <filter val="2395"/>
            <filter val="2396"/>
            <filter val="2397"/>
            <filter val="2398"/>
            <filter val="2399"/>
            <filter val="2400"/>
            <filter val="2401"/>
            <filter val="2402"/>
            <filter val="2403"/>
            <filter val="2404"/>
            <filter val="2405"/>
            <filter val="2406"/>
            <filter val="2407"/>
            <filter val="2408"/>
            <filter val="2409"/>
            <filter val="2410"/>
            <filter val="2411"/>
            <filter val="2412"/>
            <filter val="2413"/>
            <filter val="2414"/>
            <filter val="2415"/>
            <filter val="2416"/>
            <filter val="2417"/>
            <filter val="2418"/>
            <filter val="2419"/>
            <filter val="2420"/>
            <filter val="2421"/>
            <filter val="2422"/>
            <filter val="2423"/>
            <filter val="2424"/>
            <filter val="2425"/>
            <filter val="2426"/>
            <filter val="2427"/>
            <filter val="2428"/>
            <filter val="2429"/>
            <filter val="2430"/>
            <filter val="2431"/>
            <filter val="2432"/>
            <filter val="2433"/>
            <filter val="2434"/>
            <filter val="2435"/>
            <filter val="2436"/>
            <filter val="2437"/>
            <filter val="2438"/>
            <filter val="2439"/>
            <filter val="2440"/>
            <filter val="2441"/>
            <filter val="2442"/>
            <filter val="2443"/>
            <filter val="2444"/>
            <filter val="2445"/>
            <filter val="2446"/>
            <filter val="2447"/>
            <filter val="2448"/>
            <filter val="2449"/>
            <filter val="2450"/>
            <filter val="2451"/>
            <filter val="2452"/>
            <filter val="2453"/>
            <filter val="2454"/>
            <filter val="2455"/>
            <filter val="2456"/>
            <filter val="2457"/>
            <filter val="2458"/>
            <filter val="2459"/>
            <filter val="2460"/>
            <filter val="2461"/>
            <filter val="2462"/>
            <filter val="2463"/>
            <filter val="2464"/>
            <filter val="2465"/>
            <filter val="2466"/>
            <filter val="2467"/>
            <filter val="2468"/>
            <filter val="2469"/>
            <filter val="2470"/>
            <filter val="2471"/>
            <filter val="2472"/>
            <filter val="2473"/>
            <filter val="2474"/>
            <filter val="2475"/>
            <filter val="2476"/>
            <filter val="2477"/>
            <filter val="2478"/>
            <filter val="2479"/>
            <filter val="2480"/>
            <filter val="2481"/>
            <filter val="2482"/>
            <filter val="2483"/>
            <filter val="2484"/>
            <filter val="2485"/>
            <filter val="2486"/>
            <filter val="2487"/>
            <filter val="2488"/>
            <filter val="2489"/>
            <filter val="2490"/>
            <filter val="2491"/>
            <filter val="2492"/>
            <filter val="2493"/>
            <filter val="2494"/>
            <filter val="2495"/>
            <filter val="2496"/>
            <filter val="2497"/>
            <filter val="2498"/>
            <filter val="2499"/>
            <filter val="2500"/>
            <filter val="2501"/>
            <filter val="2502"/>
            <filter val="2503"/>
            <filter val="2504"/>
            <filter val="2505"/>
            <filter val="2506"/>
            <filter val="2507"/>
            <filter val="2508"/>
            <filter val="2509"/>
            <filter val="2510"/>
            <filter val="2511"/>
            <filter val="2512"/>
            <filter val="2513"/>
            <filter val="2514"/>
            <filter val="2515"/>
            <filter val="2516"/>
            <filter val="2517"/>
            <filter val="2518"/>
            <filter val="2519"/>
            <filter val="2520"/>
            <filter val="2521"/>
            <filter val="2522"/>
            <filter val="2523"/>
            <filter val="2524"/>
            <filter val="2525"/>
            <filter val="2526"/>
            <filter val="2527"/>
            <filter val="2528"/>
            <filter val="2529"/>
            <filter val="2530"/>
            <filter val="2531"/>
            <filter val="2532"/>
            <filter val="2533"/>
            <filter val="2534"/>
            <filter val="2535"/>
            <filter val="2536"/>
            <filter val="2537"/>
            <filter val="2538"/>
            <filter val="2539"/>
            <filter val="2540"/>
            <filter val="2541"/>
            <filter val="2542"/>
            <filter val="2543"/>
            <filter val="2544"/>
            <filter val="2545"/>
            <filter val="2546"/>
            <filter val="2547"/>
            <filter val="2548"/>
            <filter val="2549"/>
            <filter val="2550"/>
            <filter val="2551"/>
            <filter val="2552"/>
            <filter val="2553"/>
            <filter val="2554"/>
            <filter val="2555"/>
            <filter val="2556"/>
            <filter val="2557"/>
            <filter val="2558"/>
            <filter val="2559"/>
            <filter val="2560"/>
            <filter val="2561"/>
            <filter val="2562"/>
            <filter val="2563"/>
            <filter val="2564"/>
            <filter val="2565"/>
            <filter val="2566"/>
            <filter val="2567"/>
            <filter val="2568"/>
            <filter val="2569"/>
            <filter val="2570"/>
            <filter val="2571"/>
            <filter val="2572"/>
            <filter val="2573"/>
            <filter val="2574"/>
            <filter val="2575"/>
            <filter val="2576"/>
            <filter val="2577"/>
            <filter val="2578"/>
            <filter val="2579"/>
            <filter val="2580"/>
            <filter val="2581"/>
            <filter val="2582"/>
            <filter val="2583"/>
            <filter val="2584"/>
            <filter val="2585"/>
            <filter val="2586"/>
            <filter val="2587"/>
            <filter val="2588"/>
            <filter val="2589"/>
            <filter val="2590"/>
            <filter val="2591"/>
            <filter val="2592"/>
            <filter val="2593"/>
            <filter val="2594"/>
            <filter val="2595"/>
            <filter val="2596"/>
            <filter val="2597"/>
            <filter val="2598"/>
            <filter val="2599"/>
            <filter val="2600"/>
            <filter val="2601"/>
            <filter val="2602"/>
            <filter val="2603"/>
            <filter val="2604"/>
            <filter val="2605"/>
            <filter val="2606"/>
            <filter val="2607"/>
            <filter val="2608"/>
            <filter val="2609"/>
            <filter val="2610"/>
            <filter val="2611"/>
            <filter val="2612"/>
            <filter val="2613"/>
            <filter val="2614"/>
            <filter val="2615"/>
            <filter val="2616"/>
            <filter val="2617"/>
            <filter val="2618"/>
            <filter val="2619"/>
            <filter val="2620"/>
            <filter val="2621"/>
            <filter val="2622"/>
            <filter val="2623"/>
            <filter val="2624"/>
            <filter val="2625"/>
            <filter val="2626"/>
            <filter val="2627"/>
            <filter val="2628"/>
            <filter val="2629"/>
            <filter val="2630"/>
            <filter val="2631"/>
            <filter val="2632"/>
            <filter val="2633"/>
            <filter val="2634"/>
            <filter val="2635"/>
            <filter val="2636"/>
            <filter val="2637"/>
            <filter val="2638"/>
            <filter val="2639"/>
            <filter val="2640"/>
            <filter val="2641"/>
            <filter val="2642"/>
            <filter val="2643"/>
            <filter val="2644"/>
            <filter val="2645"/>
            <filter val="2646"/>
            <filter val="2647"/>
            <filter val="2648"/>
            <filter val="2649"/>
            <filter val="2650"/>
            <filter val="2651"/>
            <filter val="2652"/>
            <filter val="2653"/>
            <filter val="2654"/>
            <filter val="2655"/>
            <filter val="2656"/>
            <filter val="2657"/>
            <filter val="2658"/>
            <filter val="2659"/>
            <filter val="2660"/>
            <filter val="2661"/>
            <filter val="2662"/>
            <filter val="2663"/>
            <filter val="2664"/>
            <filter val="2665"/>
            <filter val="2666"/>
            <filter val="2667"/>
            <filter val="2668"/>
            <filter val="2669"/>
            <filter val="2670"/>
            <filter val="2671"/>
            <filter val="2672"/>
            <filter val="2673"/>
            <filter val="2674"/>
            <filter val="2675"/>
            <filter val="2676"/>
            <filter val="2677"/>
            <filter val="2678"/>
            <filter val="2679"/>
            <filter val="2680"/>
            <filter val="2681"/>
            <filter val="2682"/>
            <filter val="2683"/>
            <filter val="2684"/>
            <filter val="2685"/>
            <filter val="2686"/>
            <filter val="2687"/>
            <filter val="2688"/>
            <filter val="2689"/>
            <filter val="2690"/>
            <filter val="2691"/>
            <filter val="2692"/>
            <filter val="2693"/>
            <filter val="2694"/>
            <filter val="2695"/>
            <filter val="2696"/>
            <filter val="2697"/>
            <filter val="2698"/>
            <filter val="2699"/>
            <filter val="2700"/>
            <filter val="2701"/>
            <filter val="2702"/>
            <filter val="2703"/>
            <filter val="2704"/>
            <filter val="2705"/>
            <filter val="2706"/>
            <filter val="2707"/>
            <filter val="2708"/>
            <filter val="2709"/>
            <filter val="2710"/>
            <filter val="2711"/>
            <filter val="2712"/>
            <filter val="2713"/>
            <filter val="2714"/>
            <filter val="2715"/>
            <filter val="2716"/>
            <filter val="2717"/>
            <filter val="2718"/>
            <filter val="2719"/>
            <filter val="2720"/>
            <filter val="2721"/>
            <filter val="2722"/>
            <filter val="2723"/>
            <filter val="2724"/>
            <filter val="2725"/>
            <filter val="2726"/>
            <filter val="2727"/>
            <filter val="2728"/>
            <filter val="2729"/>
            <filter val="2730"/>
            <filter val="2731"/>
            <filter val="2732"/>
            <filter val="2733"/>
            <filter val="2734"/>
            <filter val="2735"/>
            <filter val="2736"/>
            <filter val="2737"/>
            <filter val="2738"/>
            <filter val="2739"/>
            <filter val="2740"/>
            <filter val="2741"/>
            <filter val="2742"/>
            <filter val="2743"/>
            <filter val="2744"/>
            <filter val="2745"/>
            <filter val="2746"/>
            <filter val="2747"/>
            <filter val="2748"/>
            <filter val="2749"/>
            <filter val="2750"/>
            <filter val="2751"/>
            <filter val="2752"/>
            <filter val="2753"/>
            <filter val="2754"/>
            <filter val="2755"/>
            <filter val="2756"/>
            <filter val="2757"/>
            <filter val="2758"/>
            <filter val="2759"/>
            <filter val="2760"/>
            <filter val="2761"/>
            <filter val="2762"/>
            <filter val="2763"/>
            <filter val="2764"/>
            <filter val="2765"/>
            <filter val="2766"/>
            <filter val="2767"/>
            <filter val="2768"/>
            <filter val="2769"/>
            <filter val="2770"/>
            <filter val="2771"/>
            <filter val="2772"/>
            <filter val="2773"/>
            <filter val="2774"/>
            <filter val="2775"/>
            <filter val="2776"/>
            <filter val="2777"/>
            <filter val="2778"/>
            <filter val="2779"/>
            <filter val="2780"/>
            <filter val="2781"/>
            <filter val="2782"/>
            <filter val="2783"/>
            <filter val="2784"/>
            <filter val="2785"/>
            <filter val="2786"/>
            <filter val="2787"/>
            <filter val="2788"/>
            <filter val="2789"/>
            <filter val="2790"/>
            <filter val="2791"/>
            <filter val="2792"/>
            <filter val="2793"/>
            <filter val="2794"/>
            <filter val="2795"/>
            <filter val="2796"/>
            <filter val="2797"/>
            <filter val="2798"/>
            <filter val="2799"/>
            <filter val="2800"/>
            <filter val="2801"/>
            <filter val="2802"/>
            <filter val="2803"/>
            <filter val="2804"/>
            <filter val="2805"/>
            <filter val="2806"/>
            <filter val="2807"/>
            <filter val="2808"/>
            <filter val="2809"/>
            <filter val="2810"/>
            <filter val="2811"/>
            <filter val="2812"/>
            <filter val="2813"/>
            <filter val="2814"/>
            <filter val="2815"/>
            <filter val="2816"/>
            <filter val="2817"/>
            <filter val="2818"/>
            <filter val="2819"/>
            <filter val="2820"/>
            <filter val="2821"/>
            <filter val="2822"/>
            <filter val="2823"/>
            <filter val="2824"/>
            <filter val="2825"/>
            <filter val="2826"/>
            <filter val="2827"/>
            <filter val="2828"/>
            <filter val="2829"/>
            <filter val="2830"/>
            <filter val="2831"/>
            <filter val="2832"/>
            <filter val="2833"/>
            <filter val="2834"/>
            <filter val="2835"/>
            <filter val="2836"/>
            <filter val="2837"/>
            <filter val="2838"/>
            <filter val="2839"/>
            <filter val="2840"/>
            <filter val="2841"/>
            <filter val="2842"/>
            <filter val="2843"/>
            <filter val="2844"/>
            <filter val="2845"/>
            <filter val="2846"/>
            <filter val="2847"/>
            <filter val="2848"/>
            <filter val="2849"/>
            <filter val="2850"/>
            <filter val="2851"/>
            <filter val="2852"/>
            <filter val="2853"/>
            <filter val="2854"/>
            <filter val="2855"/>
            <filter val="2856"/>
            <filter val="2857"/>
            <filter val="2858"/>
            <filter val="2859"/>
            <filter val="2860"/>
            <filter val="2861"/>
            <filter val="2862"/>
            <filter val="2863"/>
            <filter val="2864"/>
            <filter val="2865"/>
            <filter val="2866"/>
            <filter val="2867"/>
            <filter val="2868"/>
            <filter val="2869"/>
            <filter val="2870"/>
            <filter val="2871"/>
            <filter val="2872"/>
            <filter val="2873"/>
            <filter val="2874"/>
            <filter val="2875"/>
            <filter val="2876"/>
            <filter val="2877"/>
            <filter val="2878"/>
            <filter val="2879"/>
            <filter val="2880"/>
            <filter val="2881"/>
            <filter val="2882"/>
            <filter val="2883"/>
            <filter val="2884"/>
            <filter val="2885"/>
            <filter val="2886"/>
            <filter val="2887"/>
            <filter val="2888"/>
            <filter val="2889"/>
            <filter val="2890"/>
            <filter val="2891"/>
            <filter val="2892"/>
            <filter val="2893"/>
            <filter val="2894"/>
            <filter val="2895"/>
            <filter val="2896"/>
            <filter val="2897"/>
            <filter val="2898"/>
            <filter val="2899"/>
            <filter val="2900"/>
            <filter val="2901"/>
            <filter val="2902"/>
            <filter val="2903"/>
            <filter val="2904"/>
            <filter val="2905"/>
            <filter val="2906"/>
            <filter val="2907"/>
            <filter val="2908"/>
            <filter val="2909"/>
            <filter val="2910"/>
            <filter val="2911"/>
            <filter val="2912"/>
            <filter val="2913"/>
            <filter val="2914"/>
            <filter val="2915"/>
            <filter val="2916"/>
            <filter val="2917"/>
            <filter val="2918"/>
            <filter val="2919"/>
            <filter val="2920"/>
            <filter val="2921"/>
            <filter val="2922"/>
            <filter val="2923"/>
            <filter val="2924"/>
            <filter val="2925"/>
            <filter val="2926"/>
            <filter val="2927"/>
            <filter val="2928"/>
            <filter val="2929"/>
            <filter val="2930"/>
            <filter val="2931"/>
            <filter val="2932"/>
            <filter val="2933"/>
            <filter val="2934"/>
            <filter val="2935"/>
            <filter val="2936"/>
            <filter val="2937"/>
            <filter val="2938"/>
            <filter val="2939"/>
            <filter val="2940"/>
            <filter val="2941"/>
            <filter val="2942"/>
            <filter val="2943"/>
            <filter val="2944"/>
            <filter val="2945"/>
            <filter val="2946"/>
            <filter val="2947"/>
            <filter val="2948"/>
            <filter val="2949"/>
            <filter val="2950"/>
            <filter val="2951"/>
            <filter val="2952"/>
            <filter val="2953"/>
            <filter val="2954"/>
            <filter val="2955"/>
            <filter val="2956"/>
            <filter val="2957"/>
            <filter val="2958"/>
            <filter val="2959"/>
            <filter val="2960"/>
            <filter val="2961"/>
            <filter val="2962"/>
            <filter val="2963"/>
            <filter val="2964"/>
            <filter val="2965"/>
            <filter val="2966"/>
            <filter val="2967"/>
            <filter val="2968"/>
            <filter val="2969"/>
            <filter val="2970"/>
            <filter val="2971"/>
            <filter val="2972"/>
            <filter val="2973"/>
            <filter val="2974"/>
            <filter val="2975"/>
            <filter val="2976"/>
            <filter val="2977"/>
            <filter val="2978"/>
            <filter val="2979"/>
            <filter val="2980"/>
            <filter val="2981"/>
            <filter val="2982"/>
            <filter val="2983"/>
            <filter val="2984"/>
            <filter val="2985"/>
            <filter val="2986"/>
            <filter val="2987"/>
            <filter val="2988"/>
            <filter val="2989"/>
            <filter val="2990"/>
            <filter val="2991"/>
            <filter val="2992"/>
            <filter val="2993"/>
            <filter val="2994"/>
            <filter val="2995"/>
            <filter val="2996"/>
            <filter val="2997"/>
            <filter val="2998"/>
            <filter val="2999"/>
            <filter val="3000"/>
            <filter val="3001"/>
            <filter val="3002"/>
            <filter val="3003"/>
            <filter val="3004"/>
            <filter val="3005"/>
            <filter val="3006"/>
            <filter val="3007"/>
            <filter val="3008"/>
            <filter val="3009"/>
            <filter val="3010"/>
            <filter val="3011"/>
            <filter val="3012"/>
            <filter val="3013"/>
            <filter val="3014"/>
            <filter val="3015"/>
            <filter val="3016"/>
            <filter val="3017"/>
            <filter val="3018"/>
            <filter val="3019"/>
            <filter val="3020"/>
            <filter val="3021"/>
            <filter val="3022"/>
            <filter val="3023"/>
            <filter val="3024"/>
            <filter val="3025"/>
            <filter val="3026"/>
            <filter val="3027"/>
            <filter val="3028"/>
            <filter val="3029"/>
            <filter val="3030"/>
            <filter val="3031"/>
            <filter val="3032"/>
            <filter val="3033"/>
            <filter val="3034"/>
            <filter val="3035"/>
            <filter val="3036"/>
            <filter val="3037"/>
            <filter val="3038"/>
            <filter val="3039"/>
            <filter val="3040"/>
            <filter val="3041"/>
            <filter val="3042"/>
            <filter val="3043"/>
            <filter val="3044"/>
            <filter val="3045"/>
            <filter val="3046"/>
            <filter val="3047"/>
            <filter val="3048"/>
            <filter val="3049"/>
            <filter val="3050"/>
            <filter val="3051"/>
            <filter val="3052"/>
            <filter val="3053"/>
            <filter val="3054"/>
            <filter val="3055"/>
            <filter val="3056"/>
            <filter val="3057"/>
            <filter val="3058"/>
            <filter val="3059"/>
            <filter val="3060"/>
            <filter val="3061"/>
            <filter val="3062"/>
            <filter val="3063"/>
            <filter val="3064"/>
            <filter val="3065"/>
            <filter val="3066"/>
            <filter val="3067"/>
            <filter val="3068"/>
            <filter val="3069"/>
            <filter val="3070"/>
            <filter val="3071"/>
            <filter val="3072"/>
            <filter val="3073"/>
            <filter val="3074"/>
            <filter val="3075"/>
            <filter val="3076"/>
            <filter val="3077"/>
            <filter val="3078"/>
            <filter val="3079"/>
            <filter val="3080"/>
            <filter val="3081"/>
            <filter val="3082"/>
            <filter val="3083"/>
            <filter val="3084"/>
            <filter val="3085"/>
            <filter val="3086"/>
            <filter val="3087"/>
            <filter val="3088"/>
            <filter val="3089"/>
            <filter val="3090"/>
            <filter val="3091"/>
            <filter val="3092"/>
            <filter val="3093"/>
            <filter val="3094"/>
            <filter val="3095"/>
            <filter val="3096"/>
            <filter val="3097"/>
            <filter val="3098"/>
            <filter val="3099"/>
            <filter val="3100"/>
            <filter val="3101"/>
            <filter val="3102"/>
            <filter val="3103"/>
            <filter val="3104"/>
            <filter val="3105"/>
            <filter val="3106"/>
            <filter val="3107"/>
            <filter val="3108"/>
            <filter val="3109"/>
            <filter val="3110"/>
            <filter val="3111"/>
            <filter val="3112"/>
            <filter val="3113"/>
            <filter val="3114"/>
            <filter val="3115"/>
            <filter val="3116"/>
            <filter val="3117"/>
            <filter val="3118"/>
            <filter val="3119"/>
            <filter val="3120"/>
            <filter val="3121"/>
            <filter val="3122"/>
            <filter val="3123"/>
            <filter val="3124"/>
            <filter val="3125"/>
            <filter val="3126"/>
            <filter val="3127"/>
            <filter val="3128"/>
            <filter val="3129"/>
            <filter val="3130"/>
            <filter val="3131"/>
            <filter val="3132"/>
            <filter val="3133"/>
            <filter val="3134"/>
            <filter val="3135"/>
            <filter val="3136"/>
            <filter val="3137"/>
            <filter val="3138"/>
            <filter val="3139"/>
            <filter val="3140"/>
            <filter val="3141"/>
            <filter val="3142"/>
            <filter val="3143"/>
            <filter val="3144"/>
            <filter val="3145"/>
            <filter val="3146"/>
            <filter val="3147"/>
            <filter val="3148"/>
            <filter val="3149"/>
            <filter val="3150"/>
            <filter val="3151"/>
            <filter val="3152"/>
            <filter val="3153"/>
            <filter val="3154"/>
            <filter val="3155"/>
            <filter val="3156"/>
            <filter val="3157"/>
            <filter val="3158"/>
            <filter val="3159"/>
            <filter val="3160"/>
            <filter val="3161"/>
            <filter val="3162"/>
            <filter val="3163"/>
            <filter val="3164"/>
            <filter val="3165"/>
            <filter val="3166"/>
            <filter val="3167"/>
            <filter val="3168"/>
            <filter val="3169"/>
            <filter val="3170"/>
            <filter val="3171"/>
            <filter val="3172"/>
            <filter val="3173"/>
            <filter val="3174"/>
            <filter val="3175"/>
            <filter val="3176"/>
            <filter val="3177"/>
            <filter val="3178"/>
            <filter val="3179"/>
            <filter val="3180"/>
            <filter val="3181"/>
            <filter val="3182"/>
            <filter val="3183"/>
            <filter val="3184"/>
            <filter val="3185"/>
            <filter val="3186"/>
            <filter val="3187"/>
            <filter val="3188"/>
            <filter val="3189"/>
            <filter val="3190"/>
            <filter val="3191"/>
            <filter val="3192"/>
            <filter val="3193"/>
            <filter val="3194"/>
            <filter val="3195"/>
            <filter val="3196"/>
            <filter val="3197"/>
            <filter val="3198"/>
            <filter val="3199"/>
            <filter val="3200"/>
            <filter val="3201"/>
            <filter val="3202"/>
            <filter val="3203"/>
            <filter val="3204"/>
            <filter val="3205"/>
            <filter val="3206"/>
            <filter val="3207"/>
            <filter val="3208"/>
            <filter val="3209"/>
            <filter val="3210"/>
            <filter val="3211"/>
            <filter val="3212"/>
            <filter val="3213"/>
            <filter val="3214"/>
            <filter val="3215"/>
            <filter val="3216"/>
            <filter val="3217"/>
            <filter val="3218"/>
            <filter val="3219"/>
            <filter val="3220"/>
            <filter val="3221"/>
            <filter val="3222"/>
            <filter val="3223"/>
            <filter val="3224"/>
            <filter val="3225"/>
            <filter val="3226"/>
            <filter val="3227"/>
            <filter val="3228"/>
            <filter val="3229"/>
            <filter val="3230"/>
            <filter val="3231"/>
            <filter val="3232"/>
            <filter val="3233"/>
            <filter val="3234"/>
            <filter val="3235"/>
            <filter val="3236"/>
            <filter val="3237"/>
            <filter val="3238"/>
            <filter val="3239"/>
            <filter val="3240"/>
            <filter val="3241"/>
            <filter val="3242"/>
            <filter val="3243"/>
            <filter val="3244"/>
            <filter val="3245"/>
            <filter val="3246"/>
            <filter val="3247"/>
            <filter val="3248"/>
            <filter val="3249"/>
            <filter val="3250"/>
            <filter val="3251"/>
            <filter val="3252"/>
            <filter val="3253"/>
            <filter val="3254"/>
            <filter val="3255"/>
            <filter val="3256"/>
            <filter val="3257"/>
            <filter val="3258"/>
            <filter val="3259"/>
            <filter val="3260"/>
            <filter val="3261"/>
            <filter val="3262"/>
            <filter val="3263"/>
            <filter val="3264"/>
            <filter val="3265"/>
            <filter val="3266"/>
            <filter val="3267"/>
            <filter val="3268"/>
            <filter val="3269"/>
            <filter val="3270"/>
            <filter val="3271"/>
            <filter val="3272"/>
            <filter val="3273"/>
            <filter val="3274"/>
            <filter val="3275"/>
            <filter val="3276"/>
            <filter val="3277"/>
            <filter val="3278"/>
            <filter val="3279"/>
            <filter val="3280"/>
            <filter val="3281"/>
            <filter val="3282"/>
            <filter val="3283"/>
            <filter val="3284"/>
            <filter val="3285"/>
            <filter val="3286"/>
            <filter val="3287"/>
            <filter val="3288"/>
            <filter val="3289"/>
            <filter val="3290"/>
            <filter val="3291"/>
            <filter val="3292"/>
            <filter val="3293"/>
            <filter val="3294"/>
            <filter val="3295"/>
            <filter val="3296"/>
            <filter val="3297"/>
            <filter val="3298"/>
            <filter val="3299"/>
            <filter val="3300"/>
            <filter val="3301"/>
            <filter val="3302"/>
            <filter val="3303"/>
            <filter val="3304"/>
            <filter val="3305"/>
            <filter val="3306"/>
            <filter val="3307"/>
            <filter val="3308"/>
            <filter val="3309"/>
            <filter val="3310"/>
            <filter val="3311"/>
            <filter val="3312"/>
            <filter val="3313"/>
            <filter val="3314"/>
            <filter val="3315"/>
            <filter val="3316"/>
            <filter val="3317"/>
            <filter val="3318"/>
            <filter val="3319"/>
            <filter val="3320"/>
            <filter val="3321"/>
            <filter val="3322"/>
            <filter val="3323"/>
            <filter val="3324"/>
            <filter val="3325"/>
            <filter val="3326"/>
            <filter val="3327"/>
            <filter val="3328"/>
            <filter val="3329"/>
            <filter val="3330"/>
            <filter val="3331"/>
            <filter val="3332"/>
            <filter val="3333"/>
            <filter val="3334"/>
            <filter val="3335"/>
            <filter val="3336"/>
            <filter val="3337"/>
            <filter val="3338"/>
            <filter val="3339"/>
            <filter val="3340"/>
            <filter val="3341"/>
            <filter val="3342"/>
            <filter val="3343"/>
            <filter val="3344"/>
            <filter val="3345"/>
            <filter val="3346"/>
            <filter val="3347"/>
            <filter val="3348"/>
            <filter val="3349"/>
            <filter val="3350"/>
            <filter val="3351"/>
            <filter val="3352"/>
            <filter val="3353"/>
            <filter val="3354"/>
            <filter val="3355"/>
            <filter val="3356"/>
            <filter val="3357"/>
            <filter val="3358"/>
            <filter val="3359"/>
            <filter val="3360"/>
            <filter val="3361"/>
            <filter val="3362"/>
            <filter val="3363"/>
            <filter val="3364"/>
            <filter val="3365"/>
            <filter val="3366"/>
            <filter val="3367"/>
            <filter val="3368"/>
            <filter val="3369"/>
            <filter val="3370"/>
            <filter val="3371"/>
            <filter val="3372"/>
            <filter val="3373"/>
            <filter val="3374"/>
            <filter val="3375"/>
            <filter val="3376"/>
            <filter val="3377"/>
            <filter val="3378"/>
            <filter val="3379"/>
            <filter val="3380"/>
            <filter val="3381"/>
            <filter val="3382"/>
            <filter val="3383"/>
            <filter val="3384"/>
            <filter val="3385"/>
            <filter val="3386"/>
            <filter val="3387"/>
            <filter val="3388"/>
            <filter val="3389"/>
            <filter val="3390"/>
            <filter val="3391"/>
            <filter val="3392"/>
            <filter val="3393"/>
            <filter val="3394"/>
            <filter val="3395"/>
            <filter val="3396"/>
            <filter val="3397"/>
            <filter val="3398"/>
            <filter val="3399"/>
            <filter val="3400"/>
            <filter val="3401"/>
            <filter val="3402"/>
            <filter val="3403"/>
            <filter val="3404"/>
            <filter val="3405"/>
            <filter val="3406"/>
            <filter val="3407"/>
            <filter val="3408"/>
            <filter val="3409"/>
            <filter val="3410"/>
            <filter val="3411"/>
            <filter val="3412"/>
            <filter val="3413"/>
            <filter val="3414"/>
            <filter val="3415"/>
            <filter val="3416"/>
            <filter val="3417"/>
            <filter val="3418"/>
            <filter val="3419"/>
            <filter val="3420"/>
            <filter val="3421"/>
            <filter val="3422"/>
            <filter val="3423"/>
            <filter val="3424"/>
            <filter val="3425"/>
            <filter val="3426"/>
            <filter val="3427"/>
            <filter val="3428"/>
            <filter val="3429"/>
            <filter val="3430"/>
            <filter val="3431"/>
            <filter val="3432"/>
            <filter val="3433"/>
            <filter val="3434"/>
            <filter val="3435"/>
            <filter val="3436"/>
            <filter val="3437"/>
            <filter val="3438"/>
            <filter val="3439"/>
            <filter val="3440"/>
            <filter val="3441"/>
            <filter val="3442"/>
            <filter val="3443"/>
            <filter val="3444"/>
            <filter val="3445"/>
            <filter val="3446"/>
            <filter val="3447"/>
            <filter val="3448"/>
            <filter val="3449"/>
            <filter val="3450"/>
            <filter val="3451"/>
            <filter val="3452"/>
            <filter val="3453"/>
            <filter val="3454"/>
            <filter val="3455"/>
            <filter val="3456"/>
            <filter val="3457"/>
            <filter val="3458"/>
            <filter val="3459"/>
            <filter val="3460"/>
            <filter val="3461"/>
            <filter val="3462"/>
            <filter val="3463"/>
            <filter val="3464"/>
            <filter val="3465"/>
            <filter val="3466"/>
            <filter val="3467"/>
            <filter val="3468"/>
            <filter val="3469"/>
            <filter val="3470"/>
            <filter val="3471"/>
            <filter val="3472"/>
            <filter val="3473"/>
            <filter val="3474"/>
            <filter val="3475"/>
            <filter val="3476"/>
            <filter val="3477"/>
            <filter val="3478"/>
            <filter val="3479"/>
            <filter val="3480"/>
            <filter val="3481"/>
            <filter val="3482"/>
            <filter val="3483"/>
            <filter val="3484"/>
            <filter val="3485"/>
            <filter val="3486"/>
            <filter val="3487"/>
            <filter val="3488"/>
            <filter val="3489"/>
            <filter val="3490"/>
            <filter val="3491"/>
            <filter val="3492"/>
            <filter val="3493"/>
            <filter val="3494"/>
            <filter val="3495"/>
            <filter val="3496"/>
            <filter val="3497"/>
            <filter val="3498"/>
            <filter val="3499"/>
            <filter val="3500"/>
            <filter val="3501"/>
            <filter val="3502"/>
            <filter val="3503"/>
            <filter val="3504"/>
            <filter val="3505"/>
            <filter val="3506"/>
            <filter val="3507"/>
            <filter val="3508"/>
            <filter val="3509"/>
            <filter val="3510"/>
            <filter val="3511"/>
            <filter val="3512"/>
            <filter val="3513"/>
            <filter val="3514"/>
            <filter val="3515"/>
            <filter val="3516"/>
            <filter val="3517"/>
            <filter val="3518"/>
            <filter val="3519"/>
            <filter val="3520"/>
            <filter val="3521"/>
            <filter val="3522"/>
            <filter val="3523"/>
            <filter val="3524"/>
            <filter val="3525"/>
            <filter val="3526"/>
            <filter val="3527"/>
            <filter val="3528"/>
            <filter val="3529"/>
            <filter val="3530"/>
            <filter val="3531"/>
            <filter val="3532"/>
            <filter val="3533"/>
            <filter val="3534"/>
            <filter val="3535"/>
            <filter val="3536"/>
            <filter val="3537"/>
            <filter val="3538"/>
            <filter val="3539"/>
            <filter val="3540"/>
            <filter val="3541"/>
            <filter val="3542"/>
            <filter val="3543"/>
            <filter val="3544"/>
            <filter val="3545"/>
            <filter val="3546"/>
            <filter val="3547"/>
            <filter val="3548"/>
            <filter val="3549"/>
            <filter val="3550"/>
            <filter val="3551"/>
            <filter val="3552"/>
            <filter val="3553"/>
            <filter val="3554"/>
            <filter val="3555"/>
            <filter val="3556"/>
            <filter val="3557"/>
            <filter val="3558"/>
            <filter val="3559"/>
            <filter val="3560"/>
            <filter val="3561"/>
            <filter val="3562"/>
            <filter val="3563"/>
            <filter val="3564"/>
            <filter val="3565"/>
            <filter val="3566"/>
            <filter val="3567"/>
            <filter val="3568"/>
            <filter val="3569"/>
            <filter val="3570"/>
            <filter val="3571"/>
            <filter val="3572"/>
            <filter val="3573"/>
            <filter val="3574"/>
            <filter val="3575"/>
            <filter val="3576"/>
            <filter val="3577"/>
            <filter val="3578"/>
            <filter val="3579"/>
            <filter val="3580"/>
            <filter val="3581"/>
            <filter val="3582"/>
            <filter val="3583"/>
            <filter val="3584"/>
            <filter val="3585"/>
            <filter val="3586"/>
            <filter val="3587"/>
            <filter val="3588"/>
            <filter val="3589"/>
            <filter val="3590"/>
            <filter val="3591"/>
            <filter val="3592"/>
            <filter val="3593"/>
            <filter val="3594"/>
            <filter val="3595"/>
            <filter val="3596"/>
            <filter val="3597"/>
            <filter val="3598"/>
            <filter val="3599"/>
            <filter val="3600"/>
            <filter val="3601"/>
            <filter val="3602"/>
            <filter val="3603"/>
            <filter val="3604"/>
            <filter val="3605"/>
            <filter val="3606"/>
            <filter val="3607"/>
            <filter val="3608"/>
            <filter val="3609"/>
            <filter val="3610"/>
            <filter val="3611"/>
            <filter val="3612"/>
            <filter val="3613"/>
            <filter val="3614"/>
            <filter val="3615"/>
            <filter val="3616"/>
            <filter val="3617"/>
            <filter val="3618"/>
            <filter val="3619"/>
            <filter val="3620"/>
            <filter val="3621"/>
            <filter val="3622"/>
            <filter val="3623"/>
            <filter val="3624"/>
            <filter val="3625"/>
            <filter val="3626"/>
            <filter val="3627"/>
            <filter val="3628"/>
            <filter val="3629"/>
            <filter val="3630"/>
            <filter val="3631"/>
            <filter val="3632"/>
            <filter val="3633"/>
            <filter val="3634"/>
            <filter val="3635"/>
            <filter val="3636"/>
            <filter val="3637"/>
            <filter val="3638"/>
            <filter val="3639"/>
            <filter val="3640"/>
            <filter val="3641"/>
            <filter val="3642"/>
            <filter val="3643"/>
            <filter val="3644"/>
            <filter val="3645"/>
            <filter val="3646"/>
            <filter val="3647"/>
            <filter val="3648"/>
            <filter val="3649"/>
            <filter val="3650"/>
            <filter val="3651"/>
            <filter val="3652"/>
            <filter val="3653"/>
            <filter val="3654"/>
            <filter val="3655"/>
            <filter val="3656"/>
            <filter val="3657"/>
            <filter val="3658"/>
            <filter val="3659"/>
            <filter val="3660"/>
            <filter val="3661"/>
            <filter val="3662"/>
            <filter val="3663"/>
            <filter val="3664"/>
            <filter val="3665"/>
            <filter val="3666"/>
            <filter val="3667"/>
            <filter val="3668"/>
            <filter val="3669"/>
            <filter val="3670"/>
            <filter val="3671"/>
            <filter val="3672"/>
            <filter val="3673"/>
            <filter val="3674"/>
            <filter val="3675"/>
            <filter val="3676"/>
            <filter val="3677"/>
            <filter val="3678"/>
            <filter val="3679"/>
            <filter val="3680"/>
            <filter val="3681"/>
            <filter val="3682"/>
            <filter val="3683"/>
            <filter val="3684"/>
            <filter val="3685"/>
            <filter val="3686"/>
            <filter val="3687"/>
            <filter val="3688"/>
            <filter val="3689"/>
            <filter val="3690"/>
            <filter val="3691"/>
            <filter val="3692"/>
            <filter val="3693"/>
            <filter val="3694"/>
            <filter val="3695"/>
            <filter val="3696"/>
            <filter val="3697"/>
            <filter val="3698"/>
            <filter val="3699"/>
            <filter val="3700"/>
            <filter val="3701"/>
            <filter val="3702"/>
            <filter val="3703"/>
            <filter val="3704"/>
            <filter val="3705"/>
            <filter val="3706"/>
            <filter val="3707"/>
            <filter val="3708"/>
            <filter val="3709"/>
            <filter val="3710"/>
            <filter val="3711"/>
            <filter val="3712"/>
            <filter val="3713"/>
            <filter val="3714"/>
            <filter val="3715"/>
            <filter val="3716"/>
            <filter val="3717"/>
            <filter val="3718"/>
            <filter val="3719"/>
            <filter val="3720"/>
            <filter val="3721"/>
            <filter val="3722"/>
            <filter val="3723"/>
            <filter val="3724"/>
            <filter val="3725"/>
            <filter val="3726"/>
            <filter val="3727"/>
            <filter val="3728"/>
            <filter val="3729"/>
            <filter val="3730"/>
            <filter val="3731"/>
            <filter val="3732"/>
            <filter val="3733"/>
            <filter val="3734"/>
            <filter val="3735"/>
            <filter val="3736"/>
            <filter val="3737"/>
            <filter val="3738"/>
            <filter val="3739"/>
            <filter val="3740"/>
            <filter val="3741"/>
            <filter val="3742"/>
            <filter val="3743"/>
            <filter val="3744"/>
            <filter val="3745"/>
            <filter val="3746"/>
            <filter val="3747"/>
            <filter val="3748"/>
            <filter val="3749"/>
            <filter val="3750"/>
            <filter val="3751"/>
            <filter val="3752"/>
            <filter val="3753"/>
            <filter val="3754"/>
            <filter val="3755"/>
            <filter val="3756"/>
            <filter val="3757"/>
            <filter val="3758"/>
            <filter val="3759"/>
            <filter val="3760"/>
            <filter val="3761"/>
            <filter val="3762"/>
            <filter val="3763"/>
            <filter val="3764"/>
            <filter val="3765"/>
            <filter val="3766"/>
            <filter val="3767"/>
            <filter val="3768"/>
            <filter val="3769"/>
            <filter val="3770"/>
            <filter val="3771"/>
            <filter val="3772"/>
            <filter val="3773"/>
            <filter val="3774"/>
            <filter val="3775"/>
            <filter val="3776"/>
            <filter val="3777"/>
            <filter val="3778"/>
            <filter val="3779"/>
            <filter val="3780"/>
            <filter val="3781"/>
            <filter val="3782"/>
            <filter val="3783"/>
            <filter val="3784"/>
            <filter val="3785"/>
            <filter val="3786"/>
            <filter val="3787"/>
            <filter val="3788"/>
            <filter val="3789"/>
            <filter val="3790"/>
            <filter val="3791"/>
            <filter val="3792"/>
            <filter val="3793"/>
            <filter val="3794"/>
            <filter val="3795"/>
            <filter val="3796"/>
            <filter val="3797"/>
            <filter val="3798"/>
            <filter val="3799"/>
            <filter val="3800"/>
            <filter val="3801"/>
            <filter val="3802"/>
            <filter val="3803"/>
            <filter val="3804"/>
            <filter val="3805"/>
            <filter val="3806"/>
            <filter val="3807"/>
            <filter val="3808"/>
            <filter val="(1)"/>
            <filter val="3809"/>
            <filter val="3810"/>
            <filter val="3811"/>
            <filter val="3812"/>
            <filter val="3813"/>
            <filter val="3814"/>
            <filter val="3815"/>
            <filter val="3816"/>
            <filter val="3817"/>
            <filter val="3818"/>
            <filter val="3819"/>
            <filter val="3820"/>
            <filter val="3821"/>
            <filter val="3822"/>
            <filter val="3823"/>
            <filter val="3824"/>
            <filter val="3825"/>
            <filter val="3826"/>
            <filter val="3827"/>
            <filter val="3828"/>
            <filter val="3829"/>
            <filter val="3830"/>
            <filter val="3831"/>
            <filter val="3832"/>
            <filter val="3833"/>
            <filter val="3834"/>
            <filter val="3835"/>
            <filter val="3836"/>
            <filter val="3837"/>
            <filter val="3838"/>
            <filter val="3839"/>
            <filter val="3840"/>
            <filter val="3841"/>
            <filter val="3842"/>
            <filter val="3843"/>
            <filter val="3844"/>
            <filter val="3845"/>
            <filter val="3846"/>
            <filter val="3847"/>
            <filter val="3848"/>
            <filter val="3849"/>
            <filter val="3850"/>
            <filter val="3851"/>
            <filter val="3852"/>
            <filter val="3853"/>
            <filter val="3854"/>
            <filter val="3855"/>
            <filter val="3856"/>
            <filter val="3857"/>
            <filter val="3858"/>
            <filter val="3859"/>
            <filter val="3860"/>
            <filter val="3861"/>
            <filter val="3862"/>
            <filter val="3863"/>
            <filter val="3864"/>
            <filter val="3865"/>
            <filter val="3866"/>
            <filter val="3867"/>
            <filter val="3868"/>
            <filter val="3869"/>
            <filter val="3870"/>
            <filter val="3871"/>
            <filter val="3872"/>
            <filter val="3873"/>
            <filter val="3874"/>
            <filter val="3875"/>
            <filter val="3876"/>
            <filter val="3877"/>
            <filter val="3878"/>
            <filter val="3879"/>
            <filter val="3880"/>
            <filter val="3881"/>
            <filter val="3882"/>
            <filter val="3883"/>
            <filter val="3884"/>
            <filter val="3885"/>
            <filter val="3886"/>
            <filter val="3887"/>
            <filter val="3888"/>
            <filter val="3889"/>
            <filter val="3890"/>
            <filter val="3891"/>
            <filter val="3892"/>
            <filter val="3893"/>
            <filter val="3894"/>
            <filter val="3895"/>
            <filter val="3896"/>
            <filter val="3897"/>
            <filter val="3898"/>
            <filter val="3899"/>
            <filter val="3900"/>
            <filter val="3901"/>
            <filter val="3902"/>
            <filter val="3903"/>
            <filter val="3904"/>
            <filter val="3905"/>
            <filter val="3906"/>
            <filter val="3907"/>
            <filter val="3908"/>
            <filter val="3909"/>
            <filter val="3910"/>
            <filter val="3911"/>
            <filter val="3912"/>
            <filter val="3913"/>
            <filter val="3914"/>
            <filter val="3915"/>
            <filter val="3916"/>
            <filter val="3917"/>
            <filter val="3918"/>
            <filter val="3919"/>
            <filter val="3920"/>
            <filter val="3921"/>
            <filter val="3922"/>
            <filter val="3923"/>
            <filter val="3924"/>
            <filter val="3925"/>
            <filter val="3926"/>
            <filter val="3927"/>
            <filter val="3928"/>
            <filter val="3929"/>
            <filter val="3930"/>
            <filter val="3931"/>
            <filter val="3932"/>
            <filter val="3933"/>
            <filter val="3934"/>
            <filter val="3935"/>
            <filter val="3936"/>
            <filter val="3937"/>
            <filter val="3938"/>
            <filter val="3939"/>
            <filter val="3940"/>
            <filter val="3941"/>
            <filter val="3942"/>
            <filter val="3943"/>
            <filter val="3944"/>
            <filter val="3945"/>
            <filter val="3946"/>
            <filter val="3947"/>
            <filter val="3948"/>
            <filter val="3949"/>
            <filter val="3950"/>
            <filter val="3951"/>
            <filter val="3952"/>
            <filter val="3953"/>
            <filter val="3954"/>
            <filter val="3955"/>
            <filter val="3956"/>
            <filter val="3957"/>
            <filter val="3958"/>
            <filter val="3959"/>
            <filter val="3960"/>
            <filter val="3961"/>
            <filter val="3962"/>
            <filter val="3963"/>
            <filter val="3964"/>
            <filter val="3965"/>
            <filter val="3966"/>
            <filter val="3967"/>
            <filter val="3968"/>
            <filter val="3969"/>
            <filter val="3970"/>
            <filter val="3971"/>
            <filter val="3972"/>
            <filter val="3973"/>
            <filter val="3974"/>
            <filter val="3975"/>
            <filter val="3976"/>
            <filter val="3977"/>
            <filter val="3978"/>
            <filter val="3979"/>
            <filter val="3980"/>
            <filter val="3981"/>
            <filter val="3982"/>
            <filter val="3983"/>
            <filter val="3984"/>
            <filter val="3985"/>
            <filter val="3986"/>
            <filter val="3987"/>
            <filter val="3988"/>
            <filter val="3989"/>
            <filter val="3990"/>
            <filter val="3991"/>
            <filter val="3992"/>
            <filter val="3993"/>
            <filter val="3994"/>
            <filter val="3995"/>
            <filter val="3996"/>
            <filter val="3997"/>
            <filter val="3998"/>
            <filter val="3999"/>
            <filter val="4000"/>
            <filter val="4001"/>
            <filter val="4002"/>
            <filter val="4003"/>
            <filter val="4004"/>
            <filter val="4005"/>
            <filter val="4006"/>
            <filter val="4007"/>
            <filter val="4008"/>
            <filter val="4009"/>
            <filter val="4010"/>
            <filter val="4011"/>
            <filter val="4012"/>
            <filter val="4013"/>
            <filter val="4014"/>
            <filter val="4015"/>
            <filter val="4016"/>
            <filter val="4017"/>
            <filter val="4018"/>
            <filter val="4019"/>
            <filter val="4020"/>
            <filter val="4021"/>
            <filter val="4022"/>
            <filter val="4023"/>
            <filter val="4024"/>
            <filter val="4025"/>
            <filter val="4026"/>
            <filter val="4027"/>
            <filter val="4028"/>
            <filter val="4029"/>
            <filter val="4030"/>
            <filter val="4031"/>
            <filter val="4032"/>
            <filter val="4033"/>
            <filter val="4034"/>
            <filter val="4035"/>
            <filter val="4036"/>
            <filter val="4037"/>
            <filter val="4038"/>
            <filter val="4039"/>
            <filter val="4040"/>
            <filter val="4041"/>
            <filter val="4042"/>
            <filter val="4043"/>
            <filter val="4044"/>
            <filter val="4045"/>
            <filter val="4046"/>
            <filter val="4047"/>
            <filter val="4048"/>
            <filter val="4049"/>
            <filter val="4050"/>
            <filter val="4051"/>
            <filter val="4052"/>
            <filter val="4053"/>
            <filter val="4054"/>
            <filter val="4055"/>
            <filter val="4056"/>
            <filter val="4057"/>
            <filter val="4058"/>
            <filter val="4059"/>
            <filter val="4060"/>
            <filter val="4061"/>
            <filter val="4062"/>
            <filter val="4063"/>
            <filter val="4064"/>
            <filter val="4065"/>
            <filter val="4066"/>
            <filter val="4067"/>
            <filter val="4068"/>
            <filter val="4069"/>
            <filter val="4070"/>
            <filter val="4071"/>
            <filter val="4072"/>
            <filter val="4073"/>
            <filter val="4074"/>
            <filter val="4075"/>
            <filter val="4076"/>
            <filter val="4077"/>
            <filter val="4078"/>
            <filter val="4079"/>
            <filter val="4080"/>
            <filter val="4081"/>
            <filter val="4082"/>
            <filter val="4083"/>
            <filter val="4084"/>
            <filter val="4085"/>
            <filter val="4086"/>
            <filter val="4087"/>
            <filter val="4088"/>
            <filter val="4089"/>
            <filter val="4090"/>
            <filter val="4091"/>
            <filter val="4092"/>
            <filter val="4093"/>
            <filter val="4094"/>
            <filter val="4095"/>
            <filter val="4096"/>
            <filter val="4097"/>
            <filter val="4098"/>
            <filter val="4099"/>
            <filter val="100"/>
            <filter val="4100"/>
            <filter val="101"/>
            <filter val="4101"/>
            <filter val="102"/>
            <filter val="4102"/>
            <filter val="103"/>
            <filter val="4103"/>
            <filter val="104"/>
            <filter val="4104"/>
            <filter val="105"/>
            <filter val="4105"/>
            <filter val="106"/>
            <filter val="4106"/>
            <filter val="107"/>
            <filter val="4107"/>
            <filter val="108"/>
            <filter val="4108"/>
            <filter val="109"/>
            <filter val="4109"/>
            <filter val="110"/>
            <filter val="4110"/>
            <filter val="111"/>
            <filter val="4111"/>
            <filter val="112"/>
            <filter val="4112"/>
            <filter val="113"/>
            <filter val="4113"/>
            <filter val="114"/>
            <filter val="4114"/>
            <filter val="115"/>
            <filter val="4115"/>
            <filter val="116"/>
            <filter val="4116"/>
            <filter val="117"/>
            <filter val="4117"/>
            <filter val="118"/>
            <filter val="4118"/>
            <filter val="119"/>
            <filter val="4119"/>
            <filter val="120"/>
            <filter val="4120"/>
            <filter val="121"/>
            <filter val="4121"/>
            <filter val="122"/>
            <filter val="4122"/>
            <filter val="123"/>
            <filter val="4123"/>
            <filter val="124"/>
            <filter val="4124"/>
            <filter val="125"/>
            <filter val="4125"/>
            <filter val="126"/>
            <filter val="4126"/>
            <filter val="127"/>
            <filter val="4127"/>
            <filter val="128"/>
            <filter val="4128"/>
            <filter val="129"/>
            <filter val="4129"/>
            <filter val="130"/>
            <filter val="4130"/>
            <filter val="131"/>
            <filter val="4131"/>
            <filter val="132"/>
            <filter val="4132"/>
            <filter val="133"/>
            <filter val="4133"/>
            <filter val="134"/>
            <filter val="4134"/>
            <filter val="135"/>
            <filter val="4135"/>
            <filter val="136"/>
            <filter val="4136"/>
            <filter val="137"/>
            <filter val="4137"/>
            <filter val="138"/>
            <filter val="4138"/>
            <filter val="139"/>
            <filter val="4139"/>
            <filter val="140"/>
            <filter val="4140"/>
            <filter val="141"/>
            <filter val="4141"/>
            <filter val="142"/>
            <filter val="4142"/>
            <filter val="143"/>
            <filter val="4143"/>
            <filter val="144"/>
            <filter val="4144"/>
            <filter val="145"/>
            <filter val="4145"/>
            <filter val="146"/>
            <filter val="4146"/>
            <filter val="147"/>
            <filter val="4147"/>
            <filter val="148"/>
            <filter val="4148"/>
            <filter val="149"/>
            <filter val="4149"/>
            <filter val="150"/>
            <filter val="4150"/>
            <filter val="151"/>
            <filter val="4151"/>
            <filter val="152"/>
            <filter val="4152"/>
            <filter val="153"/>
            <filter val="4153"/>
            <filter val="154"/>
            <filter val="4154"/>
            <filter val="155"/>
            <filter val="4155"/>
            <filter val="156"/>
            <filter val="4156"/>
            <filter val="157"/>
            <filter val="4157"/>
            <filter val="158"/>
            <filter val="4158"/>
            <filter val="159"/>
            <filter val="4159"/>
            <filter val="160"/>
            <filter val="4160"/>
            <filter val="161"/>
            <filter val="4161"/>
            <filter val="162"/>
            <filter val="4162"/>
            <filter val="163"/>
            <filter val="4163"/>
            <filter val="164"/>
            <filter val="4164"/>
            <filter val="165"/>
            <filter val="4165"/>
            <filter val="166"/>
            <filter val="4166"/>
            <filter val="167"/>
            <filter val="4167"/>
            <filter val="168"/>
            <filter val="4168"/>
            <filter val="169"/>
            <filter val="4169"/>
            <filter val="170"/>
            <filter val="4170"/>
            <filter val="171"/>
            <filter val="4171"/>
            <filter val="172"/>
            <filter val="4172"/>
            <filter val="173"/>
            <filter val="4173"/>
            <filter val="174"/>
            <filter val="4174"/>
            <filter val="175"/>
            <filter val="4175"/>
            <filter val="176"/>
            <filter val="4176"/>
            <filter val="177"/>
            <filter val="4177"/>
            <filter val="178"/>
            <filter val="4178"/>
            <filter val="179"/>
            <filter val="4179"/>
            <filter val="180"/>
            <filter val="4180"/>
            <filter val="181"/>
            <filter val="4181"/>
            <filter val="182"/>
            <filter val="4182"/>
            <filter val="183"/>
            <filter val="4183"/>
            <filter val="184"/>
            <filter val="4184"/>
            <filter val="185"/>
            <filter val="4185"/>
            <filter val="186"/>
            <filter val="4186"/>
            <filter val="187"/>
            <filter val="4187"/>
            <filter val="188"/>
            <filter val="4188"/>
            <filter val="189"/>
            <filter val="4189"/>
            <filter val="190"/>
            <filter val="4190"/>
            <filter val="191"/>
            <filter val="4191"/>
            <filter val="192"/>
            <filter val="4192"/>
            <filter val="193"/>
            <filter val="4193"/>
            <filter val="194"/>
            <filter val="4194"/>
            <filter val="195"/>
            <filter val="4195"/>
            <filter val="196"/>
            <filter val="4196"/>
            <filter val="197"/>
            <filter val="4197"/>
            <filter val="198"/>
            <filter val="4198"/>
            <filter val="199"/>
            <filter val="4199"/>
            <filter val="200"/>
            <filter val="4200"/>
            <filter val="201"/>
            <filter val="4201"/>
            <filter val="202"/>
            <filter val="4202"/>
            <filter val="203"/>
            <filter val="4203"/>
            <filter val="204"/>
            <filter val="4204"/>
            <filter val="205"/>
            <filter val="4205"/>
            <filter val="206"/>
            <filter val="4206"/>
            <filter val="207"/>
            <filter val="4207"/>
            <filter val="208"/>
            <filter val="4208"/>
            <filter val="209"/>
            <filter val="4209"/>
            <filter val="210"/>
            <filter val="4210"/>
            <filter val="211"/>
            <filter val="4211"/>
            <filter val="212"/>
            <filter val="4212"/>
            <filter val="213"/>
            <filter val="4213"/>
            <filter val="214"/>
            <filter val="4214"/>
            <filter val="215"/>
            <filter val="4215"/>
            <filter val="216"/>
            <filter val="4216"/>
            <filter val="217"/>
            <filter val="4217"/>
            <filter val="218"/>
            <filter val="4218"/>
            <filter val="219"/>
            <filter val="4219"/>
            <filter val="220"/>
            <filter val="4220"/>
            <filter val="221"/>
            <filter val="4221"/>
            <filter val="222"/>
            <filter val="4222"/>
            <filter val="223"/>
            <filter val="4223"/>
            <filter val="224"/>
            <filter val="4224"/>
            <filter val="225"/>
            <filter val="4225"/>
            <filter val="226"/>
            <filter val="4226"/>
            <filter val="227"/>
            <filter val="4227"/>
            <filter val="228"/>
            <filter val="4228"/>
            <filter val="229"/>
            <filter val="4229"/>
            <filter val="230"/>
            <filter val="4230"/>
            <filter val="231"/>
            <filter val="4231"/>
            <filter val="232"/>
            <filter val="4232"/>
            <filter val="233"/>
            <filter val="4233"/>
            <filter val="234"/>
            <filter val="4234"/>
            <filter val="235"/>
            <filter val="4235"/>
            <filter val="236"/>
            <filter val="4236"/>
            <filter val="237"/>
            <filter val="4237"/>
            <filter val="238"/>
            <filter val="4238"/>
            <filter val="239"/>
            <filter val="4239"/>
            <filter val="240"/>
            <filter val="4240"/>
            <filter val="241"/>
            <filter val="4241"/>
            <filter val="242"/>
            <filter val="4242"/>
            <filter val="243"/>
            <filter val="4243"/>
            <filter val="244"/>
            <filter val="4244"/>
            <filter val="245"/>
            <filter val="4245"/>
            <filter val="246"/>
            <filter val="4246"/>
            <filter val="247"/>
            <filter val="4247"/>
            <filter val="248"/>
            <filter val="4248"/>
            <filter val="249"/>
            <filter val="4249"/>
            <filter val="250"/>
            <filter val="4250"/>
            <filter val="251"/>
            <filter val="4251"/>
            <filter val="252"/>
            <filter val="4252"/>
            <filter val="253"/>
            <filter val="4253"/>
            <filter val="254"/>
            <filter val="4254"/>
            <filter val="255"/>
            <filter val="4255"/>
            <filter val="256"/>
            <filter val="4256"/>
            <filter val="257"/>
            <filter val="4257"/>
            <filter val="258"/>
            <filter val="4258"/>
            <filter val="259"/>
            <filter val="4259"/>
            <filter val="260"/>
            <filter val="4260"/>
            <filter val="261"/>
            <filter val="4261"/>
            <filter val="262"/>
            <filter val="4262"/>
            <filter val="263"/>
            <filter val="4263"/>
            <filter val="264"/>
            <filter val="4264"/>
            <filter val="265"/>
            <filter val="4265"/>
            <filter val="266"/>
            <filter val="4266"/>
            <filter val="267"/>
            <filter val="4267"/>
            <filter val="268"/>
            <filter val="4268"/>
            <filter val="269"/>
            <filter val="4269"/>
            <filter val="270"/>
            <filter val="4270"/>
            <filter val="271"/>
            <filter val="4271"/>
            <filter val="272"/>
            <filter val="4272"/>
            <filter val="273"/>
            <filter val="4273"/>
            <filter val="274"/>
            <filter val="4274"/>
            <filter val="275"/>
            <filter val="4275"/>
            <filter val="276"/>
            <filter val="4276"/>
            <filter val="277"/>
            <filter val="4277"/>
            <filter val="278"/>
            <filter val="4278"/>
            <filter val="279"/>
            <filter val="4279"/>
            <filter val="280"/>
            <filter val="4280"/>
            <filter val="281"/>
            <filter val="4281"/>
            <filter val="282"/>
            <filter val="4282"/>
            <filter val="283"/>
            <filter val="4283"/>
            <filter val="284"/>
            <filter val="4284"/>
            <filter val="285"/>
            <filter val="4285"/>
            <filter val="286"/>
            <filter val="4286"/>
            <filter val="287"/>
            <filter val="4287"/>
            <filter val="288"/>
            <filter val="4288"/>
            <filter val="289"/>
            <filter val="4289"/>
            <filter val="290"/>
            <filter val="4290"/>
            <filter val="291"/>
            <filter val="4291"/>
            <filter val="292"/>
            <filter val="4292"/>
            <filter val="293"/>
            <filter val="4293"/>
            <filter val="294"/>
            <filter val="4294"/>
            <filter val="295"/>
            <filter val="4295"/>
            <filter val="296"/>
            <filter val="4296"/>
            <filter val="297"/>
            <filter val="4297"/>
            <filter val="298"/>
            <filter val="4298"/>
            <filter val="299"/>
            <filter val="4299"/>
            <filter val="300"/>
            <filter val="4300"/>
            <filter val="301"/>
            <filter val="4301"/>
            <filter val="302"/>
            <filter val="4302"/>
            <filter val="303"/>
            <filter val="4303"/>
            <filter val="304"/>
            <filter val="4304"/>
            <filter val="305"/>
            <filter val="4305"/>
            <filter val="306"/>
            <filter val="4306"/>
            <filter val="307"/>
            <filter val="4307"/>
            <filter val="308"/>
            <filter val="4308"/>
            <filter val="309"/>
            <filter val="4309"/>
            <filter val="310"/>
            <filter val="4310"/>
            <filter val="311"/>
            <filter val="4311"/>
            <filter val="312"/>
            <filter val="4312"/>
            <filter val="313"/>
            <filter val="4313"/>
            <filter val="314"/>
            <filter val="4314"/>
            <filter val="315"/>
            <filter val="4315"/>
            <filter val="316"/>
            <filter val="4316"/>
            <filter val="317"/>
            <filter val="4317"/>
            <filter val="318"/>
            <filter val="4318"/>
            <filter val="319"/>
            <filter val="4319"/>
            <filter val="320"/>
            <filter val="4320"/>
            <filter val="321"/>
            <filter val="4321"/>
            <filter val="322"/>
            <filter val="4322"/>
            <filter val="323"/>
            <filter val="4323"/>
            <filter val="324"/>
            <filter val="4324"/>
            <filter val="325"/>
            <filter val="4325"/>
            <filter val="326"/>
            <filter val="4326"/>
            <filter val="327"/>
            <filter val="4327"/>
            <filter val="328"/>
            <filter val="4328"/>
            <filter val="329"/>
            <filter val="4329"/>
            <filter val="330"/>
            <filter val="4330"/>
            <filter val="331"/>
            <filter val="4331"/>
            <filter val="332"/>
            <filter val="4332"/>
            <filter val="333"/>
            <filter val="4333"/>
            <filter val="334"/>
            <filter val="335"/>
            <filter val="336"/>
            <filter val="337"/>
            <filter val="338"/>
            <filter val="339"/>
            <filter val="340"/>
            <filter val="341"/>
            <filter val="342"/>
            <filter val="343"/>
            <filter val="344"/>
            <filter val="345"/>
            <filter val="346"/>
            <filter val="347"/>
            <filter val="348"/>
            <filter val="349"/>
            <filter val="350"/>
            <filter val="351"/>
            <filter val="352"/>
            <filter val="353"/>
            <filter val="354"/>
            <filter val="355"/>
            <filter val="356"/>
            <filter val="357"/>
            <filter val="358"/>
            <filter val="359"/>
            <filter val="360"/>
            <filter val="361"/>
            <filter val="362"/>
            <filter val="363"/>
            <filter val="364"/>
            <filter val="365"/>
            <filter val="366"/>
            <filter val="367"/>
            <filter val="368"/>
            <filter val="369"/>
            <filter val="370"/>
            <filter val="371"/>
            <filter val="372"/>
            <filter val="373"/>
            <filter val="374"/>
            <filter val="375"/>
            <filter val="376"/>
            <filter val="377"/>
            <filter val="378"/>
            <filter val="379"/>
            <filter val="380"/>
            <filter val="381"/>
            <filter val="382"/>
            <filter val="383"/>
            <filter val="384"/>
            <filter val="385"/>
            <filter val="386"/>
            <filter val="387"/>
            <filter val="388"/>
            <filter val="389"/>
            <filter val="390"/>
            <filter val="391"/>
            <filter val="392"/>
            <filter val="393"/>
            <filter val="394"/>
            <filter val="395"/>
            <filter val="396"/>
            <filter val="397"/>
            <filter val="398"/>
            <filter val="399"/>
            <filter val="400"/>
            <filter val="401"/>
            <filter val="402"/>
            <filter val="403"/>
            <filter val="404"/>
            <filter val="405"/>
            <filter val="406"/>
            <filter val="407"/>
            <filter val="408"/>
            <filter val="409"/>
            <filter val="410"/>
            <filter val="411"/>
            <filter val="412"/>
            <filter val="413"/>
            <filter val="414"/>
            <filter val="415"/>
            <filter val="416"/>
            <filter val="417"/>
            <filter val="418"/>
            <filter val="419"/>
            <filter val="420"/>
            <filter val="421"/>
            <filter val="422"/>
            <filter val="423"/>
            <filter val="424"/>
            <filter val="425"/>
            <filter val="426"/>
            <filter val="427"/>
            <filter val="428"/>
            <filter val="429"/>
            <filter val="430"/>
            <filter val="431"/>
            <filter val="432"/>
            <filter val="433"/>
            <filter val="434"/>
            <filter val="435"/>
            <filter val="436"/>
            <filter val="437"/>
            <filter val="438"/>
            <filter val="439"/>
            <filter val="440"/>
            <filter val="441"/>
            <filter val="442"/>
            <filter val="443"/>
            <filter val="444"/>
            <filter val="445"/>
            <filter val="446"/>
            <filter val="447"/>
            <filter val="448"/>
            <filter val="449"/>
            <filter val="450"/>
            <filter val="451"/>
            <filter val="452"/>
            <filter val="453"/>
            <filter val="454"/>
            <filter val="455"/>
            <filter val="456"/>
            <filter val="457"/>
            <filter val="458"/>
            <filter val="459"/>
            <filter val="460"/>
            <filter val="461"/>
            <filter val="462"/>
            <filter val="463"/>
            <filter val="464"/>
            <filter val="465"/>
            <filter val="466"/>
            <filter val="467"/>
            <filter val="468"/>
            <filter val="469"/>
            <filter val="470"/>
            <filter val="471"/>
            <filter val="472"/>
            <filter val="473"/>
            <filter val="474"/>
            <filter val="475"/>
            <filter val="476"/>
            <filter val="477"/>
            <filter val="478"/>
            <filter val="479"/>
            <filter val="480"/>
            <filter val="481"/>
            <filter val="482"/>
            <filter val="483"/>
            <filter val="484"/>
            <filter val="485"/>
            <filter val="486"/>
            <filter val="487"/>
            <filter val="488"/>
            <filter val="489"/>
            <filter val="490"/>
            <filter val="491"/>
            <filter val="492"/>
            <filter val="493"/>
            <filter val="494"/>
            <filter val="495"/>
            <filter val="496"/>
            <filter val="497"/>
            <filter val="498"/>
            <filter val="499"/>
            <filter val="500"/>
            <filter val="501"/>
            <filter val="502"/>
            <filter val="503"/>
            <filter val="504"/>
            <filter val="505"/>
            <filter val="506"/>
            <filter val="507"/>
            <filter val="508"/>
            <filter val="509"/>
            <filter val="510"/>
            <filter val="511"/>
            <filter val="512"/>
            <filter val="513"/>
            <filter val="514"/>
            <filter val="515"/>
            <filter val="516"/>
            <filter val="517"/>
            <filter val="518"/>
            <filter val="519"/>
            <filter val="520"/>
            <filter val="521"/>
            <filter val="522"/>
            <filter val="523"/>
            <filter val="524"/>
            <filter val="525"/>
            <filter val="526"/>
            <filter val="527"/>
            <filter val="528"/>
            <filter val="529"/>
            <filter val="530"/>
            <filter val="531"/>
            <filter val="532"/>
            <filter val="533"/>
            <filter val="534"/>
            <filter val="535"/>
            <filter val="536"/>
            <filter val="537"/>
            <filter val="538"/>
            <filter val="539"/>
            <filter val="540"/>
            <filter val="541"/>
            <filter val="542"/>
            <filter val="543"/>
            <filter val="544"/>
            <filter val="545"/>
            <filter val="546"/>
            <filter val="547"/>
            <filter val="548"/>
            <filter val="549"/>
            <filter val="550"/>
            <filter val="551"/>
            <filter val="552"/>
            <filter val="553"/>
            <filter val="554"/>
            <filter val="555"/>
            <filter val="556"/>
            <filter val="557"/>
            <filter val="558"/>
            <filter val="559"/>
            <filter val="560"/>
            <filter val="561"/>
            <filter val="562"/>
            <filter val="563"/>
            <filter val="564"/>
            <filter val="565"/>
            <filter val="566"/>
            <filter val="567"/>
            <filter val="568"/>
            <filter val="569"/>
            <filter val="570"/>
            <filter val="571"/>
            <filter val="572"/>
            <filter val="573"/>
            <filter val="574"/>
            <filter val="575"/>
            <filter val="576"/>
            <filter val="577"/>
            <filter val="578"/>
            <filter val="579"/>
            <filter val="580"/>
            <filter val="581"/>
            <filter val="582"/>
            <filter val="583"/>
            <filter val="584"/>
            <filter val="585"/>
            <filter val="586"/>
            <filter val="587"/>
            <filter val="588"/>
            <filter val="589"/>
            <filter val="590"/>
            <filter val="591"/>
            <filter val="592"/>
            <filter val="593"/>
            <filter val="594"/>
            <filter val="595"/>
            <filter val="596"/>
            <filter val="597"/>
            <filter val="598"/>
            <filter val="599"/>
            <filter val="600"/>
            <filter val="601"/>
            <filter val="602"/>
            <filter val="603"/>
            <filter val="604"/>
            <filter val="605"/>
            <filter val="606"/>
            <filter val="607"/>
            <filter val="608"/>
            <filter val="609"/>
            <filter val="610"/>
            <filter val="611"/>
            <filter val="612"/>
            <filter val="613"/>
            <filter val="614"/>
            <filter val="615"/>
            <filter val="616"/>
            <filter val="617"/>
            <filter val="618"/>
            <filter val="619"/>
            <filter val="620"/>
            <filter val="621"/>
            <filter val="622"/>
            <filter val="623"/>
            <filter val="624"/>
            <filter val="625"/>
            <filter val="626"/>
            <filter val="627"/>
            <filter val="628"/>
            <filter val="629"/>
            <filter val="630"/>
            <filter val="631"/>
            <filter val="632"/>
            <filter val="633"/>
            <filter val="634"/>
            <filter val="635"/>
            <filter val="636"/>
            <filter val="637"/>
            <filter val="638"/>
            <filter val="639"/>
            <filter val="640"/>
            <filter val="641"/>
            <filter val="642"/>
            <filter val="643"/>
            <filter val="644"/>
            <filter val="645"/>
            <filter val="646"/>
            <filter val="647"/>
            <filter val="648"/>
            <filter val="649"/>
            <filter val="650"/>
            <filter val="651"/>
            <filter val="652"/>
            <filter val="653"/>
            <filter val="654"/>
            <filter val="655"/>
            <filter val="656"/>
            <filter val="657"/>
            <filter val="658"/>
            <filter val="659"/>
            <filter val="660"/>
            <filter val="661"/>
            <filter val="662"/>
            <filter val="663"/>
            <filter val="664"/>
            <filter val="665"/>
            <filter val="666"/>
            <filter val="667"/>
            <filter val="668"/>
            <filter val="669"/>
            <filter val="670"/>
            <filter val="671"/>
            <filter val="672"/>
            <filter val="673"/>
            <filter val="674"/>
            <filter val="675"/>
            <filter val="676"/>
            <filter val="677"/>
            <filter val="678"/>
            <filter val="679"/>
            <filter val="680"/>
            <filter val="681"/>
            <filter val="682"/>
            <filter val="683"/>
            <filter val="684"/>
            <filter val="685"/>
            <filter val="686"/>
            <filter val="687"/>
            <filter val="688"/>
            <filter val="689"/>
            <filter val="690"/>
            <filter val="691"/>
            <filter val="692"/>
            <filter val="693"/>
            <filter val="694"/>
            <filter val="695"/>
            <filter val="696"/>
            <filter val="697"/>
            <filter val="698"/>
            <filter val="699"/>
            <filter val="700"/>
            <filter val="701"/>
            <filter val="702"/>
            <filter val="703"/>
            <filter val="704"/>
            <filter val="705"/>
            <filter val="706"/>
            <filter val="707"/>
            <filter val="708"/>
            <filter val="709"/>
            <filter val="710"/>
            <filter val="711"/>
            <filter val="712"/>
            <filter val="713"/>
            <filter val="714"/>
            <filter val="715"/>
            <filter val="716"/>
            <filter val="717"/>
            <filter val="718"/>
            <filter val="719"/>
            <filter val="720"/>
            <filter val="721"/>
            <filter val="722"/>
            <filter val="723"/>
            <filter val="724"/>
            <filter val="725"/>
            <filter val="726"/>
            <filter val="727"/>
            <filter val="728"/>
            <filter val="729"/>
            <filter val="730"/>
            <filter val="731"/>
            <filter val="732"/>
            <filter val="733"/>
            <filter val="734"/>
            <filter val="735"/>
            <filter val="736"/>
            <filter val="737"/>
            <filter val="738"/>
            <filter val="739"/>
            <filter val="740"/>
            <filter val="741"/>
            <filter val="742"/>
            <filter val="743"/>
            <filter val="744"/>
            <filter val="745"/>
            <filter val="746"/>
            <filter val="747"/>
            <filter val="748"/>
            <filter val="749"/>
            <filter val="750"/>
            <filter val="751"/>
            <filter val="752"/>
            <filter val="753"/>
            <filter val="754"/>
            <filter val="755"/>
            <filter val="756"/>
            <filter val="757"/>
            <filter val="758"/>
            <filter val="759"/>
            <filter val="760"/>
            <filter val="761"/>
            <filter val="762"/>
            <filter val="763"/>
            <filter val="764"/>
            <filter val="765"/>
            <filter val="766"/>
            <filter val="767"/>
            <filter val="768"/>
            <filter val="769"/>
            <filter val="770"/>
            <filter val="771"/>
            <filter val="772"/>
            <filter val="773"/>
            <filter val="774"/>
            <filter val="775"/>
            <filter val="776"/>
            <filter val="777"/>
            <filter val="778"/>
            <filter val="779"/>
            <filter val="780"/>
            <filter val="781"/>
            <filter val="782"/>
            <filter val="783"/>
            <filter val="784"/>
            <filter val="785"/>
            <filter val="786"/>
            <filter val="787"/>
            <filter val="788"/>
            <filter val="789"/>
            <filter val="790"/>
            <filter val="791"/>
            <filter val="792"/>
            <filter val="793"/>
            <filter val="794"/>
            <filter val="795"/>
            <filter val="796"/>
            <filter val="797"/>
            <filter val="798"/>
            <filter val="799"/>
            <filter val="800"/>
            <filter val="801"/>
            <filter val="802"/>
            <filter val="803"/>
            <filter val="804"/>
            <filter val="805"/>
            <filter val="806"/>
            <filter val="807"/>
            <filter val="808"/>
            <filter val="809"/>
            <filter val="810"/>
            <filter val="811"/>
            <filter val="812"/>
            <filter val="813"/>
            <filter val="814"/>
            <filter val="815"/>
            <filter val="816"/>
            <filter val="817"/>
            <filter val="818"/>
            <filter val="819"/>
            <filter val="820"/>
            <filter val="821"/>
            <filter val="822"/>
            <filter val="823"/>
            <filter val="824"/>
            <filter val="825"/>
            <filter val="826"/>
            <filter val="827"/>
            <filter val="828"/>
            <filter val="829"/>
            <filter val="830"/>
            <filter val="831"/>
            <filter val="832"/>
            <filter val="833"/>
            <filter val="834"/>
            <filter val="835"/>
            <filter val="836"/>
            <filter val="837"/>
            <filter val="838"/>
            <filter val="839"/>
            <filter val="840"/>
            <filter val="841"/>
            <filter val="842"/>
            <filter val="843"/>
            <filter val="844"/>
            <filter val="845"/>
            <filter val="846"/>
            <filter val="847"/>
            <filter val="848"/>
            <filter val="849"/>
            <filter val="850"/>
            <filter val="851"/>
            <filter val="852"/>
            <filter val="853"/>
            <filter val="854"/>
            <filter val="855"/>
            <filter val="856"/>
            <filter val="857"/>
            <filter val="858"/>
            <filter val="859"/>
            <filter val="860"/>
            <filter val="861"/>
            <filter val="862"/>
            <filter val="863"/>
            <filter val="864"/>
            <filter val="865"/>
            <filter val="866"/>
            <filter val="867"/>
            <filter val="868"/>
            <filter val="869"/>
            <filter val="870"/>
            <filter val="871"/>
            <filter val="872"/>
            <filter val="873"/>
            <filter val="874"/>
            <filter val="875"/>
            <filter val="876"/>
            <filter val="877"/>
            <filter val="878"/>
            <filter val="879"/>
            <filter val="880"/>
            <filter val="881"/>
            <filter val="882"/>
            <filter val="883"/>
            <filter val="884"/>
            <filter val="885"/>
            <filter val="886"/>
            <filter val="887"/>
            <filter val="888"/>
            <filter val="889"/>
            <filter val="890"/>
            <filter val="891"/>
            <filter val="892"/>
            <filter val="893"/>
            <filter val="894"/>
            <filter val="895"/>
            <filter val="896"/>
            <filter val="897"/>
            <filter val="898"/>
            <filter val="899"/>
            <filter val="900"/>
            <filter val="901"/>
            <filter val="902"/>
            <filter val="903"/>
            <filter val="904"/>
            <filter val="905"/>
            <filter val="906"/>
            <filter val="907"/>
            <filter val="908"/>
            <filter val="909"/>
            <filter val="910"/>
            <filter val="911"/>
            <filter val="912"/>
            <filter val="913"/>
            <filter val="914"/>
            <filter val="915"/>
            <filter val="916"/>
            <filter val="917"/>
            <filter val="918"/>
            <filter val="919"/>
            <filter val="920"/>
            <filter val="921"/>
            <filter val="922"/>
            <filter val="923"/>
            <filter val="924"/>
            <filter val="925"/>
            <filter val="926"/>
            <filter val="927"/>
            <filter val="928"/>
            <filter val="929"/>
            <filter val="930"/>
            <filter val="931"/>
            <filter val="932"/>
            <filter val="933"/>
            <filter val="934"/>
            <filter val="935"/>
            <filter val="936"/>
            <filter val="937"/>
            <filter val="938"/>
            <filter val="939"/>
            <filter val="940"/>
            <filter val="941"/>
            <filter val="942"/>
            <filter val="943"/>
            <filter val="944"/>
            <filter val="945"/>
            <filter val="946"/>
            <filter val="947"/>
            <filter val="948"/>
            <filter val="949"/>
            <filter val="950"/>
            <filter val="951"/>
            <filter val="952"/>
            <filter val="953"/>
            <filter val="954"/>
            <filter val="955"/>
            <filter val="956"/>
            <filter val="957"/>
            <filter val="958"/>
            <filter val="959"/>
            <filter val="960"/>
            <filter val="961"/>
            <filter val="962"/>
            <filter val="963"/>
            <filter val="964"/>
            <filter val="965"/>
            <filter val="966"/>
            <filter val="967"/>
            <filter val="968"/>
            <filter val="969"/>
            <filter val="970"/>
            <filter val="971"/>
            <filter val="972"/>
            <filter val="973"/>
            <filter val="974"/>
            <filter val="975"/>
            <filter val="976"/>
            <filter val="977"/>
            <filter val="978"/>
            <filter val="979"/>
            <filter val="980"/>
            <filter val="981"/>
            <filter val="982"/>
            <filter val="983"/>
            <filter val="984"/>
            <filter val="985"/>
            <filter val="986"/>
            <filter val="987"/>
            <filter val="988"/>
            <filter val="989"/>
            <filter val="990"/>
            <filter val="991"/>
            <filter val="992"/>
            <filter val="993"/>
            <filter val="994"/>
            <filter val="995"/>
            <filter val="996"/>
            <filter val="997"/>
            <filter val="998"/>
            <filter val="999"/>
          </filters>
        </filterColumn>
        <filterColumn colId="12">
          <filters blank="1">
            <filter val="Klasifikasi hasil pemeriksaan BPK terhadap laporan keuangan pemerintah daerah berdasarkan tingkat kewajaran penyajian laporan."/>
            <filter val="Pajak yang dikenakan atas pelayanan yang disediakan oleh hotel, termasuk penginapan, rumah penginapan, losmen, dan sejenisnya."/>
            <filter val="Nilai pengeluaran minimum per kapita per bulan untuk memenuhi kebutuhan makanan dan non-makanan dasar di Kota Yogyakarta (Sumber: BPS – Data Garis Kemiskinan)."/>
            <filter val="Banyaknya anak berusia 0–17 tahun yang telah memiliki Kartu Identitas Anak (KIA)."/>
            <filter val="Total TPA di wilayah Kota Yogyakarta."/>
            <filter val="Satuan Polisi Resort Kota Yogyakarta."/>
            <filter val="Total belanja pemerintah daerah yang dialokasikan untuk urusan pendidikan."/>
            <filter val="Nilai koliform total di Hulu Sungai Winongo."/>
            <filter val="Total keseluruhan program yang tercantum dalam dokumen APBD."/>
            <filter val="Pungutan daerah atas pelayanan penyediaan penginapan atau villa yang dikelola oleh pemerintah daerah."/>
            <filter val="Persentase kelurahan dengan cakupan imunisasi dasar lengkap ≥80%"/>
            <filter val="Jumlah kebijakan kesejahteraan yang telah diimplementasikan/dijalankan dalam periode tertentu."/>
            <filter val="Jumlah temuan pemeriksaan yang dilakukan oleh Inspektorat Kota terhadap instansi/organisasi dalam kota tersebut."/>
            <filter val="Total penderita gangguan jiwa berat di wilayah kerja yang ditetapkan oleh SK Kepala Dinas Kesehatan"/>
            <filter val="Jumlah rancangan peraturan RTRW yang direncanakan untuk disusun dalam periode tertentu."/>
            <filter val="Laju pertumbuhan pendapatan daerah secara keseluruhan dibandingkan tahun sebelumnya."/>
            <filter val="Banyaknya beras yang dikonsumsi oleh penduduk dalam satu periode (biasanya per kapita per tahun), dihitung berdasarkan hasil Survei Sosial Ekonomi Nasional (Susenas) BPS."/>
            <filter val="Jumlah kasus korupsi yang merugikan negara."/>
            <filter val="Persentase total luas RTH (publik dan privat) dibanding luas wilayah kota."/>
            <filter val="Proporsi DBH antar daerah terhadap total pendapatan daerah."/>
            <filter val="Total kelompok tani aktif dan terdaftar di Kota Yogyakarta."/>
            <filter val="Total seluruh dokumen anggaran daerah yang disusun pada tahun anggaran berjalan."/>
            <filter val="Jumlah penduduk per satuan luas wilayah dan distribusinya di Kemantren Wirobrajan."/>
            <filter val="Klasifikasi penduduk bukan angkatan kerja berdasarkan status dalam kegiatan utama, seperti berusaha sendiri, buruh, atau tidak dibayar."/>
            <filter val="Terdakwa korupsi yang belum selesai dari bulan sebelumnya."/>
            <filter val="Tingkat kelengkapan berkas atau catatan keperawatan pasien berdasarkan standar dokumentasi"/>
            <filter val="Jumlah proyek yang memperoleh izin Penanaman Modal Dalam Negeri (PMDN) yang terealisasi dalam satu tahun di wilayah tertentu. (Sumber: BPS, Statistik Penanaman Modal)"/>
            <filter val="Jumlah kampung dan sekolah yang menjadi target penumbuhan Panca Tertib pada periode tertentu."/>
            <filter val="Total nilai buku aset/barang milik daerah sesuai hasil inventarisasi dan penilaian aset oleh Badan Pengelola Keuangan dan Aset Daerah."/>
            <filter val="Jumlah korban jiwa akibat angin puting beliung."/>
            <filter val="Realisasi output dari program pembangunan bidang infrastruktur dan kewilayahan."/>
            <filter val="Banyaknya sekolah menengah negeri (SMA/SMK) yang dikelola pemerintah (Sumber: BPS)."/>
            <filter val="Persentase kecamatan atau wilayah yang memiliki Linmas aktif sesuai standar pemerintah."/>
            <filter val="Jumlah PPKS yang berhak menerima PKH."/>
            <filter val="Jemaah haji berusia 51–60 tahun menurut kecamatan."/>
            <filter val="Indeks kepuasan masyarakat terhadap layanan publik yang diselenggarakan pada tingkat kecamatan / kemantren seperti izin, pelayanan publik dasar, administrasi, kebersihan, dll."/>
            <filter val="Kategori objek wisata berbasis koleksi museum."/>
            <filter val="Total pinjaman Rupiah &amp; Valas menurut jenis penggunaan di Kota Yogyakarta (juta Rp)."/>
            <filter val="Komposisi dan keragaman pangan yang dikonsumsi oleh penduduk yang menggambarkan keseimbangan gizi (Badan Ketahanan Pangan, PPH)."/>
            <filter val="Kredit bank umum yang dikategorikan lancar."/>
            <filter val="Indeks kepuasan masyarakat terhadap proses perencanaan, musrenbang, konsultasi publik dan capaian pembangunan."/>
            <filter val="Jumlah proses pengadaan barang daerah yang selesai dilaksanakan sesuai rencana."/>
            <filter val="Kredit bank umum untuk sektor jasa keuangan dan asuransi."/>
            <filter val="Banyaknya ubi jalar yang dikonsumsi sebagai bahan pangan pokok atau tambahan (BPS)."/>
            <filter val="Jumlah UKM binaan yang memperoleh intervensi peningkatan kapasitas lanjutan."/>
            <filter val="Jumlah seluruh perangkat daerah (dinas, badan, kecamatan) dalam satu wilayah administratif. (Sumber: Kemendagri)"/>
            <filter val="Jumlah peserta didik SMK di sekolah swasta (Sumber: BPS)."/>
            <filter val="Jumlah peserta didik SMA di sekolah swasta (Sumber: BPS)."/>
            <filter val="Jumlah peserta didik SLB di sekolah swasta (Sumber: BPS)."/>
            <filter val="Persentase rumah tangga yang melakukan praktik BABS dibanding total rumah tangga."/>
            <filter val="Nilai atau volume partisipasi masyarakat dalam bentuk tenaga, uang, atau material di Kecamatan Gondomanan."/>
            <filter val="Kepuasan petani dan masyarakat terhadap layanan pertanian, ketersediaan pangan, pupuk, perbenihan, dll."/>
            <filter val="Total balita yang menerima layanan pemantauan pertumbuhan dan perkembangan"/>
            <filter val="Persentase guru SMA yang memiliki kualifikasi pendidikan minimal S1 dibanding total guru SMA (Sumber: BPS)."/>
            <filter val="Total anggota Pandega Pramuka per kecamatan di Kota Yogyakarta."/>
            <filter val="Total Rukun Warga (RW) yang tercatat secara resmi dalam data kependudukan. Sumber: Kemendagri / Dukcapil."/>
            <filter val="Kredit BPR untuk konsumsi lain yang bukan sektor usaha."/>
            <filter val="Persentase drainase yang memenuhi standar ramah lingkungan dibanding total drainase yang ada."/>
            <filter val="Jumlah pasien TBC paru BTA positif yang dinyatakan sembuh setelah pengobatan DOTS"/>
            <filter val="Persentase daerah yang memenuhi target nasional imunisasi dasar lengkap minimal 80%"/>
            <filter val="Total terdakwa perkara biasa bulan ini."/>
            <filter val="Jumlah pengajuan layanan kesejahteraan pegawai yang diselesaikan sesuai tenggat waktu."/>
            <filter val="Persentase rumah tangga yang memiliki akses sanitasi layak tetapi belum aman."/>
            <filter val="Nilai tambah bruto yang dihasilkan oleh seluruh lapangan usaha atas dasar harga konstan tahun dasar 2010, digunakan untuk mengukur pertumbuhan ekonomi riil tanpa pengaruh inflasi (Sumber: BPS)."/>
            <filter val="Energi listrik yang dijual untuk pelanggan layanan khusus."/>
            <filter val="Jumlah gedung pemerintah yang telah dibangun atau direhabilitasi sesuai rencana."/>
            <filter val="Tingkat pencapaian pengelolaan dan pengembangan sistem air limbah permukiman (SPALD-S/T)."/>
            <filter val="Jumlah balita dengan status gizi baik/normal."/>
            <filter val="Persentase kegiatan pemantauan kualitas lingkungan (air, udara, tanah) yang dilakukan sesuai prosedur standar operasional (SOP) yang berlaku."/>
            <filter val="Nilai TSS di segmen hilir Gajahwong."/>
            <filter val="Total jumlah Kepala Keluarga yang tercatat di wilayah tertentu."/>
            <filter val="Nilai BOD di segmen hilir Gajahwong."/>
            <filter val="Nilai COD di segmen hilir Gajahwong."/>
            <filter val="Jumlah laki-laki yang lahir hidup di wilayah tersebut dalam periode tertentu."/>
            <filter val="Indeks gabungan yang mengukur kinerja pengelolaan keuangan dan aset daerah berdasarkan kriteria Kemendagri."/>
            <filter val="Persentase capaian RB pada bagian Umum dan Protokol."/>
            <filter val="Pajak penghasilan yang dibayar secara angsuran (Pasal 25) dan kekurangan pajak yang harus dibayar (Pasal 29)."/>
            <filter val="Total nilai uang yang dikirim melalui surat pos dalam negeri jenis Pos Express Dokumen."/>
            <filter val="Persentase peningkatan jumlah unit usaha di bidang kesehatan hewan (seperti klinik hewan, pet shop, laboratorium) yang telah dibina dan diawasi oleh dinas."/>
            <filter val="Persentase hunian kamar hotel berbintang."/>
            <filter val="Nilai DO di hilir Sungai Code."/>
            <filter val="Perkara gugatan perdata yang masuk bulan berjalan."/>
            <filter val="Jumlah wisatawan asing yang berkunjung ke objek wisata sejarah."/>
            <filter val="Total guru MA."/>
            <filter val="Rasio aspirasi yang berhasil tertampung dan ditindaklanjuti DPRD dari total aspirasi melalui Pokok Pikiran (Pokir), reses dan audiensi"/>
            <filter val="Jumlah bangunan yang telah memperoleh Izin Mendirikan Bangunan (IMB). (Sumber: BPS, Dinas PUPR)"/>
            <filter val="Total Peraturan Walikota yang telah ditetapkan sebagai pelaksanaan dari Perda atau kebijakan kepala daerah."/>
            <filter val="Jumlah rumah yang memiliki akses fasilitas sanitasi layak (toilet, septik tank, atau sambungan ke SPAL)."/>
            <filter val="Persentase jumlah item obat/vaksin/alat kesehatan yang tersedia dibanding kebutuhan."/>
            <filter val="Laju pertumbuhan total dana perimbangan antar tahun."/>
            <filter val="Perkara gugatan perdata yang belum selesai dari bulan sebelumnya."/>
            <filter val="Luas area yang memiliki potensi terjadinya kebakaran."/>
            <filter val="Jumlah total penyusutan aset tetap daerah yang telah dibebankan selama masa manfaat aset tersebut."/>
            <filter val="Persentase rumah yang hasil inspeksinya memenuhi syarat kesehatan."/>
            <filter val="Kunjungan kerja resmi anggota DPRD luar negeri untuk studi banding atau delegasi legislatif luar negeri."/>
            <filter val="Persentase kenaikan nilai penjualan UKM binaan dibanding tahun sebelumnya."/>
            <filter val="Kredit UMKM bank umum yang digunakan untuk modal kerja."/>
            <filter val="Jumlah keseluruhan usaha yang telah memiliki izin lingkungan hidup di wilayah kota."/>
            <filter val="Jumlah korban yang melaporkan atau memerlukan layanan bantuan hukum."/>
            <filter val="Banyaknya individu yang dicurigai menderita tuberkulosis (terduga TBC) berdasarkan hasil skrining di wilayah kerja dalam satu tahun tertentu"/>
            <filter val="Kegiatan ritual adat yang dilestarikan oleh masyarakat lokal. (Sumber: Disbud, BPS)"/>
            <filter val="jumlah sampah yang dikelola melalui aktifitas 3R seperti bank sampah, pusat daur ulang, pengomposan, dan lain-lain dan tidak diangkut ke TPA atau dibuang ke lingkungan"/>
            <filter val="Banyaknya dokumen rencana kerja, anggaran, dan evaluasi yang telah disusun dan diselesaikan."/>
            <filter val="Penilaian internal reformasi birokrasi yang dilakukan oleh Inspektorat terhadap organisasi terkait."/>
            <filter val="Jumlah pos polisi/pos keamanan yang beroperasi di wilayah kota."/>
            <filter val="Total mobilitas wisatawan mancanegara di wilayah tersebut."/>
            <filter val="Jumlah kebakaran yang disebabkan oleh listrik."/>
            <filter val="Indeks kepuasan terhadap layanan perdagangan, pasar, pengawasan, izin dagang dll."/>
            <filter val="Persentase pasangan usia subur yang mempunyai keinginan ber-KB namun belum terpenuhi dengan pelayanan KB."/>
            <filter val="Persentase pertambahan jumlah penduduk per tahun di wilayah Kemantren Gedongtengen terhadap jumlah penduduk pada awal tahun."/>
            <filter val="Kredit bank umum yang diberikan kepada sektor pengadaan listrik dan gas."/>
            <filter val="Jumlah rapat paripurna yang telah direncanakan / dijadwalkan pada awal periode."/>
            <filter val="Jumlah kerusakan yang telah ditangani dengan bantuan rehabilitasi dan rekonstruksi."/>
            <filter val="Pungutan daerah sebagai pembayaran atas jasa yang diberikan oleh pemerintah daerah untuk kepentingan umum."/>
            <filter val="Persentase volume sampah yang berhasil ditangani (diangkut, diolah, atau didaur ulang) dibanding total sampah yang dihasilkan."/>
            <filter val="Jumlah kacang hijau yang dikonsumsi untuk pangan oleh rumah tangga dalam periode tertentu (BPS)."/>
            <filter val="Persentase lansia terlantar yang menerima layanan ASLUM dibanding yang seharusnya menerima."/>
            <filter val="Jumlah ABH yang menerima layanan rehabilitasi, pendampingan, atau perlindungan hukum."/>
            <filter val="Total permohonan pendidikan kebakaran untuk anak TK."/>
            <filter val="Panjang segmen sungai di kota yang berada dalam kondisi bersih, tidak tercemar dan terkelola."/>
            <filter val="Total volume sampah yang dihasilkan selama periode tertentu."/>
            <filter val="Kredit bank umum untuk ruko &amp; rukan."/>
            <filter val="Tingkat kualitas layanan informasi publik yang diberikan oleh badan publik kepada masyarakat berdasarkan standar pelayanan informasi."/>
            <filter val="Sekolah minggu Kristen."/>
            <filter val="Total tabungan nasabah di BPR."/>
            <filter val="Persentase perubahan nilai belanja modal dibanding tahun sebelumnya."/>
            <filter val="Jumlah kasus tindak pidana saat unjuk rasa anarkis."/>
            <filter val="Rata-rata kelompok binaan yang difasilitasi oleh LPM di tingkat kelurahan atau kecamatan."/>
            <filter val="Perkiraan jumlah pasangan usia subur yang berminat menggunakan kontrasepsi implan."/>
            <filter val="Skor hasil perhitungan AKE masyarakat terhadap skor ideal pola pangan harapan."/>
            <filter val="Kontribusi energi dari kelompok buah/biji berminyak terhadap total AKE dibandingkan standar ideal."/>
            <filter val="Jumlah kematian akibat TBC per 100.000 penduduk"/>
            <filter val="Jumlah kegiatan penyelenggaraan rekayasa lalu lintas (pengaturan arus, parkir, rambu, marka, dll)."/>
            <filter val="Nilai atau volume partisipasi masyarakat dalam bentuk tenaga, uang, atau material di Kecamatan Danurejan."/>
            <filter val="Banyaknya kasus anemia (termasuk anemia gizi) yang ditemukan dan/atau ditangani oleh fasilitas kesehatan"/>
            <filter val="Total bank umum milik swasta."/>
            <filter val="Jumlah penduduk yang menyelesaikan pendidikan hingga jenjang Akademi atau Diploma III."/>
            <filter val="Total penyaluran beras Bulog Divre Yogyakarta per bulan."/>
            <filter val="Nilai konsentrasi sulfur dioksida (SO₂) di udara ambien yang diukur pada titik lokasi tersebut."/>
            <filter val="Jumlah rekomendasi yang diajukan BPK dalam laporan hasil pemeriksaan kepada instansi/daerah."/>
            <filter val="Perbandingan antara jumlah penduduk laki-laki dan perempuan per 100 perempuan di wilayah Kemantren Jetis."/>
            <filter val="Banyaknya lokasi wisata bertema sejarah."/>
            <filter val="Persentase permukiman kumuh yang telah dilakukan penanganan atau perbaikan."/>
            <filter val="Kredit bank umum untuk sektor jasa perusahaan."/>
            <filter val="Jumlah anak terlantar yang telah menerima layanan rehabilitasi sosial dasar."/>
            <filter val="Jumlah kampung yang telah memiliki program mitigasi, kesiapsiagaan, dan respons bencana sesuai standar pemerintah."/>
            <filter val="Pengeluaran pemerintah daerah untuk perolehan aset tetap yang memberikan manfaat lebih dari satu periode akuntansi."/>
            <filter val="Rapat khusus Komisi B yang menyelenggarakan fungsi legislatif, pengawasan atau pembahasan rancangan peraturan dalam bidang yang menjadi kewenangan masing-masing komisi."/>
            <filter val="Rapat khusus Komisi D yang menyelenggarakan fungsi legislatif, pengawasan atau pembahasan rancangan peraturan dalam bidang yang menjadi kewenangan masing-masing komisi."/>
            <filter val="Rapat khusus Komisi A yang menyelenggarakan fungsi legislatif, pengawasan atau pembahasan rancangan peraturan dalam bidang yang menjadi kewenangan masing-masing komisi."/>
            <filter val="Rapat khusus Komisi C yang menyelenggarakan fungsi legislatif, pengawasan atau pembahasan rancangan peraturan dalam bidang yang menjadi kewenangan masing-masing komisi."/>
            <filter val="Jumlah hasil kajian peraturan perundang-undangan yang telah memenuhi kepastian hukum sesuai standar pemerintah."/>
            <filter val="Perbandingan antara nilai investasi PMA yang terealisasi dengan nilai rencana investasi PMA yang disetujui, dinyatakan dalam persen. (Sumber: BPS, Kemendagri)"/>
            <filter val="Total Pendapatan Asli Daerah yang bersumber dari pajak daerah, retribusi, hasil pengelolaan kekayaan daerah yang dipisahkan, serta lain-lain PAD yang sah."/>
            <filter val="Persentase realisasi belanja daerah terhadap total pagu anggaran dalam tahun berjalan."/>
            <filter val="Persentase pasangan usia subur yang ingin menunda atau menghentikan kehamilan tetapi tidak menggunakan alat/cara kontrasepsi."/>
            <filter val="Persentase peningkatan jumlah pelaku usaha pangan segar asal tumbuhan yang telah dilakukan pengawasan keamanan pangan."/>
            <filter val="Jumlah kelompok pengrajin penerima bantuan dari pemerintah daerah."/>
            <filter val="Persentase kenaikan atau penurunan belanja tidak langsung pegawai dibanding tahun sebelumnya."/>
            <filter val="Jumlah kelompok tani yang mendapat kegiatan pembinaan aktif."/>
            <filter val="Total penyuluh agama yang berstatus Pegawai Negeri Sipil."/>
            <filter val="Upah bulanan terendah yang ditetapkan oleh pemerintah daerah dan wajib dibayarkan oleh perusahaan kepada pekerja."/>
            <filter val="Jumlah lansia terlantar yang menerima ASLUM."/>
            <filter val="Persentase rumah tangga yang terlayani SPALD-S dengan akses sanitasi aman sesuai standar BPS/Kemendagri."/>
            <filter val="Jumlah bayi yang lahir hidup selama satu periode tertentu di wilayah kerja"/>
            <filter val="Jumlah keputusan administratif yang diterbitkan oleh Sekretaris Daerah."/>
            <filter val="Jumlah atau luas kawasan yang berpotensi terdampak angin kencang/ribut."/>
            <filter val="Indeks kepuasan terhadap layanan bagian organisasi/SDM dalam menyediakan layanan administrasi internal instansi pemerintah."/>
            <filter val="Jumlah kamar hotel dari kategori berbintang."/>
            <filter val="Jumlah ASN yang menjadi peserta dalam program pendidikan atau pelatihan (diklat)."/>
            <filter val="Jumlah bank sampah yang berstatus pembina sesuai evaluasi teknis dan administratif."/>
            <filter val="Persentase sarana dan prasarana lalu lintas (rambu, marka, lampu) yang berfungsi baik terhadap total sarpras yang ada."/>
            <filter val="Jumlah individu perempuan yang tercatat dalam hasil pendataan keluarga oleh BKKBN."/>
            <filter val="Jumlah Kepala Keluarga yang memiliki akses sanitasi aman."/>
            <filter val="Jumlah kekayaan koperasi yang dimiliki dalam bentuk kas, inventaris, dan harta lainnya."/>
            <filter val="Persentase kebijakan kesejahteraan rakyat yang diimplementasikan dari total kebijakan yang ditetapkan."/>
            <filter val="Total rumah ibadah Kristen selain gereja resmi."/>
            <filter val="Jumlah museum yang menjadi destinasi wisata."/>
            <filter val="Rasio aduan, pertanyaan, usul, saran, dan informasi masyarakat yang ditindaklanjuti dalam waktu maksimal 2 x 24 jam terhadap total aduan yang masuk."/>
            <filter val="Banyaknya buah durian yang dikonsumsi oleh rumah tangga (BPS)."/>
            <filter val="Rata-rata perkiraan lama hidup seseorang sejak lahir apabila pola mortalitas yang berlaku saat ini tetap berlaku sepanjang hidupnya (Sumber: BPS – Komponen IPM)."/>
            <filter val="Jumlah surat yang dikirim di dalam negeri menggunakan layanan pos kilat khusus."/>
            <filter val="Total perusahaan daerah air minum (PDAM) yang beroperasi."/>
            <filter val="Banyaknya perangkat daerah yang strukturnya sesuai dengan rasio, beban kerja, dan standar organisasi proporsional sesuai regulasi."/>
            <filter val="Total jumlah sampah yang dihasilkan selama periode tertentu di seluruh wilayah kota."/>
            <filter val="Rasio jumlah pustakawan terhadap total perpustakaan sesuai pedoman SDM Perpustakaan Nasional dan Kemendagri."/>
            <filter val="Jumlah korban bencana alam yang tercatat berdasarkan jenis kerusakan atau kejadian."/>
            <filter val="Skor ideal konsumsi umbi-umbian terhadap total energi pangan (BKP)."/>
            <filter val="Total volume sampah yang dihasilkan oleh seluruh kegiatan rumah tangga, industri, komersial, dan fasilitas publik di wilayah kota."/>
            <filter val="Jumlah produk hukum dari tiap kategori yang telah selesai dan disahkan dalam periode pelaporan"/>
            <filter val="Jumlah kasus pertikaian yang terjadi antar wilayah desa atau kelurahan."/>
            <filter val="Kadar fosfat total di segmen Hulu Sungai Gajahwong."/>
            <filter val="Total guru MI."/>
            <filter val="Persentase perubahan total belanja langsung daerah dibandingkan tahun sebelumnya."/>
            <filter val="Jumlah dokumen perencanaan kebutuhan SDMK dibagi jumlah UPT dan Dinkes × 5"/>
            <filter val="Banyaknya anak keluarga miskin usia 6–24 bulan yang mendapatkan MP-ASI dalam periode tertentu"/>
            <filter val="Jumlah Pokdarwis yang tercatat pada Indeks Kinerja Pariwisata."/>
            <filter val="Total pinjaman menurut jenis penggunaan industri pengolahan."/>
            <filter val="Tingkat pencapaian penataan bangunan dan lingkungan permukiman."/>
            <filter val="Jumlah administrasi pertanahan yang tertib dan sesuai prosedur dalam pemenuhan kebutuhan tanah pemerintah kota."/>
            <filter val="Jumlah alat ukur/takar/timbang yang telah mendapatkan tanda tera sah."/>
            <filter val="Total permohonan rekomendasi Andalalin yang diterima."/>
            <filter val="Terdakwa pelanggaran yang dijatuhi putusan pidana."/>
            <filter val="Total perkara gugatan perdata bulan ini."/>
            <filter val="Rapat internal partai anggota DPRD (fraksi) untuk membahas posisi politik, tanggapan terhadap rapat DPRD, atau strategi legislatif."/>
            <filter val="Nilai koliform total di segmen hilir Gajahwong."/>
            <filter val="Persentase capaian Angka Kecukupan Energi (AKE) dibandingkan kebutuhan energi ideal menurut PPH."/>
            <filter val="Kelompok penduduk yang termasuk kuintil 5 (20% teratas) dalam distribusi pengeluaran per kapita (Sumber: BPS – Susenas)."/>
            <filter val="Laju pertumbuhan DBH dari tahun sebelumnya."/>
            <filter val="Indeks kegiatan pelestarian dan penyusutan arsip berdasarkan pedoman ANRI"/>
            <filter val="Total kasus terkonfirmasi (akumulasi atau periode tertentu; tentukan cakupan)"/>
            <filter val="Polsek yang membawahi wilayah Wirobrajan."/>
            <filter val="Jumlah bangunan pelengkap jalan (rambu, guardrail, marka, trotoar) yang berfungsi dengan baik."/>
            <filter val="Jumlah usaha pariwisata yang memiliki sertifikat usaha."/>
            <filter val="Jumlah kampung yang telah dibentuk sesuai standar Panca Tertib."/>
            <filter val="Nilai coli tinja di segmen tengah Sungai Gajahwong."/>
            <filter val="Persentase panjang sungai yang kualitas kebersihan dan pengelolaannya terjaga dibanding total panjang sungai kota."/>
            <filter val="Persentase realisasi pendapatan BLUD Rumah Sakit terhadap target pendapatan yang ditetapkan"/>
            <filter val="Nilai hasil audit kearsipan berdasarkan pedoman ANRI dan Kemendagri."/>
            <filter val="Jumlah sampel produk dari pelaku usaha pangan segar asal tumbuhan yang telah dilakukan pengawasan oleh dinas terkait."/>
            <filter val="Tingkat pencapaian pembangunan dan pengembangan perumahan."/>
            <filter val="Jumlah tenaga kerja yang mengalami Pemutusan Hubungan Kerja (PHK) dalam periode tertentu."/>
            <filter val="Total jumlah jemaah haji yang diberangkatkan setiap tahun."/>
            <filter val="Jumlah weselpos yang dikirim di dalam negeri."/>
            <filter val="Persentase pertumbuhan Produk Domestik Bruto (PDRB) / produk ekonomi daerah dari satu periode ke periode berikutnya"/>
            <filter val="Jumlah pasien dengan diagnosis TBC yang meninggal dalam periode tertentu"/>
            <filter val="Jumlah lembaga pemberdayaan masyarakat desa atau kelurahan di seluruh wilayah Kota Yogyakarta."/>
            <filter val="Total perkara PHI bulan ini."/>
            <filter val="Jumlah korban jiwa akibat kebakaran atau bencana terkait."/>
            <filter val="Proporsi DTW yang telah memenuhi standar pelayanan prima."/>
            <filter val="Jumlah tangki septik komunal yang digunakan bersama 5-10 KK."/>
            <filter val="Barang yang dikirim per potongan (unit)."/>
            <filter val="Jumlah kasus yang terkait kerusuhan massal."/>
            <filter val="Persentase lansia terlantar yang menerima layanan rehabilitasi sosial dasar di luar panti."/>
            <filter val="Jumlah anak yang melapor sebagai korban kekerasan pada periode tertentu, baik melalui UPTD, kepolisian, atau lembaga layanan."/>
            <filter val="Perbandingan antara jumlah penduduk laki-laki dan perempuan per 100 perempuan di wilayah Kemantren Ngampilan."/>
            <filter val="Jumlah kebakaran yang disebabkan oleh lampu."/>
            <filter val="Banyaknya bayi perempuan yang lahir hidup di suatu wilayah dalam periode tertentu."/>
            <filter val="Nilai uang dari transaksi dalam sistem pembayaran."/>
            <filter val="Kepuasan masyarakat / instansi terhadap pelayanan pengawasan internal, audit dan kepatuhan daerah."/>
            <filter val="Total volume sampah yang diangkut dari TPS atau depo ke TPA dalam satu periode tertentu."/>
            <filter val="Perkara biasa yang masuk pada bulan berjalan."/>
            <filter val="Luas wilayah yang terlayani oleh fasilitas pengelolaan sampah (TPS, depo, TPA)."/>
            <filter val="Jumlah kebakaran yang disebabkan oleh faktor lain."/>
            <filter val="Persentase Bank Perkreditan Rakyat/Lembaga Keuangan Mikro yang aktif beroperasi."/>
            <filter val="Banyaknya permohonan hak akses pemanfaatan data kependudukan yang telah disetujui oleh Ditjen Dukcapil Pusat."/>
            <filter val="Jumlah total permohonan pelayanan Andalalin atau layanan lalu lintas yang diterima dinas."/>
            <filter val="Jumlah kepala keluarga yang pendidikan terakhirnya Akademi/Diploma/ Perguruan Tinggi."/>
            <filter val="Jumlah penilaian kinerja pegawai (PNS/ASN) yang sudah diselesaikan dalam periode tertentu."/>
            <filter val="Nilai konsentrasi SO₂ di udara ambien di lokasi tersebut."/>
            <filter val="Luas wilayah permukiman yang memiliki sarana dan prasarana dasar dalam kondisi baik."/>
            <filter val="Jumlah kegiatan operasional yang dilakukan untuk mendukung program pengentasan kemiskinan."/>
            <filter val="Persentase jumlah peserta didik jenjang SMA/SMK sesuai usia standar sekolah menengah (15–18 tahun) terhadap total penduduk usia yang sama (Sumber: BPS)."/>
            <filter val="Jumlah korban yang benar-benar menerima layanan bantuan hukum."/>
            <filter val="Nilai investasi dari IKM binaan pemerintah daerah tahun berjalan."/>
            <filter val="Jumlah calon transmigran yang direncanakan untuk diberangkatkan sesuai target pemerintah daerah/pusat."/>
            <filter val="Perubahan jumlah penduduk akibat adanya kelahiran, kematian, dan perpindahan masuk/keluar penduduk."/>
            <filter val="Banyaknya penderita gangguan jiwa berat yang mendapat penanganan dalam satu tahun"/>
            <filter val="Jumlah lembaga pendidikan keterampilan yang memiliki izin operasional dari pemerintah daerah."/>
            <filter val="Indeks kepuasan terhadap layanan dari Dinas / Badan Pengelolaan Penduduk, Pemberdayaan Perempuan &amp; Anak / Keluarga Berencana, atau yang setara."/>
            <filter val="Guru MI negeri."/>
            <filter val="Jumlah materi siaran, video, atau program yang dihasilkan oleh YK TV dalam satu periode tertentu."/>
            <filter val="Perbandingan antara nilai belanja langsung pegawai dengan total belanja langsung."/>
            <filter val="Jumlah KUBE dan USEP yang mandiri."/>
            <filter val="Proporsi DAK terhadap total nilai APBD."/>
            <filter val="Jumlah bayi dengan BBLR yang tercatat di fasilitas kesehatan."/>
            <filter val="Kredit bank umum untuk kepemilikan flat dan apartemen."/>
            <filter val="Kondisi integrasi dokumen RPPLH ke dalam dokumen perencanaan pembangunan kota (seperti RPJMD, RTRW)."/>
            <filter val="Jumlah penduduk yang memeluk agama Konghucu."/>
            <filter val="Persentase rekomendasi proteksi kebakaran yang diberikan tepat waktu."/>
            <filter val="Jumlah kasus perusakan properti."/>
            <filter val="Jumlah kasus kebakaran yang tercatat."/>
            <filter val="Jumlah kasus peredaran bahan berbahaya tahun berjalan."/>
            <filter val="Persentase anak usia 0–59 bulan yang mendapatkan pelayanan kesehatan sesuai standar dari total balita yang ada"/>
            <filter val="Jumlah guru SLB yang bekerja di sekolah negeri (Sumber: BPS)."/>
            <filter val="Jumlah bukti pembayaran tanah aset pemerintah kota yang telah didaftarkan untuk sertifikasi."/>
            <filter val="Jumlah pengawas koperasi perempuan."/>
            <filter val="Kredit bank umum yang diberikan kepada sektor pertambangan dan penggalian."/>
            <filter val="Persentase Organisasi Perangkat Daerah (OPD) yang telah memperoleh izin atau hak akses pemanfaatan data kependudukan dari Kementerian Dalam Negeri."/>
            <filter val="Jumlah kejadian badai yang tercatat."/>
            <filter val="Dana bagi hasil dari penerimaan sumber daya alam sektor perikanan tangkap dan budidaya."/>
            <filter val="Jumlah MA negeri yang memenuhi standar kelayakan."/>
            <filter val="Jumlah MI negeri yang memenuhi standar kelayakan."/>
            <filter val="Jumlah peserta didik MI swasta."/>
            <filter val="Banyaknya bayi laki-laki yang lahir hidup di suatu wilayah dalam periode tertentu."/>
            <filter val="Nilai target pajak yang direncanakan untuk ditetapkan pada tahun anggaran berjalan."/>
            <filter val="Perbandingan antara jumlah penduduk laki-laki dan perempuan per 100 perempuan di wilayah Kemantren Pakualaman."/>
            <filter val="Total guru yang mengajar di SLB, baik negeri maupun swasta (Sumber: BPS)."/>
            <filter val="Total mobilitas wisatawan domestik."/>
            <filter val="Total perangkat daerah mitra di bidang pemerintahan/aparatur."/>
            <filter val="Banyaknya bayi yang bertahan hidup sampai usia satu tahun per 1.000 kelahiran hidup pada tahun tertentu"/>
            <filter val="Banyaknya penduduk usia produktif (15–64 tahun) sesuai data Dinkes dalam satu tahun tertentu"/>
            <filter val="Rasio hubungan komunikasi sandi yang berfungsi optimal terhadap total hubungan komunikasi yang terbangun. (Sumber: BSSN)"/>
            <filter val="Jumlah kursi di DPRD yang dihuni oleh anggota legislatif perempuan."/>
            <filter val="Rasio produk hukum (draft dan usulan) yang berhasil diselesaikan (disahkan) dibandingkan total produk hukum yang direncanakan."/>
            <filter val="Rasio jumlah pemberitaan positif dan netral terhadap Pemerintah Kota Yogyakarta dibandingkan total pemberitaan di media."/>
            <filter val="Nilai pajak yang berhasil ditetapkan dan diterima berdasarkan hasil realisasi pendapatan daerah."/>
            <filter val="Jumlah keseluruhan fasilitas kesehatan dan kelurahan yang menjadi cakupan wilayah pendataan."/>
            <filter val="Jumlah SDM yang telah mengikuti peningkatan kapasitas."/>
            <filter val="Jumlah kasus penemuan mayat di wilayah kota."/>
            <filter val="Rasio aplikasi berbasis teknologi informasi yang berhasil dibangun terhadap jumlah aplikasi yang direncanakan."/>
            <filter val="Jemaah haji yang berprofesi pelajar menurut kecamatan."/>
            <filter val="Ukuran kualitas pelayanan jalan berdasarkan kecepatan rata-rata kendaraan yang melintas."/>
            <filter val="Polsek yang membawahi wilayah Gondokusuman."/>
            <filter val="Banyaknya penduduk berjenis kelamin perempuan yang berdomisili di wilayah tertentu."/>
            <filter val="Persentase kontribusi energi dari gula terhadap total energi konsumsi dibandingkan pola ideal."/>
            <filter val="Nilai hasil evaluasi Sistem Akuntabilitas Kinerja Instansi Pemerintah (SAKIP) untuk DPMPTSP yang dilakukan oleh Inspektorat. (Sumber: KemenPAN-RB, Inspektorat)"/>
            <filter val="Koefisien yang mengukur ketimpangan distribusi pendapatan atau pengeluaran, dari 0 (merata sempurna) hingga 1 (satu orang punya semua)"/>
            <filter val="Jumlah desa atau kelurahan yang memiliki inisiatif pelestarian budaya dan kegiatan ekonomi kreatif berbasis budaya. (Sumber: Kemendikbudristek)"/>
            <filter val="Total konsumsi pisang sebagai pangan segar maupun olahan (BPS)."/>
            <filter val="Jumlah kasus pertikaian yang melibatkan pelajar atau mahasiswa."/>
            <filter val="Jumlah pelanggan air minum kategori VI-3, termasuk pelanggan instansi/organisasi yang menggunakan air secara khusus."/>
            <filter val="Persentase calon transmigran yang telah ditempatkan di lokasi permukiman dari total kuota transmigran."/>
            <filter val="Nilai DO di Hulu Sungai Winongo."/>
            <filter val="Panjang talud yang baru dibangun atau direhabilitasi dan berfungsi baik."/>
            <filter val="Keberangkatan anggota komisi / alat kelengkapan DPRD ke luar wilayah DIY untuk studi banding, pembelajaran kebijakan, audit program, atau kerjasama legislatif"/>
            <filter val="Jumlah benda cagar budaya yang mendapat perlindungan dan perawatan resmi. (Sumber: Disbud, Kemendikbudristek)"/>
            <filter val="Jumlah koperasi yang menyelenggarakan Rapat Anggota Tahunan (RAT) sesuai ketentuan."/>
            <filter val="Jumlah rumah yang memenuhi standar kelayakan hunian sesuai peraturan pemerintah."/>
            <filter val="Jumlah SLB yang dikelola pemerintah (Sumber: BPS)."/>
            <filter val="Jumlah SMA/SMK swasta yang memenuhi standar kelayakan fisik dan sarana-prasarana (Sumber: BPS)."/>
            <filter val="Jumlah total lembaga, instansi, atau perangkat daerah di Kota Yogyakarta yang memiliki struktur kelembagaan PUG."/>
            <filter val="Belanja untuk honorarium atau pembayaran tenaga kerja yang terlibat langsung dalam pelaksanaan program dan kegiatan pemerintah daerah."/>
            <filter val="Panjang saluran irigasi yang dalam kondisi baik dan berfungsi optimal."/>
            <filter val="Energi listrik bisnis dengan daya lebih dari 200 kVA."/>
            <filter val="Jumlah penduduk per satuan luas wilayah dan distribusinya di Kemantren Gedongtengen."/>
            <filter val="Kredit bank umum untuk sektor pemerintahan, pertahanan, dan jaminan sosial wajib."/>
            <filter val="Persentase jumlah TFU yang dilakukan inspeksi kesehatan lingkungan dan memenuhi syarat kesehatan terhadap total TFU yang diperiksa"/>
            <filter val="Jumlah penghargaan yang diberikan kepada seniman atau budayawan. (Sumber: Disbud)"/>
            <filter val="Jumlah unjuk rasa terkait isu ekonomi atau isu lain selain politik."/>
            <filter val="Persentase penduduk yang menamatkan pendidikan Diploma I atau II."/>
            <filter val="Pajak yang dipungut atas penyelenggaraan hiburan seperti pertunjukan, bioskop, pertandingan olahraga, dan sejenisnya."/>
            <filter val="Jumlah penumpang yang melewati stasiun."/>
            <filter val="Jumlah program yang diarahkan untuk menciptakan lapangan kerja dan menekan angka pengangguran."/>
            <filter val="Persentase kinerja pencapaian target lingkungan hidup daerah dihitung dari Indeks Kualitas Lingkungan Hidup (IKLH)."/>
            <filter val="Hasil evaluasi SAKIP untuk Dinas Pemadam Kebakaran oleh Inspektorat."/>
            <filter val="Nilai Indeks Pembangunan Manusia yang dihitung khusus untuk penduduk perempuan berdasarkan tiga dimensi IPM: kesehatan, pendidikan, dan ekonomi (Sumber: BPS)."/>
            <filter val="Persentase kelompok tani yang mendapatkan pembinaan rutin dari dinas pertanian."/>
            <filter val="Jumlah peserta didik laki-laki di LPK."/>
            <filter val="Jumlah korban pertikaian yang meninggal dunia."/>
            <filter val="Banyaknya buah jeruk yang dikonsumsi oleh penduduk dalam satu tahun (BPS)."/>
            <filter val="Nilai hasil survei kepuasan internal anggota DPRD terhadap pelayanan sekretariat dan fasilitas legislatif."/>
            <filter val="Kredit bank umum yang dikategorikan diragukan."/>
            <filter val="Pungutan daerah atas pelayanan pemakaman, pengabuan, dan/atau pemeliharaan makam."/>
            <filter val="Jumlah kendaraan khusus (tangki, derek, crane, dll) yang wajib melakukan uji berkala."/>
            <filter val="Total dana pihak ketiga yang ditempatkan nasabah dalam bentuk rekening giro."/>
            <filter val="Luas total wilayah administrasi suatu daerah yang dinyatakan dalam satuan kilometer persegi (km²). Sumber: BPS."/>
            <filter val="Rasio IKM yang memiliki izin industri terhadap total IKM yang beroperasi."/>
            <filter val="Kontribusi energi dari kelompok minyak dan lemak terhadap total AKE dibandingkan standar ideal."/>
            <filter val="Perbandingan antara total PAD dengan total belanja dalam APBD, menggambarkan tingkat kemandirian fiskal daerah."/>
            <filter val="Jumlah penduduk yang mengungsi akibat banjir."/>
            <filter val="Perbandingan antara jumlah penduduk laki-laki dan perempuan per 100 perempuan di wilayah Kemantren Kotagede."/>
            <filter val="Nilai CO di udara ambien di titik pengukuran di kantor Kelurahan Baciro."/>
            <filter val="Persentase kampung/kelurahan yang memiliki program perlindungan masyarakat aktif dibanding total kampung/kelurahan."/>
            <filter val="Jumlah kasus diare yang mendapatkan penanganan kesehatan oleh faskes atau kader"/>
            <filter val="Banyaknya tenaga kesehatan yang memiliki Surat Izin Praktik (SIP) aktif"/>
            <filter val="Total nilai pengeluaran wisatawan dalam periode tertentu."/>
            <filter val="Nilai rata-rata kualitas daya tarik wisata berdasarkan hasil survei dan kriteria Kemenparekraf."/>
            <filter val="Persentase fasilitas parkir (area, marka, alat retribusi) yang tersedia dan berfungsi baik terhadap kebutuhan ideal."/>
            <filter val="Perkara pelanggaran yang tercatat masuk bulan berjalan."/>
            <filter val="Jumlah temuan audit atau pemeriksaan yang dilakukan oleh APIP internal instansi/daerah."/>
            <filter val="Jumlah weselpos yang diterima dari luar negeri."/>
            <filter val="Total kapasitas daya listrik yang terpasang di wilayah layanan PLN Kota Yogyakarta."/>
            <filter val="Kredit yang diklasifikasikan berdasarkan sektor usaha penerima pinjaman."/>
            <filter val="Banyaknya sarana dan prasarana pertanian yang berfungsi normal sesuai peruntukan."/>
            <filter val="Persentase kenaikan atau penurunan belanja barang dan jasa dibandingkan tahun sebelumnya."/>
            <filter val="Nilai rata-rata indeks inovasi daerah berdasarkan penilaian Kementerian Dalam Negeri."/>
            <filter val="Jumlah seluruh titik penerangan jalan umum di wilayah tertentu."/>
            <filter val="Perkara gugatan perdata yang diajukan banding."/>
            <filter val="Kantor Kelurahan Baciro"/>
            <filter val="Banyaknya ibu bersalin yang melakukan persalinan di fasilitas kesehatan pada tahun tertentu"/>
            <filter val="Jumlah gedung atau fasilitas khusus yang digunakan untuk kegiatan seni pertunjukan. (Sumber: Kemendagri, Disbud)"/>
            <filter val="Rasio dataset sektoral yang dipublikasikan ke portal data terbuka dibanding total dataset yang tersedia. (Sumber: Kemendagri, BPS)"/>
            <filter val="Jumlah izin usaha rumah makan atau restoran yang diterbitkan pemerintah daerah dalam periode tertentu. (Sumber: Kemendagri, OSS-RBA)"/>
            <filter val="Perkara gugatan perdata yang telah diputus."/>
            <filter val="Nilai atau volume partisipasi masyarakat dalam bentuk tenaga, uang, atau material di Kecamatan Kotagede."/>
            <filter val="Perbandingan antara total pendapatan dengan total belanja daerah, mencerminkan keseimbangan fiskal."/>
            <filter val="Persentase pertambahan jumlah penduduk per tahun di wilayah Kemantren Tegalrejo terhadap jumlah penduduk pada awal tahun."/>
            <filter val="Indeks yang mengukur efektivitas tata kelola tata ruang, termasuk pengaturan, pembinaan, pengendalian, dan pengawasan RTRW."/>
            <filter val="Nilai akuntabilitas kinerja instansi pariwisata berdasarkan hasil evaluasi SAKIP."/>
            <filter val="Kondisi kualitas air di segmen hilir Sungai Winongo berdasarkan parameter."/>
            <filter val="Jumlah KK yang menggunakan Instalasi Pengolahan Air Limbah (IPAL) komunal."/>
            <filter val="Pinjaman yang diperoleh pemerintah daerah dari lembaga atau pemerintah asing yang sah sesuai ketentuan perundangan."/>
            <filter val="Nilai konsentrasi NO₂ udara ambien di lokasi pusat kota."/>
            <filter val="Saluran irigasi utama yang menyalurkan air dari sumber ke jaringan sekunder."/>
            <filter val="Jumlah layanan administratif dan keuangan yang berhasil diselesaikan untuk tenaga ahli fraksi dan pakar."/>
            <filter val="Total penduduk berusia 0–17 tahun yang tercatat di wilayah administrasi."/>
            <filter val="Proporsi balita gizi buruk + gizi kurang terhadap seluruh balita ditimbang"/>
            <filter val="Jumlah proyek yang memperoleh izin Penanaman Modal Asing (PMA) yang terealisasi dalam satu tahun di wilayah tertentu. (Sumber: BPS, Statistik Penanaman Modal)"/>
            <filter val="Persentase penduduk yang menamatkan pendidikan Diploma III, Akademi, atau Sarjana Muda."/>
            <filter val="Pengeluaran daerah yang terkait langsung dengan pelaksanaan program dan kegiatan yang mengacu pada pencapaian sasaran kinerja pemerintah daerah."/>
            <filter val="Banyaknya kentang yang dikonsumsi sebagai bahan pangan (BPS)."/>
            <filter val="Total wisatawan domestik ke objek wisata lainnya."/>
            <filter val="Persentase operasi penyelamatan non-kebakaran yang berhasil melindungi manusia."/>
            <filter val="Jumlah penderita gangguan jiwa berat dan ringan yang tercatat di fasilitas kesehatan"/>
            <filter val="Total lembaga yang menjadi bagian dari jaringan kerja atau sistem pengendalian penduduk berbasis gender."/>
            <filter val="Nilai omset koperasi yang mendapatkan pembinaan dari pemerintah pada tahun berjalan."/>
            <filter val="Jumlah situs sejarah atau arkeologis yang terdata. (Sumber: Disbud)"/>
            <filter val="Jumlah hasil kajian yang telah diterapkan dalam pelaksanaan program kerja perangkat daerah."/>
            <filter val="Jumlah kasus konflik sosial yang tercatat melalui Sistem Informasi Daerah (SISDA) atau Sistem Informasi Stabilitas dan Keamanan (SISCAM), baik yang sedang berlangsung maupun yang telah ditindaklanjuti."/>
            <filter val="Persentase luas kawasan permukiman yang memiliki sarana dan prasarana dasar (air, jalan, drainase, listrik) dalam kondisi baik."/>
            <filter val="Rasio jumlah penduduk per satu masjid."/>
            <filter val="Jumlah dari temuan BPK yang telah mendapat aksi atau tindak lanjut resmi oleh instansi terkait."/>
            <filter val="Banyaknya pemberitaan positif dan netral di media cetak terkait kinerja Pemerintah Kota Yogyakarta."/>
            <filter val="Total klenteng Konghucu."/>
            <filter val="Nilai DO di hilir Sungai Winongo."/>
            <filter val="Total perkara yang terkait kegiatan subversi, ancaman keamanan negara, atau pelanggaran hukum keamanan nasional."/>
            <filter val="Nilai atau volume partisipasi masyarakat dalam bentuk tenaga, uang, atau material di Kecamatan Umbulharjo."/>
            <filter val="Total jiwa atau kepala keluarga transmigran yang diberangkatkan dalam periode tertentu."/>
            <filter val="Jumlah lembaga penyiaran publik, swasta, komunitas, dan berlangganan yang beroperasi di wilayah Kota Yogyakarta sesuai izin resmi."/>
            <filter val="Banyaknya kasus penyakit jantung yang ditemukan dan/atau ditangani oleh fasilitas kesehatan"/>
            <filter val="Total pembina Pramuka per kecamatan di Kota Yogyakarta."/>
            <filter val="Nilai tunggakan pajak yang berhasil ditagih dan dibayar pada periode tertentu."/>
            <filter val="Jemaah haji berusia 31–40 tahun menurut kecamatan."/>
            <filter val="Jumlah anak usia pendidikan dasar kelas 1 sampai 9 di Kota Yogyakarta dalam kurun waktu satu tahun ajaran yang sama"/>
            <filter val="Persentase penduduk yang telah menamatkan SD atau sederajat."/>
            <filter val="Banyaknya kematian wanita selama kehamilan, persalinan, dan dalam 42 hari setelah persalinan tanpa memperhitungkan lama dan tempat kehamilan"/>
            <filter val="Nilai agregat indikator kinerja yang menunjukkan tingkat akuntabilitas kinerja pemerintah daerah atau instansi."/>
            <filter val="Jumlah surat ke luar negeri menggunakan layanan RLN (Registered Letter International)."/>
            <filter val="Total jumlah rumah yang tercatat dalam wilayah kota."/>
            <filter val="Rasio perjanjian kerja sama yang telah dilaksanakan dibandingkan total yang ditandatangani."/>
            <filter val="Total pelanggan listrik rumah tangga di wilayah layanan PLN."/>
            <filter val="Belanja daerah yang digunakan untuk pengadaan barang dan jasa guna mendukung pelaksanaan program dan kegiatan pemerintah daerah."/>
            <filter val="Persentase penduduk yang pernah sekolah tetapi belum menamatkan SD."/>
            <filter val="Perbandingan antara belanja tidak langsung pegawai dengan total belanja langsung."/>
            <filter val="Jumlah KK yang menggunakan jamban bersama yang memenuhi standar layak."/>
            <filter val="Jumlah dokumen hasil evaluasi efektivitas kebijakan transportasi dan jalan di tingkat kabupaten/kota."/>
            <filter val="Jumlah tanah Kasultanan dan Kadipaten yang direncanakan untuk monitoring dan evaluasi."/>
            <filter val="Pasar yang dikelola pemerintah daerah, tempat pedagang menjual kebutuhan pokok secara eceran. (BPS: Statistik Perdagangan Dalam Negeri)."/>
            <filter val="Dana transfer antar pemerintah daerah yang bersifat bantuan keuangan."/>
            <filter val="Total anggaran Danais yang digunakan untuk urusan kelembagaan pemerintah daerah dalam konteks keistimewaan."/>
            <filter val="Persentase sampah yang dikurangi melalui kegiatan Reduce, Reuse, Recycle dibandingkan total produksi sampah."/>
            <filter val="Jumlah tenaga ahli kesehatan masyarakat aktif."/>
            <filter val="Kredit bank umum untuk sektor pendidikan."/>
            <filter val="Persentase peningkatan jumlah cadangan pangan yang berhasil dipenuhi dan dikelola oleh pemerintah daerah dibanding tahun sebelumnya."/>
            <filter val="Jumlah seluruh pelanggaran Perda dan Perkada yang tercatat."/>
            <filter val="Jumlah seluruh kamar hotel (bintang dan non-bintang) yang dapat digunakan."/>
            <filter val="Total keseluruhan kelurahan yang ada di wilayah administrasi Kota Yogyakarta. Sumber: Kemendagri."/>
            <filter val="Perbandingan antara jumlah sarana dan prasarana jalan, jembatan, dan pelengkap yang memenuhi standar teknis terhadap total yang ada."/>
            <filter val="Pengembalian dana pinjaman yang sebelumnya diberikan pemerintah daerah kepada pihak ketiga."/>
            <filter val="Banyaknya laporan kegiatan uji berkala kendaraan bermotor yang disusun oleh dinas perhubungan."/>
            <filter val="Persentase pertambahan jumlah penduduk per tahun di wilayah Kemantren Pakualaman terhadap jumlah penduduk pada awal tahun."/>
            <filter val="Nilai atau volume partisipasi masyarakat dalam bentuk tenaga, uang, atau material di Kecamatan Kraton."/>
            <filter val="Jumlah keseluruhan pelaku usaha yang terdaftar di wilayah administrasi kota."/>
            <filter val="Skor kelengkapan sarana dan prasarana dalam mendukung layanan kearsipan."/>
            <filter val="Penilaian atas aspek operasional, kebersihan, dan pelayanan pasar rakyat."/>
            <filter val="Total lulusan MI negeri."/>
            <filter val="Skor penilaian domain manajemen SPBE yang mencakup perencanaan, pelaksanaan, dan pengendalian layanan berbasis elektronik."/>
            <filter val="Jumlah lulusan SMA swasta dalam satu tahun ajaran (Sumber: BPS)."/>
            <filter val="Jumlah lulusan SMK swasta dalam satu tahun ajaran (Sumber: BPS)."/>
            <filter val="Total posisi kredit usaha mikro menurut kabupaten/kota (juta Rp)."/>
            <filter val="Persentase kasus gawat darurat yang tertangani sebelum tiba di fasilitas kesehatan."/>
            <filter val="Jumlah rambu yang ideal berdasarkan analisis kebutuhan keselamatan dan kelancaran lalu lintas di wilayah tertentu."/>
            <filter val="Jumlah Satuan Kerja Perangkat Daerah (SKPD) yang mendapatkan penilaian “Sangat Baik (BB)” dalam evaluasi kinerja."/>
            <filter val="Kepuasan masyarakat terhadap pelayanan bagian yang menangani perencanaan, evaluasi dan administrasi pembangunan daerah."/>
            <filter val="Persentase alat ukur yang telah ditera sah sesuai ketentuan metrologi legal."/>
            <filter val="Nilai total hasil produksi dari seluruh IKM."/>
            <filter val="Persentase kesesuaian antara capaian sektor perekonomian dan SDA dengan target pembangunan daerah."/>
            <filter val="Jumlah anak berumur 1 tahun (12–23 bulan) menurut data Dinas Kesehatan atau Dukcapil daerah"/>
            <filter val="Jumlah peserta didik MTs negeri."/>
            <filter val="Persentase peningkatan jumlah varietas tanaman buah yang telah memperoleh sertifikat resmi dari lembaga sertifikasi benih."/>
            <filter val="Bangunan fisik dan lembaga administratif tempat kerja DPRD dan Sekretariatnya sebagai unit legislasi dan administrasi legislatif."/>
            <filter val="Persentase capaian RB pada bagian Organisasi (struktur, manajemen organisasi)."/>
            <filter val="Persentase nilai SILPA terhadap total APBD, menggambarkan efisiensi pelaksanaan anggaran daerah."/>
            <filter val="Total pinjaman modal kerja."/>
            <filter val="Total rekomendasi pengawasan di bidang ekonomi &amp; kesejahteraan."/>
            <filter val="Jumlah Berita Acara terkait konsultasi permohonan PBG dan SLF yang diterbitkan."/>
            <filter val="Jumlah izin atau layanan pemanfaatan ruang yang diterbitkan sesuai ketentuan."/>
            <filter val="Jumlah panjang bangunan pelengkap seperti trotoar, median, dan bahu jalan."/>
            <filter val="Jumlah Kepala Keluarga dengan akses sanitasi belum layak."/>
            <filter val="Polsek yang membawahi wilayah Mergangsan."/>
            <filter val="Indeks komposit yang menggambarkan tingkat ketersediaan, pemerataan, dan kualitas infrastruktur wilayah berdasarkan metodologi Bappenas/BPS."/>
            <filter val="Jumlah sarana dan prasarana parkir yang dalam kondisi baik."/>
            <filter val="Jumlah kasus kejahatan seksual termasuk pelecehan, pemerkosaan, dan eksploitasi seksual anak."/>
            <filter val="Jumlah kebakaran yang disebabkan oleh kompor."/>
            <filter val="Semua pengeluaran daerah yang diakui sebagai pengurang kekayaan bersih daerah dalam satu tahun anggaran."/>
            <filter val="Persentase target kinerja tiap perangkat daerah yang tercapai dibandingkan target dalam dokumen perencanaan."/>
            <filter val="Persentase TPP yang dilakukan pemeriksaan kesehatan lingkungan dan memenuhi syarat kesehatan dibanding total TPP yang diperiksa"/>
            <filter val="Jumlah bangunan berstatus cagar budaya berdasarkan keputusan pemerintah. (Sumber: Disbud, Kemendikbudristek)"/>
            <filter val="Jumlah KK yang memiliki jamban rumah tangga dengan tangki septik aman sesuai standar."/>
            <filter val="Jumlah urusan kesejahteraan masyarakat yang telah dirumuskan kebijakan formal."/>
            <filter val="Jumlah wisatawan domestik yang berkunjung ke kampung wisata."/>
            <filter val="Nilai capaian realisasi PAD dari sumber selain pajak, BLUD, BUMD, denda, dan pengembalian dana."/>
            <filter val="Tingkat pencapaian pembangunan, pemeliharaan, dan perbaikan kawasan permukiman."/>
            <filter val="Nilai pembobot untuk masing-masing kelompok pangan berdasarkan kontribusi energi ideal terhadap total energi (standar PPH)."/>
            <filter val="Panjang jalan dengan kapasitas kendaraan ≤ 8 ton dan lebar badan jalan &lt; 5,5 meter."/>
            <filter val="Pertambahan fasilitas pertanian (alat, bangunan, infrastruktur) yang berfungsi optimal."/>
            <filter val="Total pinjaman menurut sektor badan internasional."/>
            <filter val="Banyaknya kelurahan yang telah ditetapkan sebagai Kelurahan Siaga"/>
            <filter val="Kredit bank umum yang diberikan untuk kepemilikan rumah tinggal."/>
            <filter val="Jumlah SMA/SMK negeri yang memenuhi standar kelayakan fisik, sarana, dan prasarana pendidikan (Sumber: BPS)."/>
            <filter val="Nilai evaluasi Sistem Akuntabilitas Kinerja Instansi Pemerintah (SAKIP) yang diberikan Inspektorat kepada Dinas Perhubungan."/>
            <filter val="Pendapatan yang bersumber dari potensi daerah sendiri, meliputi pajak daerah, retribusi, hasil pengelolaan kekayaan daerah yang dipisahkan, dan lain-lain PAD yang sah."/>
            <filter val="Data korban yang terdampak kerusakan talud, brojong, atau tebing di bantaran sungai akibat bencana."/>
            <filter val="Persentase tenaga kerja yang ditempatkan dibandingkan total pencari kerja yang terdaftar."/>
            <filter val="Banyaknya kampung wisata yang aktif."/>
            <filter val="Total pinjaman menurut jenis penggunaan konstruksi."/>
            <filter val="Nilai komposit yang mengukur kinerja sektor perdagangan daerah berdasarkan volume transaksi, stabilitas harga, dan daya saing."/>
            <filter val="Jumlah Kepala Keluarga yang tidak memiliki akses fasilitas sanitasi sama sekali."/>
            <filter val="Kegiatan pembinaan teknis dan koordinasi yang dilakukan untuk memperkuat keamanan persandian dan informasi daerah. (Sumber: Kominfo)"/>
            <filter val="Nilai hasil evaluasi Sistem Akuntabilitas Kinerja Instansi Pemerintah (SAKIP) yang diberikan oleh Inspektorat terhadap kinerja Dinas Kependudukan dan Pencatatan Sipil."/>
            <filter val="Kerusakan rumah atau bangunan akibat bencana alam yang menyebabkan roboh atau amblas."/>
            <filter val="Rasio rapat paripurna yang benar-benar diselenggarakan terhadap jadwal/paripurna yang direncanakan."/>
            <filter val="Persentase OPD yang telah menyesuaikan struktur organisasi dengan peraturan perundangan."/>
            <filter val="Total guru yang mengajar di SMA (Sumber: BPS)."/>
            <filter val="Total guru yang mengajar di SMK (Sumber: BPS)."/>
            <filter val="Persentase penduduk yang memiliki akses ke air minum layak."/>
            <filter val="Total majelis pembimbing gugus depan per kecamatan di Kota Yogyakarta."/>
            <filter val="Nilai Chemical Oxygen Demand (COD) di segmen Hulu Sungai Gajahwong."/>
            <filter val="Kondisi kualitas air di segmen tengah Sungai Code berdasarkan parameter lingkungan."/>
            <filter val="Nilai rata-rata nasional dari IPKD yang mencerminkan rata-rata kinerja pengelolaan keuangan seluruh pemerintah daerah di Indonesia."/>
            <filter val="Jumlah kepala keluarga yang pendidikan terakhirnya tamat SD hingga SLTP atau sederajat."/>
            <filter val="Jumlah Sarana dan Prasarana Alat Bencana yang tersedia untuk penanggulangan bencana."/>
            <filter val="Total objek wisata bertema air di wilayah tersebut."/>
            <filter val="Pertemuan DPRD dengan publik, stakeholder, atau tamu untuk menyerap aspirasi masyarakat atau mendengar masukan terhadap kebijakan."/>
            <filter val="Unit usaha daerah yang bergerak di bidang simpan pinjam masyarakat."/>
            <filter val="Banyaknya kegiatan operasional yang mendukung program penurunan pengangguran."/>
            <filter val="Persentase korban bencana yang menerima perlindungan sosial saat dan pasca tanggap darurat dibanding jumlah korban yang seharusnya tertangani."/>
            <filter val="Nilai total pendapatan koperasi dari seluruh kegiatan usaha dalam periode tertentu."/>
            <filter val="Jumlah perangkat daerah mitra bidang pembangunan sarana/prasarana yang mencapai skor minimal pengendalian intern (misalnya skor ≥ 3,00)."/>
            <filter val="Jumlah total kasus AFP non-polio yang teridentifikasi oleh fasilitas kesehatan"/>
            <filter val="Kategori wisata berbasis warisan sejarah dan situs bersejarah."/>
            <filter val="Banyaknya kacang tanah yang digunakan sebagai bahan pangan dan dikonsumsi penduduk (BPS)."/>
            <filter val="Jumlah penduduk yang memeluk agama lain di luar enam agama resmi."/>
            <filter val="Total perangkat daerah yang menjadi mitra dalam bidang pembangunan sarana/prasarana."/>
            <filter val="Jumlah unit usaha mikro menurut kategori sektor ekonomi (pertanian, perdagangan, industri, dll)."/>
            <filter val="Perbandingan antara jumlah penduduk laki-laki dan perempuan per 100 perempuan di wilayah Kemantren Wirobrajan."/>
            <filter val="Pajak atas kegiatan pengambilan dan/atau pengusahaan sarang burung walet."/>
            <filter val="Pelanggan PDAM non-komersial."/>
            <filter val="Jumlah kantor kelurahan yang memiliki kondisi fisik dan layanan baik."/>
            <filter val="Tingkat pencapaian pengelolaan, pembangunan, dan perbaikan bangunan gedung di kota."/>
            <filter val="Jaringan komunikasi data tanpa kabel (nirkabel) yang digunakan untuk menyediakan akses internet atau komunikasi antar perangkat di wilayah kota."/>
            <filter val="Persentase atau nilai target penurunan angka kemiskinan sesuai dokumen perencanaan pembangunan."/>
            <filter val="Total wisatawan asing ke objek wisata lainnya."/>
            <filter val="Dana dari pemerintah pusat yang dialokasikan kepada daerah untuk mendanai kebutuhan daerah dalam rangka pelaksanaan desentralisasi."/>
            <filter val="Jumlah kasus kekerasan yang dialami perempuan berusia ≥25 tahun yang tercatat pada lembaga layanan atau aparat hukum."/>
            <filter val="Total perkara yang terkait penyalahgunaan narkotika yang ditangani pengadilan."/>
            <filter val="Total perusahaan jasa perjalanan wisata yang beroperasi."/>
            <filter val="Jumlah perangkat daerah mitra di bidang pengawasan ekonomi/kesejahteraan yang mencapai skor pengendalian intern minimal."/>
            <filter val="Total anggota Penegak Pramuka per kecamatan di Kota Yogyakarta."/>
            <filter val="Panjang jalan dengan permukaan tanah padat tanpa perkerasan buatan."/>
            <filter val="Rasio dokumen penganggaran dan pengawasan yang telah dibahas dan disetujui terhadap dokumen yang direncanakan."/>
            <filter val="Total Fertility Rate (TFR) adalah rata-rata jumlah anak yang akan dilahirkan oleh seorang perempuan selama masa reproduksinya."/>
            <filter val="Rasio jumlah pekerja/buruh yang terdaftar dalam program jaminan sosial tenaga kerja (Jamsostek/BPJS Ketenagakerjaan) terhadap total pekerja."/>
            <filter val="Jumlah kasus penebangan liar atau ilegal."/>
            <filter val="Total aset yang dimiliki oleh pemerintah daerah, meliputi seluruh kekayaan yang dikuasai dan/atau dimiliki untuk mendukung penyelenggaraan pemerintahan daerah."/>
            <filter val="Jumlah laporan narkoba yang telah diselesaikan."/>
            <filter val="Penduduk usia kerja yang kegiatannya mengurus rumah tangga dan tidak sedang bekerja atau mencari pekerjaan."/>
            <filter val="Total panjang jaringan jalan di wilayah administratif dalam satuan kilometer."/>
            <filter val="Jumlah dana bagi hasil SDA dari pemerintah pusat yang dialokasikan kepada daerah."/>
            <filter val="Kredit bank umum yang diberikan kepada sektor pengelolaan air, sampah, limbah, dan daur ulang."/>
            <filter val="Banyaknya penduduk yang berusia lebih dari 17 tahun atau sudah menikah, berhak memiliki KTP."/>
            <filter val="Jumlah korban yang terluka akibat bencana alam."/>
            <filter val="Jumlah unit usaha pengecer obat hewan yang telah dilakukan pembinaan dan pengawasan oleh dinas terkait."/>
            <filter val="Nilai parameter E. coli (koli tinja) pada segmen Hulu Sungai Gajahwong."/>
            <filter val="Jumlah kegiatan edukasi bagi SD dan SMP yang dilaksanakan."/>
            <filter val="Kredit bank umum untuk sektor konstruksi."/>
            <filter val="Rasio jumlah penduduk per satu gereja Kristen."/>
            <filter val="Persentase anak usia 6–24 bulan dari keluarga miskin yang menerima makanan pendamping ASI sesuai standar"/>
            <filter val="Kegiatan pengumpulan, pengolahan, penyajian, dan diseminasi data statistik sektoral oleh perangkat daerah. (Sumber: Kemendagri, BPS)"/>
            <filter val="Kredit UMKM bank umum yang digunakan untuk investasi."/>
            <filter val="Banyaknya daging sapi, kambing, atau kerbau yang dikonsumsi (BPS)."/>
            <filter val="Jumlah pedagang kios di pasar kelurahan."/>
            <filter val="Jumlah tenaga kerja konstruksi yang memiliki keterampilan atau sertifikasi sesuai standar."/>
            <filter val="Banyaknya TPP yang telah lulus sertifikasi SLHS sesuai ketentuan Kemenkes"/>
            <filter val="Jumlah paket barang yang dikirim ke luar negeri menggunakan layanan EMS Internasional."/>
            <filter val="Total permohonan layanan kebakaran dan penyelamatan di luar kota."/>
            <filter val="Total kelahiran hidup yang tercatat dalam tahun berjalan di wilayah administrasi."/>
            <filter val="Banyaknya pedagang yang berjualan di pasar kelurahan."/>
            <filter val="Persentase kejadian kebakaran atau penyelamatan di luar kota yang ditangani."/>
            <filter val="Persentase komoditas pokok yang harganya stabil dalam periode pemantauan."/>
            <filter val="Banyaknya kasus gangguan jiwa berat yang ditemukan dan/atau ditangani oleh fasilitas kesehatan"/>
            <filter val="Nilai hasil penilaian terhadap keterbukaan informasi publik yang diselenggarakan oleh pemerintah daerah."/>
            <filter val="Total posisi kredit usaha menengah menurut kabupaten/kota (juta Rp)."/>
            <filter val="Rata-rata pengeluaran wisatawan selama kunjungan."/>
            <filter val="Persentase penduduk usia 15–24 tahun yang memahami penularan dan pencegahan HIV/AIDS dengan benar"/>
            <filter val="Kontribusi energi dari kelompok padi-padian terhadap total AKE masyarakat dibandingkan standar ideal."/>
            <filter val="Jumlah wilayah administratif (kelurahan/desa) yang dikategorikan rawan pangan berdasarkan hasil pemetaan ketahanan pangan."/>
            <filter val="Rasio pelaksanaan kegiatan penyelenggaraan layanan telekomunikasi dan pengembangan ekosistem smart city terhadap total rencana kegiatan."/>
            <filter val="Total konsumsi susu segar dan olahan oleh rumah tangga (BPS)."/>
            <filter val="Jemaah haji yang berprofesi PNS menurut kecamatan."/>
            <filter val="Jumlah kasus positif tanpa komorbid terdaftar"/>
            <filter val="Rasio jumlah tenaga kerja yang diserap oleh PMDN dibandingkan jumlah perusahaan PMDN aktif. (Sumber: BPS)"/>
            <filter val="Persentase peningkatan jumlah karya budaya benda dan nonbenda yang mendapatkan pengakuan masyarakat. (Sumber: Disbud)"/>
            <filter val="Persentase penyakit zoonosis prioritas yang telah dicegah atau dikendalikan sesuai pedoman Kementan dan Kemenkes."/>
            <filter val="Perbandingan antara nilai dana penyesuaian dengan total belanja daerah."/>
            <filter val="Total jumlah tenaga kerja yang bekerja pada unit usaha di wilayah Kota Yogyakarta."/>
            <filter val="Rasio petani tanaman pangan yang menggunakan pupuk dan pestisida sesuai ketentuan teknis dari Kementerian Pertanian."/>
            <filter val="Kegiatan pembelajaran dan sosialisasi pencegahan dan penanggulangan kebakaran."/>
            <filter val="Proporsi neonatus komplikasi yang tertangani dibanding seluruh neonatus dengan komplikasi."/>
            <filter val="Jumlah panjang jalan dengan kondisi rusak ringan dan rusak berat (tidak termasuk baik/sedang)."/>
            <filter val="Laju pertumbuhan nilai dana penyesuaian dan otonomi khusus antar tahun."/>
            <filter val="Indeks yang mengukur tingkat keteraturan administrasi pertanahan termasuk pendaftaran, sertifikasi, dan kepatuhan peraturan."/>
            <filter val="Total kasus HIV dan AIDS yang terlapor dan ditangani di wilayah kerja"/>
            <filter val="Jumlah lembaga permanen yang menyimpan, memamerkan, dan melestarikan benda-benda budaya serta pusat kegiatan budaya. (Sumber: BPS, Disbud)"/>
            <filter val="Total budaya benda yang berada dalam pengelolaan pemerintah atau masyarakat dan dilestarikan aktif. (Sumber: Disbud)"/>
            <filter val="Persentase jumlah penganggur terhadap total angkatan kerja. (TPT = (Penganggur / Angkatan Kerja) × 100%)."/>
            <filter val="Energi listrik yang dijual ke pelanggan bisnis."/>
            <filter val="Persentase penduduk berumur 15 tahun ke atas yang dapat membaca dan menulis huruf latin atau huruf lainnya terhadap total penduduk usia 15 tahun ke atas (Sumber: BPS – Susenas)."/>
            <filter val="Jumlah SLB yang dikelola swasta (Sumber: BPS)."/>
            <filter val="Banyaknya hotel dengan klasifikasi bintang empat sesuai sertifikasi PHRI dan BPS."/>
            <filter val="Jumlah jenis zoonosis prioritas yang berhasil dikendalikan pada periode tertentu."/>
            <filter val="Penduduk bukan angkatan kerja yang bekerja membantu usaha rumah tangga atau keluarga tanpa menerima upah."/>
            <filter val="Panjang saluran drainase berfungsi baik dan dilengkapi sumur peresapan untuk resapan air hujan."/>
            <filter val="Distribusi penduduk berdasarkan jenjang pendidikan tertinggi yang telah ditamatkan."/>
            <filter val="Tenaga pengajar RA/BA swasta."/>
            <filter val="Perkiraan jumlah pasangan usia subur yang berminat menggunakan pil kontrasepsi."/>
            <filter val="Nilai target pendapatan yang direncanakan untuk periode tertentu"/>
            <filter val="Persentase selisih angka gizi buruk tahun berjalan dibanding tahun lalu"/>
            <filter val="Persentase perusahaan/investor yang melaporkan peningkatan modal usaha melalui Laporan Kegiatan Penanaman Modal (LKPM) dibandingkan total perusahaan yang wajib melapor. (Sumber: BKPM, BPS)"/>
            <filter val="Jumlah Surat Izin Usaha Perdagangan (SIUP) yang diterbitkan oleh pemerintah daerah. (Sumber: Kemendagri, OSS)"/>
            <filter val="Skor ideal konsumsi sayur dan buah terhadap total energi (BKP)."/>
            <filter val="Jumlah RA/BA swasta yang memenuhi standar kelayakan fisik dan sarana."/>
            <filter val="Nilai hasil evaluasi Sistem Akuntabilitas Kinerja Instansi Pemerintah (SAKIP) untuk BPKAD oleh Inspektorat."/>
            <filter val="Total lulusan kelas terakhir SMA/SMK pada tahun ajaran tertentu (Sumber: BPS)."/>
            <filter val="Total sekolah luar biasa (SLB) baik negeri maupun swasta di suatu wilayah (Sumber: BPS)."/>
            <filter val="Jumlah surat yang dikirim di dalam negeri menggunakan layanan pos reguler biasa."/>
            <filter val="Total nilai investasi yang benar-benar direalisasikan oleh Penanaman Modal Asing dalam satu tahun. (Sumber: BPS, BKPM)"/>
            <filter val="Total perkara perdata sederhana bulan ini."/>
            <filter val="Kredit bank umum untuk sektor pengelolaan air, sampah, limbah, daur ulang."/>
            <filter val="Perbandingan jumlah TPU terhadap jumlah penduduk untuk menentukan kecukupan lahan pemakaman."/>
            <filter val="Total penumpang kelas eksekutif."/>
            <filter val="Nilai BOD di Hulu Sungai Code."/>
            <filter val="Nilai COD di Hulu Sungai Code."/>
            <filter val="Persentase pertambahan jumlah penduduk per tahun di wilayah Kemantren Kotagede terhadap jumlah penduduk pada awal tahun."/>
            <filter val="Nilai TSS di Hulu Sungai Code."/>
            <filter val="Data korban yang terdampak sumur ambrol akibat bencana alam."/>
            <filter val="Luas wilayah administratif kota dalam satuan hektar atau km²."/>
            <filter val="Jumlah laporan tindak kriminalitas yang telah diselesaikan."/>
            <filter val="Kredit BPR yang dikategorikan dalam perhatian khusus (DPK)."/>
            <filter val="Banyaknya kendaraan yang menjalani uji berkala tetapi tidak memenuhi persyaratan kelayakan."/>
            <filter val="Penyuluh agama Katolik PNS."/>
            <filter val="Banyaknya kasus balita TB/U &lt; −2 SD yang terdata di wilayah"/>
            <filter val="Jumlah investor yang diwajibkan menyampaikan LKPM dan termasuk dalam kategori memiliki rencana penambahan modal. (Sumber: BKPM)"/>
            <filter val="Total luas bangunan fisik pasar di tingkat kelurahan."/>
            <filter val="Jumlah kasus pelanggaran kesusilaan, termasuk tindakan cabul terhadap orang lain."/>
            <filter val="Jumlah rekomendasi di bidang keuangan &amp; aset yang sudah mendapat tindak lanjut."/>
            <filter val="Persentase kegiatan pembangunan yang telah melalui analisis dampak lalu lintas (Andalalin) dan mendapatkan rekomendasi."/>
            <filter val="Pengeluaran untuk kegiatan yang sifatnya tidak biasa dan tidak diharapkan berulang seperti penanggulangan bencana, keadaan darurat, atau kejadian luar biasa lainnya."/>
            <filter val="Kredit bank umum untuk sektor pertanian, kehutanan, perikanan."/>
            <filter val="Persentase pelaku usaha pengolahan atau distribusi pangan asal hewan dan perikanan yang telah dilakukan pengawasan keamanan pangan."/>
            <filter val="Jumlah pelayanan kesehatan strata 1 (puskesmas) untuk pasien miskin"/>
            <filter val="Jumlah perceraian dengan talak yang dicatat per kecamatan di Kota Yogyakarta."/>
            <filter val="Banyaknya kendaraan yang menjalani uji berkala dan memenuhi persyaratan teknis laik jalan."/>
            <filter val="Nilai fosfat total di hilir Sungai Winongo."/>
            <filter val="Jumlah rancangan peraturan turunan RTRW/RDTR yang direncanakan untuk disusun."/>
            <filter val="Perbandingan antara jumlah penduduk laki-laki dan perempuan per 100 perempuan di wilayah Kemantren Gondomanan."/>
            <filter val="Jumlah ketersediaan pangan (kg/kapita/tahun) yang diperoleh dari neraca bahan makanan. (Sumber: BPS/NBM)"/>
            <filter val="Rata-rata waktu tanggap pelayanan kebakaran di WMK."/>
            <filter val="Jumlah kerugian materi yang timbul akibat pertikaian atau unjuk rasa."/>
            <filter val="Total dana yang benar-benar diterima oleh Pemerintah Kota Yogyakarta dari seluruh sumber pendapatan selama satu tahun anggaran."/>
            <filter val="Banyaknya kelahiran hidup yang terjadi di suatu wilayah pada periode tertentu (menurut BPS, kelahiran hidup adalah bayi yang menunjukkan tanda-tanda kehidupan pada saat lahir)."/>
            <filter val="Luas wilayah yang ditetapkan sebagai kawasan pelestarian cagar budaya, baik bangunan, situs, maupun kawasan bersejarah."/>
            <filter val="Jumlah rancangan peraturan RTRW yang telah selesai disusun dan siap diajukan."/>
            <filter val="Jumlah IKM sektor kerajinan dan kreatif."/>
            <filter val="Jumlah benda bersejarah yang dilindungi oleh undang-undang. (Sumber: Disbud)"/>
            <filter val="Persentase fasilitas kesehatan dan jejaringnya yang menjalin kerja sama dengan BPJS dan memberikan layanan Kesehatan Ibu dan Anak (KBKR) sesuai standar nasional"/>
            <filter val="Proporsi calon jemaah haji yang telah menerima pemeriksaan kesehatan sesuai standar sebelum keberangkatan."/>
            <filter val="Protein yang tersedia per orang per hari dari total pangan yang tersedia."/>
            <filter val="Pendapatan yang berasal dari bagian laba BUMD, penyertaan modal daerah, atau investasi pemerintah daerah."/>
            <filter val="Jumlah kasus terorisme lintas negara."/>
            <filter val="Kontribusi energi dari kacang-kacangan terhadap total AKE dibandingkan standar ideal."/>
            <filter val="Indeks kepuasan terhadap layanan sosial dan pemeliharaan lansia di panti sosial daerah."/>
            <filter val="Jumlah kematian akibat tindak pidana atau kejadian terkait kriminalitas."/>
            <filter val="Jumlah seluruh lansia terlantar yang perlu layanan."/>
            <filter val="Skor ideal konsumsi biji-bijian berminyak (kacang mete, kelapa) dalam PPH (BKP)."/>
            <filter val="Jumlah keseluruhan kampung atau RW yang ada di wilayah administrasi Kota Yogyakarta."/>
            <filter val="Persentase capaian RB pada bagian Perekonomian dan Kerjasama."/>
            <filter val="Jumlah wajib pajak yang telah menyelesaikan seluruh kewajiban pembayaran pajaknya."/>
            <filter val="Jumlah IKM sektor kimia dan bahan bangunan."/>
            <filter val="Total permintaan layanan administrasi kepegawaian (permohonan) yang diajukan dalam periode yang diukur."/>
            <filter val="Pendapatan daerah dari pemerintah pusat untuk keperluan mendesak (misalnya bencana)."/>
            <filter val="Tingkat keberhasilan penyelenggaraan pemerintahan daerah berdasarkan hasil evaluasi LPPD."/>
            <filter val="Permohonan perdata yang diputus."/>
            <filter val="Jumlah konfirmasi masih hidup / sembuh"/>
            <filter val="Nilai yang menunjukkan tingkat pemanfaatan arsip aktif oleh instansi."/>
            <filter val="Jumlah atau luas kawasan yang berpotensi terjadi kebakaran."/>
            <filter val="Total tahapan dari awal hingga penetapan RPPLH yang harus dilalui menurut regulasi KLHK."/>
            <filter val="Perkara PHI yang diputus."/>
            <filter val="Nilai aset daerah berupa barang bergerak berdasarkan hasil penilaian dan pencatatan dalam neraca daerah."/>
            <filter val="Banyaknya penduduk yang memiliki rata-rata pengeluaran per kapita per bulan di bawah Garis Kemiskinan (Sumber: BPS – Kemiskinan Kota Yogyakarta)."/>
            <filter val="Total anggota Saka Pramuka per kecamatan di Kota Yogyakarta."/>
            <filter val="Jumlah seluruh rumah tangga yang tercatat di wilayah tertentu."/>
            <filter val="Kesepakatan regulasi atau kebijakan antara DPRD dan kepala daerah yang dituangkan dalam dokumen formal bersama."/>
            <filter val="Jumlah kasus ilegal terkait migas atau BBM."/>
            <filter val="Persentase anak berusia 0–17 tahun yang telah memiliki Kartu Identitas Anak (KIA) dibanding jumlah total anak."/>
            <filter val="Jumlah rancangan peraturan RDTR yang telah selesai disusun dan siap diajukan."/>
            <filter val="Persentase volume sampah yang berhasil diangkut ke TPA dibandingkan total produksi sampah di wilayah kota."/>
            <filter val="Banyaknya pasangan menikah yang memiliki akta atau buku nikah resmi."/>
            <filter val="Banyaknya penduduk berjenis kelamin laki-laki yang berdomisili di wilayah tertentu."/>
            <filter val="Jumlah perangkat daerah mitra di bidang pengelolaan keuangan/aset yang mencapai skor pengendalian intern minimal."/>
            <filter val="Jumlah surat yang dikirim ke luar negeri menggunakan layanan pos reguler biasa."/>
            <filter val="Jumlah kasus DBD yang tercatat melalui sistem Kewaspadaan Dini Rumah Sakit"/>
            <filter val="Kawasan atau wilayah yang ditetapkan sebagai cagar budaya. (Sumber: Disbud)"/>
            <filter val="Total urusan pemerintahan di bidang mental spiritual yang menjadi tanggung jawab daerah."/>
            <filter val="Nilai koliform total di Hulu Sungai Code."/>
            <filter val="Rapat antara pimpinan dan alat kelengkapan DPRD untuk menyepakati jadwal dan tata tertib rapat DPRD."/>
            <filter val="Nilai efektivitas pelayanan tera dan tera ulang alat ukur, takar, timbang, dan perlengkapannya."/>
            <filter val="Tingkat pencapaian pengelolaan sumber daya air dan sistem drainase di wilayah kota."/>
            <filter val="Kategori hasil evaluasi (Pratama, Madya, Nindya, Utama) dari Kementerian PPPA terhadap pelaksanaan KLA."/>
            <filter val="Jumlah fasilitas pendidikan di SMK negeri (Sumber: BPS)."/>
            <filter val="Jumlah fasilitas pendidikan di SMA negeri (Sumber: BPS)."/>
            <filter val="Jumlah penduduk per satuan luas wilayah dan distribusinya di Kemantren Danurejan."/>
            <filter val="Kredit UMKM menurut sektor kemasyarakatan &amp; sosial budaya."/>
            <filter val="Proporsi rancangan hukum daerah yang sesuai dengan norma hukum nasional."/>
            <filter val="Jumlah pekerja atau staf yang bekerja di koperasi."/>
            <filter val="Jumlah dana yang berasal dari anggota koperasi, termasuk simpanan pokok, wajib, dan cadangan."/>
            <filter val="Nilai indeks kepuasan masyarakat terhadap pelayanan di bidang ekonomi, investasi, kerjasama dari bagian pemda."/>
            <filter val="Jumlah individu atau tokoh pelaku sejarah yang tercatat dan diarsipkan. (Sumber: Arsip Nasional, Disbud)"/>
            <filter val="Energi listrik industri dengan daya lebih dari 30.000 kVA."/>
            <filter val="Total pinjaman untuk penggunaan bukan sektor usaha."/>
            <filter val="Total wisatawan domestik dan mancanegara yang berkunjung."/>
            <filter val="Realisasi pemberian penghargaan oleh pemerintah daerah terhadap inovasi atau praktik terbaik dalam pengelolaan lingkungan hidup."/>
            <filter val="Jumlah dokter spesialis yang aktif di rumah sakit dan fasilitas kesehatan."/>
            <filter val="Jumlah perusahaan yang telah menerapkan sistem pengupahan berdasarkan struktur dan skala upah."/>
            <filter val="Rata-rata jumlah energi (kkal) dan protein (gram) yang harus dipenuhi per orang per hari sesuai standar gizi nasional (Permenkes)."/>
            <filter val="Jumlah MA swasta yang tidak memenuhi standar kelayakan."/>
            <filter val="Jumlah MI swasta yang tidak memenuhi standar kelayakan."/>
            <filter val="Jumlah kasus peredaran bahan berbahaya tahun sebelumnya."/>
            <filter val="Pedagang yang berjualan di los pasar tanpa dinding permanen."/>
            <filter val="Total konsumsi buah mangga oleh penduduk selama satu tahun (BPS)."/>
            <filter val="Total nilai uang yang dikirim melalui surat pos luar negeri jenis biasa."/>
            <filter val="Terdakwa korupsi yang masuk bulan ini."/>
            <filter val="Tersedianya sistem basis data kependudukan terintegrasi yang mencakup seluruh penduduk di tingkat kota."/>
            <filter val="Total konsumsi produk peternakan seperti daging, telur, dan susu oleh penduduk (BPS &amp; Ditjen Peternakan)."/>
            <filter val="Volume air yang dijual oleh PDAM per bulan."/>
            <filter val="Kredit bank umum untuk sektor akomodasi &amp; penyediaan makan minum."/>
            <filter val="Nilai atau volume partisipasi masyarakat dalam bentuk tenaga, uang, atau material di Kecamatan Ngampilan."/>
            <filter val="Jumlah peserta didik perempuan di LPK."/>
            <filter val="Kelompok penduduk yang termasuk dalam kuintil 1 dan 2 (40% terbawah) berdasarkan distribusi pengeluaran per kapita, menggambarkan kelompok masyarakat berpenghasilan rendah (Sumber: BPS – Susenas)."/>
            <filter val="Kredit UMKM untuk investasi menurut jenis penggunaan."/>
            <filter val="Persentase penduduk berusia ≥10 tahun yang menamatkan SD/MI atau sederajat."/>
            <filter val="Rumah tangga non-niaga kelompok B."/>
            <filter val="Jumlah seluruh pasar rakyat di wilayah Kota Yogyakarta."/>
            <filter val="Pertemuan konsultatif antara DPRD dengan pihak internal atau eksekutif mengenai rancangan kebijakan, anggaran atau etika legislatif"/>
            <filter val="Jumlah personel Satpol PP yang bertugas di wilayah kota."/>
            <filter val="Persentase rumah tangga yang tidak memiliki akses fasilitas sanitasi sama sekali."/>
            <filter val="Total individu yang menjadi pengurus dalam struktur organisasi koperasi."/>
            <filter val="Jumlah unit usaha industri berskala kecil."/>
            <filter val="Total Industri Kecil dan Menengah yang beroperasi di wilayah Kota Yogyakarta."/>
            <filter val="Total aduan, pertanyaan, usul, saran, dan informasi masyarakat yang diterima melalui kanal layanan publik dalam periode tertentu."/>
            <filter val="Jumlah seluruh korban bencana yang berhak menerima layanan."/>
            <filter val="Jumlah sekolah yang sudah mendapatkan predikat sekolah berwawasan lingkungan (Adiwiyata)."/>
            <filter val="Skor kategori bahan lain di luar kelompok utama pangan (BKP)."/>
            <filter val="Pengeluaran daerah untuk memberikan bantuan harga kepada masyarakat agar harga barang/jasa tertentu tetap terjangkau."/>
            <filter val="Jumlah kejadian gempa bumi yang tercatat."/>
            <filter val="Kredit bank umum untuk sektor informasi &amp; komunikasi."/>
            <filter val="Jumlah atau luas area yang terdampak oleh pohon tumbang atau dahan patah karena cuaca ekstrim, usia pohon, atau kebakaran."/>
            <filter val="Penduduk kelompok umur 0–14 tahun hasil konsolidasi data kependudukan daerah"/>
            <filter val="Total pasien rawat inap di RSUD/pemerintah"/>
            <filter val="Daftar indikator kinerja pelayanan medis rumah sakit yang menjadi acuan SPM"/>
            <filter val="Jumlah surat rekomendasi pemanfaatan tanah negara yang diterbitkan sesuai prosedur."/>
            <filter val="Total contoh pangan yang diuji untuk menilai keamanan pangan."/>
            <filter val="Rasio penurunan kasus bahan berbahaya dibanding tahun sebelumnya."/>
            <filter val="Jumlah RA/BA negeri yang tidak memenuhi standar kelayakan."/>
            <filter val="Jumlah kunjungan wisatawan domestik ke objek wisata tirta."/>
            <filter val="Persentase penyelesaian kasus pelanggaran ketertiban, ketentraman, dan keamanan dibanding total kasus yang tercatat."/>
            <filter val="Kredit bank umum untuk sektor transportasi dan pergudangan."/>
            <filter val="Kredit bank umum yang dikategorikan macet."/>
            <filter val="Total perkara korupsi bulan ini."/>
            <filter val="Total paroki Katolik."/>
            <filter val="Pungutan daerah atas penggunaan fasilitas terminal kendaraan yang dikelola oleh pemerintah daerah."/>
            <filter val="Jumlah atau luas kawasan yang berada di zona risiko tsunami."/>
            <filter val="Banyaknya peserta baru KB yang memilih metode operasi pria (vasektomi) pada tahun berjalan."/>
            <filter val="Jumlah kejadian tsunami yang tercatat."/>
            <filter val="Jumlah keseluruhan sisa lebih perhitungan anggaran dari tahun-tahun sebelumnya yang belum digunakan."/>
            <filter val="Jumlah penduduk yang mengungsi akibat letusan gunung berapi."/>
            <filter val="Pengeluaran pemerintah daerah untuk memberikan bantuan kepada individu, keluarga, atau kelompok masyarakat guna melindungi dari risiko sosial."/>
            <filter val="Nilai Indeks Pembangunan Manusia yang dihitung khusus untuk penduduk laki-laki (Sumber: BPS)."/>
            <filter val="Kelompok kegiatan pembinaan keluarga dengan anggota remaja yang mencapai kategori paripurna."/>
            <filter val="Persentase Tim Penggerak PKK yang melaksanakan kegiatan secara aktif dibandingkan dengan total TP PKK yang ada."/>
            <filter val="IPM yang dihitung untuk Provinsi Daerah Istimewa Yogyakarta dengan metode sama seperti IPM tingkat kota/provinsi oleh BPS."/>
            <filter val="Persentase kelompok tani yang mengalami peningkatan kelas (pemula, lanjut, madya, utama) sesuai pedoman Kementerian Pertanian dan Kemendagri."/>
            <filter val="Pungutan daerah atas penyediaan fasilitas pelelangan umum oleh pemerintah daerah."/>
            <filter val="Nilai capaian perkembangan wilayah berdasarkan indeks Epdeskel dari Kemendagri."/>
            <filter val="Jumlah kejadian angin ribut yang tercatat."/>
            <filter val="Jumlah total Kelurahan Siaga aktif di Kota Yogyakarta"/>
            <filter val="Rasio perangkat daerah yang menerapkan sistem sandi untuk pengamanan informasi dalam komunikasi antarinstansi. (Sumber: BSSN, Kominfo)"/>
            <filter val="Rasio peningkatan jumlah warisan budaya tak benda yang dilestarikan dibanding tahun sebelumnya. (Sumber: Disbud, BPS)"/>
            <filter val="Persentase rumah layak huni dibanding jumlah rumah seluruh wilayah."/>
            <filter val="Total dana pihak ketiga yang ditempatkan nasabah dalam bentuk deposito berjangka."/>
            <filter val="Nilai fosfat total di segmen tengah Sungai Code."/>
            <filter val="Nilai aset daerah berupa barang tidak bergerak berdasarkan hasil penilaian dan pencatatan dalam neraca daerah."/>
            <filter val="Total nilai uang yang dikirim melalui paket pos luar negeri jenis reguler internasional."/>
            <filter val="Perbandingan antara panjang saluran drainase dalam kondisi berfungsi baik terhadap total saluran drainase."/>
            <filter val="Semua penerimaan daerah yang menjadi hak pemerintah daerah dan diakui sebagai penambah kekayaan bersih dalam satu tahun anggaran."/>
            <filter val="Total denda yang dikenakan atas pelanggaran lalu lintas."/>
            <filter val="Jumlah tenaga perawat gigi aktif."/>
            <filter val="Jumlah usaha kecil menengah yang memiliki Surat Izin Usaha Perdagangan (SIUP) kategori pengusaha kecil."/>
            <filter val="Persentase kontribusi energi dari kelompok minyak dan lemak terhadap total energi konsumsi dibandingkan pola ideal."/>
            <filter val="Jumlah total item obat esensial dan vaksin imunisasi dasar yang wajib dilakukan monitoring"/>
            <filter val="Rasio jumlah permohonan data publik yang dipenuhi tepat waktu terhadap total permohonan data. (Sumber: Kemendagri, Dinas Kominfo)"/>
            <filter val="Total potensi gangguan ketertiban dan ketentraman masyarakat yang tercatat di wilayah Kota Yogyakarta."/>
            <filter val="Jumlah KLHS (Kajian LH Strategis) yang sudah dilakukan pemantauan dan evaluasi."/>
            <filter val="Indeks kepuasan terhadap pelayanan administratif, konsultasi publik dan koordinasi legislatif."/>
            <filter val="Jumlah keputusan resmi walikota yang memberikan izin kegiatan, penggunaan lahan, atau operasi tertentu."/>
            <filter val="Jumlah Kepala Keluarga yang masih melakukan praktik BABS."/>
            <filter val="Indeks kepuasan masyarakat terhadap layanan pendidikan anak, fasilitas olahraga dan kebijakan pemuda."/>
            <filter val="Kapasitas atau jumlah maksimum penduduk yang dapat ditampung di Tempat Pemakaman Umum (TPU)."/>
            <filter val="Kredit bank umum untuk sektor kesehatan dan kegiatan sosial lainnya."/>
            <filter val="Penduduk bukan angkatan kerja yang memiliki usaha sendiri dengan bantuan buruh tetap/dibayar."/>
            <filter val="Banyaknya peserta aktif KB yang menggunakan kondom sebagai alat kontrasepsi."/>
            <filter val="(12)"/>
            <filter val="Rasio jumlah warisan budaya yang masih dilestarikan terhadap total warisan budaya terdata. (Sumber: Disbud)"/>
            <filter val="Kredit BPR yang dikategorikan diragukan."/>
            <filter val="Jumlah badan usaha jasa konstruksi yang telah menerima pembinaan dan memperoleh sertifikasi resmi."/>
            <filter val="Keputusan formal DPRD sebagai lembaga legislatif mengenai internal atau kebijakan tertentu."/>
            <filter val="Perbandingan antara jumlah program/kegiatan yang tidak terlaksana terhadap jumlah program/kegiatan yang direncanakan."/>
            <filter val="Total simpanan masyarakat di bank umum &amp; BPR berupa giro."/>
            <filter val="Persentase pertambahan jumlah penduduk per tahun di wilayah Kemantren Ngampilan terhadap jumlah penduduk pada awal tahun."/>
            <filter val="Total pelanggan listrik umum di wilayah layanan PLN."/>
            <filter val="Derajat sinkronisasi program DPRD dengan Rencana Pembangunan Jangka Menengah Daerah (RPJMD) dan Rencana Kerja Pemerintah Daerah (RKPD)."/>
            <filter val="Luas atau jumlah kawasan yang mengalami kerusakan akibat kekeringan."/>
            <filter val="Indeks kepuasan terhadap layanan bagian tata pemerintahan (perizinan internal, administrasi kepemerintahan) di pemda."/>
            <filter val="Jumlah layanan pendidikan (pelayanan administratif, bantuan, fasilitas) yang tersedia di TK dan SD."/>
            <filter val="Jumlah penduduk yang memeluk agama Katolik."/>
            <filter val="Perkara perdata sederhana yang diputus."/>
            <filter val="Kredit BPR untuk flat &amp; apartemen."/>
            <filter val="Jumlah tenaga perawat yang aktif bekerja di fasilitas kesehatan."/>
            <filter val="Persentase pengurangan volume sampah melalui kegiatan 3R dan pengolahan dibanding total produksi sampah."/>
            <filter val="Total Perda yang telah disahkan dan diberlakukan."/>
            <filter val="Nilai rata-rata hasil survei kepuasan pasien terhadap pelayanan keperawatan"/>
            <filter val="Total bayi berusia 0–11 bulan yang terdaftar di wilayah administrasi."/>
            <filter val="Jumlah rumah yang tidak memenuhi standar kelayakan hunian."/>
            <filter val="Banyaknya orang berisiko HIV yang datang ke fasilitas kesehatan untuk mendapatkan layanan"/>
            <filter val="Total mahasiswa yang terdaftar di perguruan tinggi swasta."/>
            <filter val="Jumlah peserta pelatihan yang bekerja di sektor nonformal setelah pelatihan."/>
            <filter val="Jumlah kunjungan wisatawan asing ke objek wisata tirta."/>
            <filter val="Kredit UMKM menurut sektor transportasi &amp; pergudangan."/>
            <filter val="Perkiraan jumlah pasangan usia subur yang berminat menggunakan kondom sebagai alat kontrasepsi."/>
            <filter val="Total penerimaan UPT sektor logam dari hasil layanan, produksi, atau pelatihan."/>
            <filter val="Kajian mengenai keseimbangan antara ketersediaan dan kebutuhan bahan makanan, yang menggambarkan kecukupan pangan masyarakat suatu wilayah. Sumber: BPS / Badan Pangan Nasional."/>
            <filter val="Total deposito nasabah di bank umum."/>
            <filter val="Nilai agregat dari indikator perkembangan pembangunan wilayah yang dihitung melalui aplikasi Epdeskel milik Kemendagri."/>
            <filter val="Sekolah minggu Buddha."/>
            <filter val="Persentase penduduk usia ≥17 tahun atau sudah menikah yang memiliki KTP Elektronik dengan NIK valid."/>
            <filter val="Tindakan kekerasan yang terjadi dalam lingkup rumah tangga, mencakup kekerasan fisik, psikis, seksual, dan penelantaran rumah tangga sebagaimana diatur dalam UU No. 23 Tahun 2004."/>
            <filter val="Persentase tenaga kerja dan badan usaha yang mengikuti pelatihan dan pembinaan jasa konstruksi serta memperoleh sertifikasi dibanding total target."/>
            <filter val="Persentase tanah Kasultanan dan Kadipaten yang tercatat dan dikelola secara administratif sesuai ketentuan."/>
            <filter val="Jumlah jiwa yang diberangkatkan dalam program transmigrasi untuk menetap di lokasi permukiman baru."/>
            <filter val="Persentase penduduk berusia ≥10 tahun yang menamatkan pendidikan Diploma I atau II."/>
            <filter val="Total pinjaman sektor kegiatan belum jelas batasannya."/>
            <filter val="Persentase rumah tangga yang memiliki akses sanitasi belum layak."/>
            <filter val="Jumlah perubahan terhadap Perda RTRW sejak disahkan pertama kali."/>
            <filter val="Total kontribusi ekonomi sektor pariwisata terhadap PAD atau perekonomian daerah yang meliputi pajak hotel, restoran, hiburan, dan kegiatan wisata lainnya."/>
            <filter val="Jumlah MTs swasta yang memenuhi standar kelayakan."/>
            <filter val="Penyuluh agama Islam PNS."/>
            <filter val="Pinjaman yang diperoleh pemerintah daerah dari lembaga keuangan atau pihak lain di dalam negeri untuk membiayai kegiatan pembangunan daerah."/>
            <filter val="Total laporan atau temuan pemeriksaan dari auditor eksternal (BPK, BPKP) terhadap instansi atau daerah."/>
            <filter val="Persentase kontribusi energi dari kelompok pangan lain-lain terhadap total konsumsi energi dibandingkan pola ideal."/>
            <filter val="Total pinjaman menurut jenis penggunaan listrik, gas, &amp; air."/>
            <filter val="Kegiatan komisi DPRD mengunjungi lokasi proyek, fasilitas atau instansi terkait untuk melihat langsung pelaksanaan kebijakan / program."/>
            <filter val="Polsek yang membawahi wilayah Kotagede."/>
            <filter val="Jumlah rekomendasi di bidang pembangunan sarana/prasarana yang sudah dilaksanakan."/>
            <filter val="Jumlah paket yang dikirim ke luar negeri menggunakan layanan paket cepat internasional."/>
            <filter val="Jumlah kasus narkoba lintas negara."/>
            <filter val="Total pelayanan kesehatan yang diberikan pada ibu nifas setelah melahirkan."/>
            <filter val="Banyaknya penduduk perempuan yang pindah keluar dari suatu wilayah ke wilayah lain dalam periode waktu tertentu."/>
            <filter val="Jumlah patroli Satpol PP terkait ketertiban, ketentraman, dan keamanan (K3) yang dilaksanakan dalam waktu 24 jam."/>
            <filter val="Jumlah peraturan daerah yang mengatur ketenagakerjaan dan hubungan industrial."/>
            <filter val="Jumlah anak korban kekerasan yang dilaporkan dan ditangani oleh lembaga layanan atau aparat penegak hukum."/>
            <filter val="Persentase kerusakan akibat bencana yang telah ditangani melalui program rehabilitasi dan rekonstruksi."/>
            <filter val="Jumlah rekomendasi Andalalin atau layanan pengendalian dampak lalu lintas yang telah diproses dan diberikan."/>
            <filter val="Banyaknya hotel dengan klasifikasi bintang tiga."/>
            <filter val="Perkara perdata sederhana yang masuk bulan ini."/>
            <filter val="Pemeriksaan audit yang difokuskan pada efektivitas, efisiensi, dan ekonomis operasional suatu kegiatan atau unit kerja."/>
            <filter val="Jumlah penduduk yang memeluk agama Buddha."/>
            <filter val="Banyaknya item obat dan vaksin dasar yang tersedia di Instalasi Farmasi Kota selama setahun."/>
            <filter val="Rasio penyelesaian layanan administrasi dan keuangan untuk tenaga ahli fraksi dan kelompok pakar terhadap jumlah permintaan."/>
            <filter val="Kredit UMKM untuk modal kerja menurut jenis penggunaan."/>
            <filter val="Kredit UMKM menurut sektor bukan lapangan usaha."/>
            <filter val="Kelompok kegiatan pembinaan keluarga dengan anak balita yang telah mencapai kategori paripurna dalam pembinaan ketahanan keluarga."/>
            <filter val="Total anggota Penggalang Pramuka per kecamatan di Kota Yogyakarta."/>
            <filter val="Persentase PUS yang memiliki keinginan ber-KB tetapi tidak menggunakan metode kontrasepsi karena keterbatasan akses atau alasan lainnya"/>
            <filter val="Skor hasil survei kepuasan masyarakat terhadap pelayanan UPT Pengelolaan Kawasan Cagar Budaya. (Sumber: Disbud)"/>
            <filter val="Jumlah monumen yang dibangun untuk memperingati peristiwa sejarah di wilayah tertentu. (Sumber: BPS, Disbud)"/>
            <filter val="Kredit bank umum untuk sektor transportasi &amp; pergudangan."/>
            <filter val="Jumlah penduduk laki-laki yang meninggal dunia di wilayah tersebut pada periode tertentu."/>
            <filter val="Nilai indeks hasil survei kepuasan terhadap layanan umum dan keprotokolan pemerintah daerah."/>
            <filter val="Banyaknya unit atau lembaga PUG yang beroperasi dan menjalankan program kesetaraan gender."/>
            <filter val="Kredit UMKM menurut sektor administrasi pemerintahan &amp; pertanahan."/>
            <filter val="Jumlah kebakaran yang melibatkan kendaraan."/>
            <filter val="Persentase capaian RB pada bagian Administrasi Pembangunan."/>
            <filter val="Nilai koliform total di hilir Sungai Code."/>
            <filter val="Jumlah individu yang menjadi korban pertikaian antar warga."/>
            <filter val="Persentase penduduk dengan rata-rata pengeluaran per kapita per bulan lebih tinggi dari Garis Kemiskinan (Sumber: BPS – Susenas)."/>
            <filter val="Rasio hasil litbang yang dimanfaatkan dalam kebijakan terhadap total hasil litbang yang dihasilkan."/>
            <filter val="Jumlah pondok pesantren dengan kapasitas 100–500 santri."/>
            <filter val="Penduduk yang berusia 15 tahun ke atas, baik yang sedang bekerja, menganggur, maupun sementara tidak bekerja."/>
            <filter val="Jumlah juru parkir resmi yang melaksanakan tugas sesuai peraturan dan etika pelayanan."/>
            <filter val="Jumlah kejadian banjir yang tercatat dalam periode tertentu."/>
            <filter val="Jumlah atau luas kawasan yang berpotensi mengalami longsor."/>
            <filter val="Jumlah tokoh seniman atau budayawan yang diakui secara resmi. (Sumber: Disbud)"/>
            <filter val="Persentase kontribusi DBH terhadap total pendapatan daerah."/>
            <filter val="Jumlah temuan pemeriksaan yang dilakukan oleh BPKP (Badan Pengawasan Keuangan dan Pembangunan) terhadap instansi atau proyek pemerintah."/>
            <filter val="Persentase luas wilayah yang pemanfaatan ruangnya diperbolehkan secara terbatas dengan ketentuan tertentu sesuai rencana tata ruang."/>
            <filter val="Rasio antara Indeks Pembangunan Manusia (IPM) perempuan dan laki-laki dikalikan 100, menunjukkan kesetaraan capaian pembangunan manusia menurut gender (Sumber: BPS)."/>
            <filter val="Jemaah haji yang berprofesi TNI menurut kecamatan."/>
            <filter val="Jumlah Kasus Positif Covid-19"/>
            <filter val="Rasio kesesuaian capaian sektor infrastruktur dan kewilayahan terhadap target RPJMD."/>
            <filter val="Persentase kampung atau RW yang telah ditetapkan sebagai Kampung ProKlim (Program Kampung Iklim) oleh KLHK dibanding total kampung."/>
            <filter val="Nilai DO di segmen tengah Sungai Gajahwong."/>
            <filter val="Tingkat cakupan pelayanan tanggap darurat kebakaran di wilayah kota."/>
            <filter val="Terdakwa pelanggaran yang tercatat bulan ini."/>
            <filter val="Jumlah pegawai ASN yang menjalani pendidikan atau pelatihan pada waktu yang telah dijadwalkan / sesuai rencana pelatihan."/>
            <filter val="Jumlah ibu bersalin yang menjadi sasaran pelayanan kesehatan di wilayah kerja pada tahun yang sama"/>
            <filter val="Total lulusan MTs swasta."/>
            <filter val="Total dosen yang mengajar di perguruan tinggi swasta."/>
            <filter val="Total jumlah pajak yang telah ditetapkan oleh pemerintah daerah berdasarkan hasil pendataan dan perhitungan pajak."/>
            <filter val="Persentase PSM (Pekerja Sosial Masyarakat) yang aktif dibanding jumlah keseluruhan PSM."/>
            <filter val="Jumlah wisatawan domestik yang berkunjung ke objek wisata sejarah."/>
            <filter val="Pengeluaran daerah yang tidak terkait langsung dengan pelaksanaan program atau kegiatan tertentu."/>
            <filter val="Hasil evaluasi kinerja Dinas Pertanahan dan Tata Ruang berdasarkan Sistem Akuntabilitas Kinerja Instansi Pemerintah (SAKIP)."/>
            <filter val="Total lulusan MA swasta."/>
            <filter val="Jumlah target penerimaan retribusi sewa rumah susun yang direncanakan untuk periode berjalan."/>
            <filter val="Total pernikahan yang dicatat berdasarkan kecamatan di Kota Yogyakarta."/>
            <filter val="Banyaknya rambu lalu lintas yang terpasang dan berfungsi sesuai standar."/>
            <filter val="Jumlah protein yang benar-benar dikonsumsi dibandingkan ketersediaannya."/>
            <filter val="Pajak atas perolehan hak atas tanah dan/atau bangunan, termasuk jual beli, warisan, hibah, dan peralihan hak lainnya."/>
            <filter val="Jumlah korban bencana yang mendapatkan layanan perlindungan dan jaminan sosial."/>
            <filter val="Energi listrik industri dengan daya lebih dari 14 kVA sampai 200 kVA."/>
            <filter val="Jumlah laporan kegiatan penyediaan jasa penunjang urusan pemerintahan yang selesai."/>
            <filter val="Total kunjungan pasien rawat jalan di RS swasta."/>
            <filter val="Persentase kegiatan pengawasan dan pembinaan keamanan pangan terhadap total target pengawasan."/>
            <filter val="Jumlah seluruh kasus TBC aktif, baik kasus baru maupun lama"/>
            <filter val="Jumlah peserta program Jaminan Kesehatan Daerah (Jamkesda) yang aktif di wilayah kerja"/>
            <filter val="Indeks yang mengukur kondisi tutupan lahan (hutan, vegetasi) sebagai bagian dari kualitas lingkungan hidup. (menlhk.go.id)"/>
            <filter val="Indeks komposit yang menggambarkan kondisi lingkungan hidup suatu wilayah berdasarkan indikator kualitas air, udara, dan tutupan lahan. (menlhk.go.id)"/>
            <filter val="Banyaknya anak berusia 0–17 tahun yang telah diterbitkan akta kelahiran oleh Dinas Kependudukan dan Pencatatan Sipil."/>
            <filter val="Total perkara yang terkait pelanggaran hukum imigrasi, termasuk izin tinggal dan deportasi."/>
            <filter val="Persentase indikator Standar Pelayanan Minimal (SPM) bidang medis rumah sakit yang tercapai dari total indikator yang ditetapkan"/>
            <filter val="Persentase daya listrik yang tersedia dibandingkan kebutuhan total."/>
            <filter val="Total perkara biasa yang tercatat pada bulan ini."/>
            <filter val="Persentase angkatan kerja terhadap penduduk usia kerja. (TPAK = (Angkatan Kerja / Penduduk Usia Kerja) × 100%)."/>
            <filter val="Banyaknya kegiatan layanan persandian yang dilakukan untuk menguji keamanan sistem informasi. (Sumber: Kominfo, BSSN)"/>
            <filter val="Total nilai uang yang dikirim melalui paket pos luar negeri jenis cepat internasional."/>
            <filter val="Banyaknya IKM yang memiliki izin industri sesuai ketentuan."/>
            <filter val="Rapat DPRD yang menangani masalah etika, sanksi anggota DPRD, atau pelanggaran kode etik."/>
            <filter val="Jumlah kejadian atau laporan terkait permasalahan lingkungan hidup yang tercatat dalam periode tertentu."/>
            <filter val="Luas wilayah permukiman yang memenuhi kriteria layak huni sesuai standar BPS/Kemendagri."/>
            <filter val="Aktivitas keuangan yang terjadi dalam sistem pembayaran."/>
            <filter val="Total nilai uang yang dikirim melalui surat pos dalam negeri jenis biasa."/>
            <filter val="Nilai COD di Hulu Sungai Winongo."/>
            <filter val="Energi listrik yang dijual ke pelanggan sosial dengan daya 220 VA."/>
            <filter val="Jumlah jembatan dalam kondisi baik dan laik fungsi berdasarkan hasil pemeriksaan teknis."/>
            <filter val="Jumlah unit perangkat daerah yang memiliki tugas teknis (urusan pemerintahan daerah) dalam struktur pemerintahan kota/kabupaten."/>
            <filter val="Jumlah keseluruhan kegiatan atau hasil pembangunan yang masih berjalan pasca pelaksanaan program pemberdayaan masyarakat."/>
            <filter val="Keuntungan bersih (SHU) koperasi setelah dikurangi biaya operasional dalam satu tahun."/>
            <filter val="Jumlah rekomendasi bidang ekonomi/kesejahteraan yang telah dilaksanakan."/>
            <filter val="Persentase kamar hotel yang terisi dibanding total kamar tersedia."/>
            <filter val="Kondisi kualitas air (BOD, COD, TSS, DO, Total Fosfat, Koli) di segmen tengah Sungai Gajahwong."/>
            <filter val="Jumlah program pembangunan yang tercantum dalam RKPD tahun berjalan."/>
            <filter val="Persentase penduduk berusia ≥10 tahun yang menamatkan pendidikan tinggi (Diploma IV/S1/S2/S3)."/>
            <filter val="Persentase penduduk yang menamatkan pendidikan Diploma IV atau Strata I (S1)."/>
            <filter val="Jumlah SMA/SMK negeri yang tidak memenuhi standar kelayakan (Sumber: BPS)."/>
            <filter val="Banyaknya kasus stroke yang ditemukan dan/atau ditangani oleh fasilitas kesehatan"/>
            <filter val="Persentase jumlah Karangtaruna yang aktif melakukan kegiatan kesejahteraan sosial dibandingkan jumlah keseluruhan Karangtaruna yang terdaftar di wilayah."/>
            <filter val="Nilai coli tinja di hilir Sungai Winongo."/>
            <filter val="Total gugus depan Pramuka yang ada per kecamatan di Kota Yogyakarta."/>
            <filter val="Audit yang terkait dengan kasus khusus tertentu, misalnya dugaan penyimpangan atau audit investigatif."/>
            <filter val="Iuran wajib yang dilakukan oleh orang pribadi atau badan kepada daerah tanpa imbalan langsung yang digunakan untuk keperluan daerah bagi kemakmuran rakyat."/>
            <filter val="Jumlah korban jiwa akibat kekeringan."/>
            <filter val="Kondisi kualitas air pada segmen Hulu Sungai Winongo."/>
            <filter val="Jemaah haji lulusan D3 menurut kecamatan."/>
            <filter val="Total kasus gizi buruk yang tertangani di fasilitas kesehatan"/>
            <filter val="Jumlah penduduk yang memiliki akses ke air minum layak."/>
            <filter val="Banyaknya rambu lalu lintas yang dipasang pada ruas jalan sesuai standar keselamatan dan kebutuhan rekayasa lalu lintas."/>
            <filter val="Luas fisik bangunan pasar tradisional yang dikelola oleh pemerintah daerah."/>
            <filter val="Jumlah penduduk yang memeluk agama Kristen Protestan."/>
            <filter val="Total urusan pemerintahan di bidang kesejahteraan sosial di daerah."/>
            <filter val="Jumlah pengawas koperasi laki-laki."/>
            <filter val="Nilai hasil evaluasi SAKIP oleh Inspektorat untuk RSUD Kota Yogyakarta"/>
            <filter val="Proporsi balita dengan status gizi lebih/obesitas"/>
            <filter val="Total unit usaha kategori mikro dan kecil."/>
            <filter val="Jumlah laporan administrasi kepegawaian yang telah selesai disusun sesuai ketentuan."/>
            <filter val="Tingkat pencapaian pengembangan tenaga kerja dan jasa konstruksi di wilayah kota."/>
            <filter val="Panjang jalan dengan kerusakan sebagian kecil seperti lubang kecil atau permukaan tidak rata namun masih dapat difungsikan."/>
            <filter val="Total seluruh sampel pangan yang diambil untuk pengujian keamanan dan kualitas pangan dalam satu periode di suatu wilayah."/>
            <filter val="Persentase luas area yang tercakup oleh pelayanan pengelolaan sampah dibandingkan total luas wilayah kota."/>
            <filter val="Jumlah peserta didik RA/BA negeri."/>
            <filter val="Banyaknya lansia (≥60 tahun) yang mendapat pemeriksaan kesehatan minimal satu kali dalam satu tahun"/>
            <filter val="Perbandingan antara jumlah penduduk usia non-produktif (0–14 dan 65+) terhadap penduduk usia produktif (15–64 tahun), dinyatakan dalam persen."/>
            <filter val="Banyaknya kedelai (termasuk olahannya seperti tempe dan tahu) yang dikonsumsi oleh penduduk dalam satu tahun (BPS)."/>
            <filter val="Kerusakan jalan atau tanah ambles akibat bencana alam."/>
            <filter val="Total penduduk yang berstatus kawin menurut hasil pendataan kependudukan."/>
            <filter val="Jumlah kejadian unjuk rasa yang berujung pada tindakan anarkis."/>
            <filter val="Rasio antara jumlah layanan administrasi kepegawaian yang diselesaikan tepat waktu terhadap total permintaan layanan kepegawaian (dalam persentase)."/>
            <filter val="Luas area yang menjadi tanggung jawab manajemen kebakaran."/>
            <filter val="Jumlah unit wilayah pemerintahan setingkat kecamatan di Kota Yogyakarta."/>
            <filter val="Banyaknya sekolah menengah swasta (SMA/SMK) di wilayah tertentu (Sumber: BPS)."/>
            <filter val="Jumlah koperasi simpan pinjam yang berstatus sehat sesuai penilaian Dinas Koperasi."/>
            <filter val="Dana yang diterima dari provinsi atau daerah lain atas pembagian pajak daerah."/>
            <filter val="Pengeluaran daerah dalam bentuk uang, barang, atau jasa kepada pihak lain yang bersifat tidak wajib dan tidak mengikat."/>
            <filter val="Perbandingan jumlah bangunan yang memiliki Izin Mendirikan Bangunan (IMB) terhadap total bangunan. (Sumber: BPS, Dinas PUPR)"/>
            <filter val="Proses pengumpulan, penyimpanan, penyajian, dan pendistribusian informasi publik sesuai dengan UU Keterbukaan Informasi Publik."/>
            <filter val="Jemaah haji lulusan SD menurut kecamatan."/>
            <filter val="Nilai atau volume partisipasi masyarakat dalam bentuk tenaga, uang, atau material di Kecamatan Jetis."/>
            <filter val="Jumlah dana bagi hasil SDA yang diterima dan direalisasikan oleh pemerintah daerah."/>
            <filter val="Jumlah perjanjian kerja sama (PKS) antara Pemerintah Daerah dengan instansi pengguna dalam rangka pemanfaatan data kependudukan."/>
            <filter val="Kredit BPR untuk kendaraan bermotor."/>
            <filter val="Persentase minimal alokasi belanja daerah untuk sektor pendidikan sesuai amanat konstitusi sebesar 20% dari total APBD."/>
            <filter val="Jumlah kasus pertikaian yang melibatkan simpatisan partai politik."/>
            <filter val="Industri kecil."/>
            <filter val="Jumlah lembaga formal/nonformal yang bergerak di bidang kebudayaan. (Sumber: Disbud, Kemendikbudristek)"/>
            <filter val="Pajak yang dikenakan atas bumi dan/atau bangunan berdasarkan Nilai Jual Objek Pajak (NJOP)."/>
            <filter val="Jumlah individu yang bertugas sebagai pengawas koperasi."/>
            <filter val="Jumlah perjanjian kerjasama yang sudah diimplementasikan dari sekian banyak perjanjian yang ada."/>
            <filter val="Persentase kegiatan konsultasi permohonan Perizinan Bangunan Gedung (PBG) dan Sertifikat Laik Fungsi (SLF) yang telah dilaksanakan."/>
            <filter val="Perbandingan antara jumlah penduduk laki-laki dan perempuan per 100 perempuan di wilayah Kemantren Mantrijeron."/>
            <filter val="Indeks kepuasan masyarakat terhadap pelayanan kesejahteraan sosial, bantuan, dan pelayanan masyarakat melalui bagian kesejahteraan rakyat."/>
            <filter val="Nilai efektivitas pengawasan distribusi bahan berbahaya sesuai ketentuan perdagangan."/>
            <filter val="Jumlah listrik yang digunakan PLN untuk kebutuhan operasional sendiri."/>
            <filter val="Jumlah pelaku usaha mikro, kecil, dan menengah yang berdomisili luar kota namun berusaha di Kota Yogyakarta."/>
            <filter val="Persentase kelurahan siaga aktif yang mendapatkan pembinaan kesehatan masyarakat"/>
            <filter val="Total stasiun KA di wilayah tertentu."/>
            <filter val="Panjang jalan yang diperuntukkan bagi kendaraan dengan beban gandar maksimum 10 ton."/>
            <filter val="Banyaknya lembaga (organisasi, ormas, LSM, atau sejenisnya) yang telah terdaftar atau tercatat dalam basis data Badan Kesatuan Bangsa dan Politik (Bakesbangpol) Kota Yogyakarta sebagai bagian dari pendataan kelembagaan masyarakat."/>
            <filter val="Jumlah peserta pelatihan kerja berbasis kompetensi di lembaga pelatihan pemerintah maupun swasta."/>
            <filter val="Rasio antara jumlah layanan kesejahteraan pegawai yang diselesaikan tepat waktu terhadap total pengajuan layanan kesejahteraan pegawai (dalam persentase)."/>
            <filter val="Total penerimaan kas dalam sistem pembayaran bank."/>
            <filter val="Jumlah dokumen Rencana Pembangunan Jangka Panjang Daerah (RPJPD) yang telah disahkan dengan Peraturan Daerah."/>
            <filter val="Jumlah kasus positif dengan komorbid"/>
            <filter val="Jumlah lansia terlantar yang berhak menerima ASLUM."/>
            <filter val="Banyaknya kendaraan angkutan umum yang memiliki bukti lulus uji KIR."/>
            <filter val="Terdakwa perkara biasa yang belum selesai dari bulan sebelumnya."/>
            <filter val="Jumlah koperasi yang menjalankan kegiatan usaha berdasarkan prinsip syariah."/>
            <filter val="Instansi pemerintah non-niaga."/>
            <filter val="Persediaan beras akhir bulan di Bulog Divre Yogyakarta."/>
            <filter val="Jumlah kajian yang telah dipublikasikan ke dalam jurnal ilmiah atau sistem DSS (Decision Support System)."/>
            <filter val="Persentase pertambahan jumlah penduduk per tahun di wilayah Kemantren Mantrijeron terhadap jumlah penduduk pada awal tahun."/>
            <filter val="Total panjang seluruh jalan dalam batas wilayah administrasi kota."/>
            <filter val="Nilai realisasi penerimaan PAD dari sumber non pajak dan non usaha daerah lainnya."/>
            <filter val="Banyaknya komoditas pokok yang tidak mengalami perubahan harga signifikan."/>
            <filter val="Rasio antara jumlah penduduk yang memiliki KTP dengan jumlah total penduduk usia wajib KTP."/>
            <filter val="Total panjang jaringan sungai (dengan dimensi tertentu) yang berada di wilayah Kota Yogyakarta."/>
            <filter val="Jumlah total berita media cetak yang membahas Pemerintah Kota Yogyakarta, baik positif, negatif, maupun netral."/>
            <filter val="Skor ideal konsumsi kacang-kacangan terhadap total energi (BKP)."/>
            <filter val="Total dana pihak ketiga yang ditempatkan nasabah dalam bentuk tabungan."/>
            <filter val="Nilai total pendapatan yang diperoleh dari hasil usaha dalam satu tahun."/>
            <filter val="Indeks kepuasan terhadap pelayanan pertanahan, pengukuran, perizinan ruang dan tata ruang."/>
            <filter val="Banyaknya hotel dengan klasifikasi bintang lima sesuai sertifikasi PHRI dan BPS."/>
            <filter val="Jumlah kasus DBD yang terlapor dan terkonfirmasi di wilayah kerja"/>
            <filter val="Persentase masyarakat yang berpartisipasi dalam kegiatan sosialisasi atau literasi perpustakaan."/>
            <filter val="Jumlah penerima bantuan sembako."/>
            <filter val="Tingkat integrasi kegiatan legislatif DPRD ke dalam siklus perencanaan dan anggaran triwulanan."/>
            <filter val="Total nominal uang yang dikirim melalui weselpos dalam negeri."/>
            <filter val="Persentase rumah tangga yang dilayani oleh Sistem Pengelolaan Air Limbah Domestik Terpusat (SPALD-T) dengan akses aman."/>
            <filter val="Pungutan daerah atas pelayanan parkir di tepi jalan umum yang disediakan pemerintah daerah."/>
            <filter val="Total pinjaman menurut jenis penggunaan perdagangan besar &amp; eceran."/>
            <filter val="Pasar yang dikelola oleh pemerintah kelurahan atau komunitas masyarakat lokal."/>
            <filter val="Banyaknya anak usia 0–59 bulan yang mendapatkan pelayanan kesehatan balita di faskes dalam satu tahun"/>
            <filter val="Penduduk usia kerja yang tidak bekerja, tidak mencari pekerjaan, tidak bersekolah, dan tidak mengurus rumah tangga."/>
            <filter val="Pinjaman yang diterima pemerintah daerah dari lembaga atau pemerintah asing yang sah, digunakan untuk membiayai kegiatan pembangunan daerah sesuai ketentuan perundangan."/>
            <filter val="Banyaknya kasus asma yang ditemukan dan/atau ditangani oleh fasilitas kesehatan"/>
            <filter val="Jumlah tenaga kerja yang terserap dari kegiatan Penanaman Modal Dalam Negeri (PMDN). (Sumber: BPS)"/>
            <filter val="Rasio jumlah konsultasi, informasi, dan pengaduan yang telah ditindaklanjuti terhadap jumlah yang diterima. (Sumber: Kemendagri, DPMPTSP)"/>
            <filter val="Total perkara pelanggaran dan jumlah terdakwa terkait."/>
            <filter val="Persentase peserta didik SMA/SMK yang lulus ujian nasional dibanding total peserta didik yang mengikuti ujian (Sumber: BPS/Kemendikbud)."/>
            <filter val="Jumlah koperasi yang memenuhi indikator akuntabilitas kelembagaan dan operasional."/>
            <filter val="Jumlah koperasi yang anggotanya adalah individu atau orang perorangan."/>
            <filter val="Jumlah LKS yang aktif melakukan kegiatan kesejahteraan sosial."/>
            <filter val="Persentase penduduk yang telah menamatkan SLTA atau sederajat."/>
            <filter val="Persentase penduduk yang telah menamatkan SLTP atau sederajat."/>
            <filter val="Total peserta didik di semua sekolah menengah (SMA/SMK/MA), negeri maupun swasta (Sumber: BPS)."/>
            <filter val="Jumlah seluruh unit usaha kecil dan menengah di wilayah Kota Yogyakarta."/>
            <filter val="Persentase KLHS yang telah dipantau dan dievaluasi dibanding jumlah KLHS yang harus diselenggarakan."/>
            <filter val="Jumlah total gedung milik pemerintah kota."/>
            <filter val="Banyaknya penduduk yang memiliki dokumen resmi akta atau buku nikah dari instansi berwenang."/>
            <filter val="Kredit bank umum untuk sektor pertambangan &amp; penggalian."/>
            <filter val="Jumlah kegiatan pembinaan tata ruang yang telah dilaksanakan di wilayah kota sesuai standar BPS/Kemendagri."/>
            <filter val="Persentase penduduk dengan status kawin yang memiliki akta atau buku nikah resmi dibanding total penduduk yang berstatus kawin."/>
            <filter val="Jumlah perusahaan dengan sarana hubungan industrial aktif."/>
            <filter val="Pelanggan PDAM kelompok niaga."/>
            <filter val="Persentase pelaku usaha pengolahan dan pemasaran hasil perikanan yang telah memiliki izin usaha resmi dari dinas terkait."/>
            <filter val="Kegiatan tahunan atau berkala yang menampilkan karya seni dan budaya daerah. (Sumber: Kemendikbudristek)"/>
            <filter val="Jumlah kantor bank yang dimiliki bank umum di wilayah tertentu."/>
            <filter val="Jumlah program atau kegiatan yang direncanakan dalam APBD namun tidak terealisasi hingga akhir tahun anggaran."/>
            <filter val="Jumlah pedagang lapak di pasar kelurahan."/>
            <filter val="Proporsi balita usia 1–5 tahun yang memperoleh pelayanan kesehatan dasar minimal 8 kali/tahun."/>
            <filter val="Jumlah rekomendasi hasil pemeriksaan APIP kepada unit kerja atau instansi terkait."/>
            <filter val="Kepuasan terhadap layanan TI, infrastruktur telekomunikasi, keamanan informasi dan layanan publik digital."/>
            <filter val="Total mushola/langgar di wilayah tertentu."/>
            <filter val="Indeks kinerja penyelenggaraan prasarana umum di wilayah kota (jalan, drainase, irigasi)."/>
            <filter val="Persentase posisi pengambilan keputusan (jabatan struktural / strategis) yang dijabat oleh perempuan di lembaga pemerintahan daerah (eksekutif, legislatif, yudikatif lokal)."/>
            <filter val="Persentase kelompok pengrajin yang mendapat pembinaan dari dinas."/>
            <filter val="Persentase kegiatan pengawasan pemanfaatan tanah Kasultanan dan Kadipaten yang dilaksanakan dibanding rencana."/>
            <filter val="Jumlah IPSM yang aktif melakukan kegiatan pembinaan sosial."/>
            <filter val="Nilai BOD di segmen tengah Sungai Winongo."/>
            <filter val="Nilai COD di segmen tengah Sungai Winongo."/>
            <filter val="Persentase DAK terhadap total pendapatan daerah."/>
            <filter val="Total pinjaman menurut jenis penggunaan perikanan."/>
            <filter val="Persentase kelompok kegiatan keluarga (BKB, BKR, BKL, PIK-R, UPPKA) yang telah mencapai tingkat paripurna berdasarkan hasil penilaian BKKBN."/>
            <filter val="Total Dana Alokasi Umum (DAU) yang ditetapkan untuk mendanai kebutuhan umum pemerintahan daerah."/>
            <filter val="Nilai TSS di segmen tengah Sungai Winongo."/>
            <filter val="Jumlah anak korban kekerasan yang mendapatkan intervensi atau penanganan dari lembaga layanan."/>
            <filter val="Catatan resmi mengenai kejadian kecelakaan lalu lintas di wilayah kota."/>
            <filter val="Banyaknya laporan hasil koordinasi antar instansi terkait pengawasan izin fasilitas parkir."/>
            <filter val="Total pinjaman menurut jenis penggunaan pertanian."/>
            <filter val="Jumlah MTs negeri yang memenuhi standar kelayakan."/>
            <filter val="Jumlah dokumen APBD, DPA, dan dokumen anggaran lain yang disahkan sesuai jadwal ketentuan."/>
            <filter val="Jumlah kampung wisata yang tercatat pada Indeks Kinerja Pariwisata."/>
            <filter val="Jumlah fasilitas depo sampah yang digunakan sebagai tempat pengumpulan sementara sampah sebelum dibawa ke TPA."/>
            <filter val="Jumlah rumah korban bencana yang telah ditangani dan/atau direlokasi sesuai program pemerintah."/>
            <filter val="Jumlah kasus pidana yang mengakibatkan kematian seseorang dengan sengaja (homicide/murder)."/>
            <filter val="Total rencana program atau konten yang dijadwalkan untuk diproduksi oleh YK TV dalam periode tertentu."/>
            <filter val="Jemaah haji lulusan S1 menurut kecamatan."/>
            <filter val="Jumlah total daya tarik wisata yang tercatat."/>
            <filter val="Jumlah pelanggaran K3 yang telah diselesaikan melalui tindakan penegakan."/>
            <filter val="Jumlah anak usia pendidikan dasar kelas 1 sampai 9 di Kota Yogyakarta yang mendapat pelayanan kesehatan sesuai standar dalam kurun waktu 1 tahun ajaran"/>
            <filter val="Jumlah pelanggaran Perda yang telah diselesaikan melalui tindakan penegakan hukum atau administratif."/>
            <filter val="Nilai hasil evaluasi kinerja instansi pemerintah dalam sistem akuntabilitas kinerja instansi pemerintah (SAKIP) sesuai Permenpan RB."/>
            <filter val="Jumlah RA/BA swasta yang tidak memenuhi standar kelayakan."/>
            <filter val="Jumlah usaha mikro yang bergerak di bidang industri pengolahan."/>
            <filter val="Jumlah kasus pembakaran dengan sengaja (arson)."/>
            <filter val="Nilai konsentrasi NO₂ di udara ambien di lokasi tersebut."/>
            <filter val="Jumlah kasus perselisihan hubungan industrial yang diselesaikan melalui anjuran dari mediator."/>
            <filter val="Luas atau jumlah kawasan yang mengalami kerusakan akibat letusan gunung berapi."/>
            <filter val="Kredit bank umum untuk sektor kesehatan &amp; kegiatan sosial lainnya."/>
            <filter val="Luas atau jumlah kawasan yang mengalami kerusakan akibat banjir."/>
            <filter val="Penyuluh agama Konghucu non PNS."/>
            <filter val="Total balita (0–59 bln) yang dilakukan pengukuran antropometri dalam periode"/>
            <filter val="Jumlah dana yang telah dibelanjakan atau dikeluarkan oleh Pemerintah Kota Yogyakarta selama satu tahun anggaran."/>
            <filter val="Persentase perubahan Indeks Harga Konsumen dari periode sebelumnya, mencerminkan kenaikan harga umum barang dan jasa (Sumber: BPS – Inflasi)."/>
            <filter val="Persentase rumah tangga yang memiliki akses sanitasi aman (toilet tersambung ke sistem pengolahan limbah)."/>
            <filter val="Jemaah haji lulusan S3 menurut kecamatan."/>
            <filter val="Dana bagi hasil dari penerimaan negara sektor kehutanan termasuk iuran hasil hutan dan provisi sumber daya hutan."/>
            <filter val="Persentase Kelompok Usaha Bersama (KUBE) dan Unit Usaha Sosial Ekonomi Produktif (USEP) yang sudah mandiri dibanding jumlah keseluruhan yang berdiri minimal 3 tahun."/>
            <filter val="Pungutan daerah atas pelayanan pengelolaan sampah dan kebersihan lingkungan yang disediakan oleh pemerintah daerah."/>
            <filter val="Jumlah Perda yang mengatur tentang distribusi, perdagangan, dan peredaran barang/jasa di wilayah Kota."/>
            <filter val="Total volume air minum yang diproduksi PDAM dalam periode tertentu."/>
            <filter val="Kredit usaha menengah yang diberikan bank menurut jenis penggunaan."/>
            <filter val="Jumlah kantor cabang bank umum pemerintah."/>
            <filter val="Total pinjaman menurut jenis penggunaan akomodasi &amp; makan minum."/>
            <filter val="Jumlah kasus anak tenggelam di wilayah kota."/>
            <filter val="Jumlah korban jiwa akibat letusan gunung berapi."/>
            <filter val="Jumlah penduduk laki-laki yang pindah keluar dari wilayah tersebut."/>
            <filter val="Kelompok Pusat Informasi dan Konseling Remaja (PIK-R) yang telah mencapai tingkat paripurna dalam kegiatan ketahanan keluarga."/>
            <filter val="Persentase kenaikan DAU dibandingkan tahun sebelumnya."/>
            <filter val="Jumlah cabai (merah dan rawit) yang dikonsumsi oleh rumah tangga (BPS)."/>
            <filter val="Jemaah haji lulusan S2 menurut kecamatan."/>
            <filter val="Total permohonan layanan kesejahteraan pegawai yang diajukan dalam periode tertentu."/>
            <filter val="Hotel yang tidak memiliki klasifikasi bintang namun terdaftar resmi."/>
            <filter val="Kredit BPR untuk kepemilikan rumah tinggal."/>
            <filter val="Energi listrik yang dijual ke pelanggan industri."/>
            <filter val="Total jumlah jenis layanan publik yang diselenggarakan di tingkat kemantren (kecamatan)."/>
            <filter val="Jemaah haji yang berprofesi pegawai BUMN menurut kecamatan."/>
            <filter val="Total jumlah rambu yang diperlukan sesuai hasil analisis kebutuhan lalu lintas kota."/>
            <filter val="Banyaknya peristiwa persalinan yang terjadi di wilayah kerja pada tahun tertentu"/>
            <filter val="Persentase kontribusi energi dari kacang-kacangan terhadap total energi konsumsi dibandingkan pola ideal."/>
            <filter val="Total jumlah persimpangan jalan di wilayah Kota Yogyakarta."/>
            <filter val="Target yang ditetapkan pemerintah untuk menurunkan tingkat pengangguran terbuka pada periode tertentu."/>
            <filter val="Persentase capaian realisasi PAD dari sumber non pajak terhadap target yang ditetapkan."/>
            <filter val="Banyaknya perlengkapan jalan (rambu, marka, APILL) yang tersedia dan dalam kondisi terawat."/>
            <filter val="Jumlah kantor kelurahan yang memiliki kondisi fisik dan layanan sangat baik."/>
            <filter val="Persentase pencapaian target edukasi kebakaran terhadap rencana."/>
            <filter val="Jumlah perpustakaan yang telah memenuhi Standar Nasional Perpustakaan (SNP)."/>
            <filter val="Jumlah pondok pesantren dengan kapasitas &gt;500 santri."/>
            <filter val="Jumlah pondok pesantren dengan kapasitas &lt;100 santri."/>
            <filter val="Kantor UPT Malioboro"/>
            <filter val="Fasilitas fisik yang menunjang kegiatan budaya dan seni. (Sumber: Disbud)"/>
            <filter val="Jumlah PSM yang aktif melakukan kegiatan kesejahteraan sosial."/>
            <filter val="Nilai kepuasan masyarakat terhadap layanan kebersihan, pengelolaan limbah, udara, air dan lingkungan."/>
            <filter val="Total jenis zoonosis yang teridentifikasi di wilayah Kota Yogyakarta."/>
            <filter val="Jumlah dana bagi hasil pajak yang benar-benar diterima dan dibukukan oleh daerah."/>
            <filter val="Total kredit bank umum yang digunakan untuk investasi."/>
            <filter val="Total perangkat daerah mitra pengawasan ekonomi/kesejahteraan."/>
            <filter val="Kredit bank umum untuk sektor perdagangan besar &amp; eceran, reparasi mobil &amp; motor."/>
            <filter val="Persentase antara realisasi output kegiatan urusan keistimewaan terhadap target yang telah ditetapkan dalam dokumen perencanaan."/>
            <filter val="Banyaknya korban kekerasan perempuan dan anak (KtP/A) yang mendapatkan pelayanan kesehatan di fasilitas layanan terlatih dalam periode tertentu."/>
            <filter val="Nilai fosfat total di Hulu Sungai Winongo."/>
            <filter val="Polsek yang membawahi wilayah Ngampilan."/>
            <filter val="Jumlah kelurahan yang dikategorikan rawan pangan berdasarkan indikator ketahanan pangan."/>
            <filter val="Jumlah pelanggaran Perda dan Perkada yang telah ditindaklanjuti dan diselesaikan."/>
            <filter val="Banyaknya penduduk dalam suatu wilayah administrasi yang menjadi sasaran pelayanan publik pada sektor tertentu. Sumber: BPS, definisi penduduk."/>
            <filter val="Total kantor pemerintahan kelurahan yang tercatat."/>
            <filter val="Total potensi alat ukur/takar/timbang di wilayah Kota Yogyakarta."/>
            <filter val="Banyaknya kendaraan jenis mobil penumpang yang wajib uji berkala sesuai peraturan."/>
            <filter val="Persentase tingkat kesiapsiagaan daerah dalam menghadapi bencana, dihitung dari kesiapan sarana, prasarana, dan prosedur operasional."/>
            <filter val="Skor ideal konsumsi pangan hewani (daging, telur, ikan, susu) dalam PPH (BKP)."/>
            <filter val="Jumlah kasus kriminalitas yang berhasil ditangani oleh aparat keamanan."/>
            <filter val="Nilai DO di Hulu Sungai Code."/>
            <filter val="Persentase anak usia 1 tahun yang telah mendapatkan imunisasi campak sesuai program imunisasi dasar lengkap"/>
            <filter val="Rata-rata ikan yang dikonsumsi per kapita per tahun (KKP &amp; BPS)."/>
            <filter val="Total panjang jalan dalam wilayah yang permukaannya mulus, rata, dan tidak mengalami kerusakan berarti, sehingga dapat dilalui kendaraan dengan aman dan nyaman."/>
            <filter val="Total seluruh paket pengadaan barang/jasa melalui mekanisme tender, seleksi, dan paket cepat."/>
            <filter val="Persentase capaian RB pada bagian Hukum di pemerintahan daerah."/>
            <filter val="Total kredit bank umum yang digunakan untuk konsumsi."/>
            <filter val="Jumlah kantor cabang BPR/BPRS."/>
            <filter val="Jumlah individu yang berperan sebagai manajer pengelola koperasi."/>
            <filter val="Jumlah perkara hukum yang diterima oleh bagian hukum atau pengadilan dalam satu periode."/>
            <filter val="Total kelas yang tersedia di jenjang SMA/MA (Sumber: BPS)."/>
            <filter val="Total nominal uang yang dikirim melalui weselpos ke luar negeri."/>
            <filter val="Luas aktual ruang terbuka hijau publik pada akhir tahun berjalan sesuai pemenuhan Standar Pelayanan Minimal (SPM)."/>
            <filter val="Jumlah kejadian kekeringan yang tercatat."/>
            <filter val="Jumlah bidan aktif di fasilitas kesehatan."/>
            <filter val="Estimasi penderita diare = 10% × angka kesakitan diare × jumlah penduduk"/>
            <filter val="Jumlah layanan pemanfaatan ruang yang direncanakan untuk diterbitkan dalam periode tertentu."/>
            <filter val="Pungutan daerah atas pelayanan pemotongan hewan di rumah potong hewan milik pemerintah daerah."/>
            <filter val="Jumlah rekomendasi BPK yang telah ditindaklanjuti dan hasilnya sesuai dengan rekomendasi tersebut (dinyatakan tuntas)."/>
            <filter val="Jumlah kendaraan bermotor yang benar-benar hadir dan menjalani uji berkala."/>
            <filter val="Perbandingan antara jumlah penduduk laki-laki dan perempuan per 100 perempuan di wilayah Kemantren Gedongtengen."/>
            <filter val="Total vihara di wilayah tertentu."/>
            <filter val="Jumlah PPKS yang telah menerima layanan darurat sosial."/>
            <filter val="Nilai Sistem Akuntabilitas Kinerja Instansi Pemerintah (SAKIP) dari hasil evaluasi Inspektorat pada dinas terkait."/>
            <filter val="Jumlah kelahiran hidup dari perempuan usia 15–19 tahun per 1.000 perempuan pada kelompok umur yang sama dalam satu tahun."/>
            <filter val="Jumlah laporan resmi terkait tindak kriminalitas yang diterima polisi."/>
            <filter val="Persentase bayi baru lahir yang mendapatkan pelayanan kesehatan sesuai standar terhadap total bayi lahir hidup"/>
            <filter val="Banyaknya Persetujuan Bangunan Gedung (PBG) yang diterbitkan pemerintah daerah. (Sumber: Kemendagri, Dinas PUPR)"/>
            <filter val="Rata-rata banyaknya anak yang dimiliki oleh setiap keluarga atau rumah tangga."/>
            <filter val="Jumlah koperasi dengan laporan keuangan dan kinerja dinilai baik."/>
            <filter val="UPT adalah unit teknis pelaksana layanan atau operasional di bawah dinas / badan yang melayani fungsi teknis tertentu di daerah."/>
            <filter val="Jumlah peserta didik yang mengikuti pelatihan di LPK."/>
            <filter val="Jumlah kendaraan yang terdaftar wajib uji namun tidak hadir pada jadwal uji berkala."/>
            <filter val="Tingkat pencapaian pengelolaan dan penyediaan air minum untuk rumah tangga."/>
            <filter val="Jemaah haji lulusan SMP menurut kecamatan."/>
            <filter val="Jemaah haji berusia &gt;70 tahun menurut kecamatan."/>
            <filter val="Total penerimaan pajak daerah sesuai realisasi tahun anggaran berjalan."/>
            <filter val="Kelompok penduduk yang termasuk dalam kuintil 3 dan 4 (40% menengah) berdasarkan distribusi pengeluaran per kapita (Sumber: BPS – Susenas)."/>
            <filter val="Rasio belanja langsung pegawai terhadap total belanja daerah."/>
            <filter val="Proporsi wilayah atau penerima yang menerima layanan dari kebijakan kesejahteraan rakyat terhadap target pelayanan."/>
            <filter val="Jumlah koperasi selain KUD yang terdaftar di wilayah Kota Yogyakarta."/>
            <filter val="Total panjang seluruh jembatan dalam wilayah dalam satuan meter."/>
            <filter val="Polsek yang membawahi wilayah Gondomanan."/>
            <filter val="Total pusat pendidikan dan latihan umat Buddha."/>
            <filter val="Kredit UMKM menurut sektor kesehatan &amp; kegiatan sosial."/>
            <filter val="Rata-rata konsumsi pangan total per kapita per hari dalam satuan berat atau energi."/>
            <filter val="Indeks yang mengukur perubahan harga rata-rata dari paket barang dan jasa yang dikonsumsi rumah tangga dengan tahun dasar 2007=100 (Sumber: BPS – IHK)."/>
            <filter val="Total lulusan MTs."/>
            <filter val="Proporsi kursi legislatif (DPRD) di Kota Yogyakarta yang dihuni oleh perempuan dibanding total kursi DPRD."/>
            <filter val="Banyaknya kendaraan jenis bus yang wajib melakukan uji berkala."/>
            <filter val="Data korban yang terdampak rumah/bangunan roboh/runtuh/ambles akibat bencana."/>
            <filter val="Nilai DO di tengah Sungai Code."/>
            <filter val="Persentase OPD yang memperoleh penilaian baik dalam pengelolaan aset/barang milik daerah."/>
            <filter val="Rasio peningkatan jumlah budaya benda yang dilestarikan dibanding tahun sebelumnya. (Sumber: Disbud)"/>
            <filter val="Total unit keluarga atau rumah tangga yang terdaftar secara administrasi di wilayah tertentu."/>
            <filter val="Penduduk yang melakukan kegiatan ekonomi dengan maksud memperoleh pendapatan atau keuntungan paling sedikit 1 jam berturut-turut selama seminggu sebelum pencacahan."/>
            <filter val="Pelanggan niaga kecil."/>
            <filter val="Persentase usaha industri yang memiliki produk/jasa bersertifikat SNI atau standar lainnya."/>
            <filter val="Jumlah protein dari seluruh bahan pangan yang tersedia (gram/kapita/hari)."/>
            <filter val="Perkara biasa yang diputuskan bersalah pidana."/>
            <filter val="Proporsi transmigran yang berangkat atas biaya dan inisiatif sendiri terhadap total transmigran yang diberangkatkan."/>
            <filter val="Distribusi jemaah haji menurut pekerjaan dan kecamatan."/>
            <filter val="Banyaknya hotel dengan klasifikasi bintang satu."/>
            <filter val="Nilai hasil evaluasi Reformasi Birokrasi (RB) yang disajikan dalam bentuk persentase tingkat capaian. Sumber: KemenPANRB / Inspektorat."/>
            <filter val="Persentase capaian RB pada bagian Administrasi dan Keuangan."/>
            <filter val="Nilai koliform total di segmen tengah Sungai Winongo."/>
            <filter val="Jemaah haji lulusan SMU menurut kecamatan."/>
            <filter val="Banyaknya tepung terigu dan produk olahannya yang dikonsumsi (BPS)."/>
            <filter val="Pajak atas pengambilan dan/atau pemanfaatan air tanah oleh orang pribadi atau badan untuk keperluan tertentu."/>
            <filter val="Jumlah Peraturan Daerah yang ditetapkan oleh DPRD bersama kepala daerah."/>
            <filter val="Nilai hasil evaluasi akuntabilitas kinerja Badan Perencanaan Pembangunan Daerah oleh Inspektorat sesuai sistem SAKIP."/>
            <filter val="Persentase penurunan jumlah kasus penyakit hewan menular strategis dibandingkan tahun sebelumnya, dihitung dari selisih kasus dua tahun berturut-turut. Sumber: Kementan."/>
            <filter val="Persentase rumah korban bencana yang telah ditangani atau direlokasi sesuai program dibanding total rumah terdampak."/>
            <filter val="Jumlah Tempat Penampungan Sementara (TPS) sampah yang berfungsi sebagai titik pengumpulan sementara sebelum diangkut ke TPA."/>
            <filter val="Panjang jalan untuk kendaraan dengan beban gandar maksimum 8 ton namun terbatas pada kendaraan ringan dan sedang."/>
            <filter val="Nilai fosfat total di hilir Sungai Code."/>
            <filter val="Perkara korupsi yang masuk bulan ini."/>
            <filter val="Panjang total jalan menurut pembagian kelas jalan berdasarkan daya dukung beban dan fungsi jalan sesuai ketentuan Dirjen Bina Marga."/>
            <filter val="Pinjaman luar negeri yang diperoleh pemerintah daerah melalui kerja sama dengan lembaga keuangan swasta asing dengan persetujuan pemerintah pusat."/>
            <filter val="Jumlah seluruh LKS yang terdaftar."/>
            <filter val="Banyaknya laporan kegiatan rekayasa lalu lintas seperti pengalihan arus, sosialisasi, dan ujicoba sistem lalu lintas."/>
            <filter val="Nilai akhir atau skor dari hasil evaluasi KLA oleh Kemen PPPA."/>
            <filter val="Jumlah seluruh PSM yang terdaftar."/>
            <filter val="Lembaga pengawas intern di pemerintahan daerah yang melakukan audit, pengawasan, dan pemeriksaan administrasi."/>
            <filter val="Jumlah kasus penganiayaan yang menyebabkan luka serius atau cacat permanen."/>
            <filter val="Jumlah surat ke luar negeri menggunakan layanan EMS (Express Mail Service)."/>
            <filter val="Dukungan teknis / advokasi oleh tenaga ahli, konsultan atau instansi pendamping untuk proses kerja komisi DPRD"/>
            <filter val="Laporan Penyelenggaraan Pemerintahan Daerah yang memuat capaian kinerja, akuntabilitas (AKIP), dan penyelenggaraan Standar Pelayanan Minimal (SPM). (ppsdmregmakassar.kemendagri.go.id)"/>
            <filter val="Persentase peningkatan jumlah sanggar seni yang telah memiliki Nomor Induk Kesenian (NIK). (Sumber: Disbud)"/>
            <filter val="Nilai penilaian pelaksanaan penghormatan, perlindungan, dan pemenuhan HAM oleh daerah."/>
            <filter val="Total daya listrik yang dikontrak oleh PLN di Provinsi DIY."/>
            <filter val="Total pinjaman menurut sektor jasa perseorangan rumah tangga."/>
            <filter val="Banyaknya peserta aktif KB yang menggunakan alat kontrasepsi Intra Uterine Device (IUD/spiral)."/>
            <filter val="Banyaknya layanan Andalalin yang diselesaikan sesuai standar waktu pelayanan publik."/>
            <filter val="Penduduk bukan angkatan kerja yang berusaha sendiri dengan bantuan buruh tidak tetap/tidak dibayar."/>
            <filter val="Persentase peningkatan jumlah instansi pemerintah yang memperoleh opini WTP dari BPK atas laporan keuangannya."/>
            <filter val="Indeks yang menggambarkan kondisi dan perkembangan ekonomi daerah berdasarkan indikator makro ekonomi."/>
            <filter val="Persentase penduduk yang menamatkan pendidikan Strata II (S2)."/>
            <filter val="Persentase perempuan korban kekerasan yang mendapatkan seluruh layanan (pengaduan, medis, hukum, sosial, dan psikologis) dari total korban kekerasan yang tercatat."/>
            <filter val="Banyaknya BLUD yang dinilai kategori baik berdasarkan evaluasi laporan kinerja."/>
            <filter val="Rasio jumlah kasus HIV/AIDS terhadap total penduduk, indikator epidemiologi HIV"/>
            <filter val="% pasien terkonfirmasi COVID-19 yang menjalani isolasi terpusat di shelter tertentu dibanding total pasien terkonfirmasi"/>
            <filter val="Nilai evaluasi sistem akuntabilitas kinerja untuk Sekretariat Daerah."/>
            <filter val="Jumlah pelanggan air minum yang termasuk dalam kelompok sosial budaya IV, yaitu pelanggan yang terkait fasilitas budaya, hiburan, atau kegiatan sejenis di wilayah layanan PDAM."/>
            <filter val="Perbandingan jumlah penduduk dengan pendidikan Strata I, II, atau III terhadap total penduduk usia 15 tahun ke atas."/>
            <filter val="Banyaknya penduduk laki-laki yang pindah masuk ke suatu wilayah administrasi tertentu dari wilayah lain dalam periode waktu tertentu (menurut BPS, migrasi masuk adalah perpindahan tempat tinggal dengan tujuan menetap sekurang-kurangnya 6 bulan)."/>
            <filter val="Jumlah kejadian unjuk rasa yang berlangsung damai."/>
            <filter val="Penempatan dana daerah pada BUMD, lembaga keuangan, atau perusahaan lain untuk memperoleh manfaat ekonomi, sosial, atau pelayanan umum."/>
            <filter val="Jumlah kasus tindak pidana yang dilaporkan atau tercatat."/>
            <filter val="Jumlah kejadian yang berhasil ditanggulangi sesuai standar respon ≤ 15 menit di kota."/>
            <filter val="Jumlah kemantren yang melibatkan lintas sektor, swasta, mitra, dan UKBM dalam kegiatan Germas minimal satu kali setahun"/>
            <filter val="Persentase data IKM yang telah diperbarui dalam sistem informasi industri."/>
            <filter val="Guru MTs swasta."/>
            <filter val="Indeks yang dihitung dari parameter udara (biasanya NO₂ dan SO₂) untuk menilai mutu udara ambien. (menlhk.go.id)"/>
            <filter val="Jumlah tempat pameran atau galeri seni rupa yang aktif. (Sumber: Disbud)"/>
            <filter val="Rasio balita pneumonia yang mendapat pelayanan medis dibanding perkiraan jumlah kasus pneumonia."/>
            <filter val="Total sarana dan prasarana parkir yang tersedia di wilayah."/>
            <filter val="Jumlah pelanggaran Peraturan Daerah yang tercatat dalam periode tertentu."/>
            <filter val="Jumlah kegiatan swadaya masyarakat yang mendukung atau berkontribusi terhadap program pemberdayaan yang difasilitasi pemerintah."/>
            <filter val="Jumlah penerima PKH."/>
            <filter val="Rata-rata capaian SKP atau angka kredit dibagi target SKP atau angka kredit × 5"/>
            <filter val="Daftar lokasi permukiman yang tergolong kumuh di wilayah kota."/>
            <filter val="Jumlah total kasus yang terdata dalam periode tertentu oleh instansi terkait."/>
            <filter val="Jumlah kegiatan pengawasan tata ruang yang direncanakan untuk dilaksanakan dalam periode tertentu."/>
            <filter val="Banyaknya kendaraan yang tercatat dan melakukan uji berkala pada periode tertentu."/>
            <filter val="Jumlah titik PJU (Penerangan Jalan Umum) yang menggunakan lampu hemat energi atau ramah lingkungan."/>
            <filter val="Banyaknya program lintas sektor yang diarahkan untuk menurunkan angka kemiskinan."/>
            <filter val="Rasio anggota DPRD yang mengikuti bimbingan teknis legislatif terhadap total anggota DPRD."/>
            <filter val="Fasilitas untuk mendukung kegiatan manajemen dan rekayasa lalu lintas seperti ATCS, kamera CCTV, dan sistem pemantauan."/>
            <filter val="Jumlah NIB yang diterbitkan khusus untuk pelaku usaha dengan kategori mikro dan kecil. (Sumber: BPS, KemenkopUKM)"/>
            <filter val="volume sampah yang berhasil ditangani"/>
            <filter val="Total pekerja di seluruh IKM aktif."/>
            <filter val="Kredit bank umum untuk ruko dan rukan."/>
            <filter val="Jumlah konsumsi buah dukuh/langsat dalam periode tertentu (BPS)."/>
            <filter val="Total pinjaman menurut jenis penggunaan pertambangan &amp; penggalian."/>
            <filter val="Jumlah atau luas kawasan yang berada di zona risiko gempa bumi."/>
            <filter val="Pengeluaran pemerintah daerah untuk pembayaran bunga utang yang jatuh tempo dalam tahun anggaran berjalan."/>
            <filter val="Jumlah unjuk rasa terkait isu lain di luar politik dan ekonomi."/>
            <filter val="Total pasien rawat inap di rumah sakit swasta"/>
            <filter val="Banyaknya dokumen perizinan pembangunan atau penyelenggaraan parkir yang telah memenuhi persyaratan sesuai sistem OSS."/>
            <filter val="Persentase sekolah yang telah menerapkan program sekolah adiwiyata atau program berwawasan lingkungan."/>
            <filter val="Luas RTH yang dimiliki dan dikelola oleh masyarakat atau pihak swasta."/>
            <filter val="Panjang seluruh saluran irigasi, baik primer, sekunder, maupun tersier."/>
            <filter val="Persentase gelandangan dan pengemis yang menerima layanan rehabilitasi sosial dasar dibanding jumlah yang seharusnya tertangani."/>
            <filter val="Persentase penduduk perempuan usia kerja (15 tahun ke atas) yang termasuk dalam angkatan kerja (bekerja dan penganggur) terhadap total penduduk perempuan usia kerja (Sumber: BPS – Sakernas)."/>
            <filter val="Perbandingan antara jumlah penduduk laki-laki dan perempuan per 100 perempuan di wilayah Kemantren Mergangsan."/>
            <filter val="Banyaknya KLB yang penanganannya dilakukan lebih dari 24 jam setelah laporan"/>
            <filter val="Total jumlah Tim Penggerak PKK di seluruh kecamatan dalam wilayah administrasi Kota Yogyakarta."/>
            <filter val="Kredit UMKM menurut sektor industri pengolahan."/>
            <filter val="Jumlah penduduk usia 15–59 tahun yang dilayani di fasilitas kesehatan selama 1 tahun."/>
            <filter val="Sisa dana dari realisasi pendapatan dan belanja pada tahun sebelumnya yang dapat digunakan untuk membiayai anggaran tahun berikutnya."/>
            <filter val="Jumlah kawasan cagar budaya yang masih dipertahankan dan dikelola. (Sumber: Disbud)"/>
            <filter val="Jumlah total dataset yang dihimpun dari perangkat daerah untuk kepentingan statistik sektoral. (Sumber: Kemendagri, BPS)"/>
            <filter val="Jumlah kegiatan pemeliharaan terhadap barang/aset milik daerah yang telah dilaksanakan."/>
            <filter val="Perkiraan jumlah pasangan usia subur yang berminat menggunakan kontrasepsi suntik."/>
            <filter val="Total pinjaman menurut sektor real estate &amp; usaha persewaan."/>
            <filter val="Total kredit bank umum yang diberikan untuk modal kerja."/>
            <filter val="Jumlah pengaduan masyarakat terkait lingkungan hidup yang telah ditindaklanjuti oleh pemerintah kota."/>
            <filter val="Persentase bangunan gedung pemerintah yang memenuhi standar kebutuhan dan kualitas yang ditetapkan."/>
            <filter val="Pungutan daerah atas pelayanan pemberian izin tertentu oleh pemerintah daerah dalam rangka pengaturan kegiatan masyarakat atau dunia usaha."/>
            <filter val="Kredit BPR untuk ruko &amp; rukan."/>
            <filter val="Perkara perdata hubungan industrial (PHI) yang masuk bulan ini."/>
            <filter val="Jumlah seluruh aset berwujud milik daerah yang dapat dipindahkan, seperti kendaraan, peralatan, dan mesin."/>
            <filter val="Jumlah layanan penanganan kasus kegawatdaruratan pra Hospital  yang dilayani oleh PSC 119 YES"/>
            <filter val="Total luas lahan pasar kelurahan."/>
            <filter val="Jumlah korban jiwa akibat banjir."/>
            <filter val="Kredit UMKM menurut sektor pengadaan listrik, gas &amp; air."/>
            <filter val="Banyaknya pelaksanaan uji berkala untuk kendaraan angkutan umum dalam satu periode."/>
            <filter val="Jumlah pelanggan air minum kategori VI-2 sesuai klasifikasi PDAM, mencakup pelanggan dengan kebutuhan khusus atau kategori sosial tertentu."/>
            <filter val="Jumlah peserta didik yang menempuh kelas akhir pada jenjang SMA/SMK (Sumber: BPS)."/>
            <filter val="Persentase pertambahan jumlah penduduk dalam satu tahun terhadap jumlah penduduk pada awal tahun (menurut BPS = ((Pt - P0)/P0) x 100%)."/>
            <filter val="Nilai coli tinja di segmen hilir Gajahwong."/>
            <filter val="Jumlah kasus kekerasan dalam rumah tangga yang tercatat secara resmi."/>
            <filter val="Total laporan kinerja, administrasi, atau laporan wajib lainnya yang harus disampaikan oleh perangkat daerah."/>
            <filter val="Banyaknya ibu hamil yang mendapatkan pelayanan kesehatan sesuai standar di fasilitas kesehatan"/>
            <filter val="Jumlah energi yang tersedia dari seluruh pangan (kkal/kapita/hari) berdasarkan NBM."/>
            <filter val="Rasio jumlah kerja sama antardaerah yang direalisasikan dalam bentuk pengiriman transmigran dibandingkan total kerja sama yang disepakati."/>
            <filter val="Pelaksanaan penggunaan KTP elektronik yang terhubung dengan database nasional berdasarkan Nomor Induk Kependudukan."/>
            <filter val="Luas atau jumlah kawasan yang mengalami kerusakan akibat longsor dalam periode tertentu."/>
            <filter val="Indeks yang mengukur kapasitas daerah dalam mitigasi, kesiapsiagaan, tanggap darurat, dan rehabilitasi bencana."/>
            <filter val="Persentase kegiatan manajemen dan rekayasa lalu lintas yang telah diterapkan dari total rencana yang disusun."/>
            <filter val="Skor penilaian domain tata kelola dalam Sistem Pemerintahan Berbasis Elektronik (SPBE) yang mengukur aspek kebijakan dan kelembagaan."/>
            <filter val="Total perkara korupsi dan jumlah terdakwa terkait."/>
            <filter val="Saluran yang menyalurkan air dari saluran primer ke tersier."/>
            <filter val="Energi listrik industri dengan daya 450 VA sampai 14 kVA."/>
            <filter val="Jumlah pelayanan rawat jalan yang diberikan RSUD"/>
            <filter val="Pungutan daerah sebagai pembayaran atas jasa yang disediakan oleh pemerintah daerah yang bersifat komersial."/>
            <filter val="Jumlah personel kepolisian yang bertugas di wilayah kota."/>
            <filter val="Persentase pasar rakyat yang sesuai standar nasional (Permendag No. 21/2021)."/>
            <filter val="Jumlah koperasi yang bergerak di bidang produksi barang/jasa."/>
            <filter val="Persentase peningkatan jumlah wilayah (kelurahan atau area) yang dikembangkan menjadi kawasan pangan lestari dari tahun sebelumnya."/>
            <filter val="Total luas seluruh permukiman yang tercatat di wilayah tertentu."/>
            <filter val="Rata-rata jumlah kelompok kegiatan yang dibina oleh Tim Penggerak PKK di tingkat kelurahan atau kecamatan."/>
            <filter val="Total jumlah perguruan tinggi swasta di wilayah tertentu."/>
            <filter val="Persentase sumbangan masing-masing lapangan usaha terhadap total nilai PDRB suatu wilayah (Sumber: BPS)."/>
            <filter val="Jumlah keputusan yang menetapkan pembentukan tim pelaksana atau panitia kerja tertentu."/>
            <filter val="Rasio jumlah kriminalitas yang tertangani per 10.000 penduduk."/>
            <filter val="Total panjang seluruh saluran drainase yang ada dalam wilayah kota."/>
            <filter val="Luas atau jumlah kawasan yang mengalami kerusakan akibat tsunami."/>
            <filter val="Persentase PPKS yang menerima layanan darurat dibanding PPKS yang seharusnya menerima layanan."/>
            <filter val="Kepuasan wisatawan dan masyarakat terhadap pelayanan pariwisata, destinasi, promosi dan regulasi."/>
            <filter val="Rasio jumlah penduduk per satu mushola."/>
            <filter val="Jumlah retribusi sewa rumah susun yang diterima dalam periode tertentu."/>
            <filter val="Penyuluh agama Katolik non PNS."/>
            <filter val="Jumlah rancangan peraturan turunan RTRW/RDTR yang telah selesai disusun."/>
            <filter val="Luas area wilayah administrasi Kota Yogyakarta yang telah tercakup jaringan layanan telekomunikasi (seluler, internet, dan telepon)."/>
            <filter val="Skor penilaian domain layanan SPBE yang mengukur tingkat penerapan layanan publik berbasis elektronik oleh pemerintah daerah."/>
            <filter val="Jumlah anggaran Danais yang dialokasikan khusus untuk urusan pengisian jabatan Gubernur dan Wakil Gubernur DIY sesuai ketentuan keistimewaan."/>
            <filter val="Persentase penduduk berumur 15 tahun ke atas yang telah menamatkan pendidikan pada jenjang Sekolah Menengah Pertama (SMP) atau yang sederajat terhadap total penduduk usia 15 tahun ke atas (Sumber: BPS – Susenas, indikator pendidikan)."/>
            <filter val="Jumlah guru SMK yang mengajar di sekolah negeri (Sumber: BPS)."/>
            <filter val="Penyuluh agama Kristen non PNS."/>
            <filter val="Jumlah pegawai ASN yang berhasil lulus dari program pendidikan atau pelatihan (diklat)."/>
            <filter val="Jumlah guru SMA yang mengajar di sekolah negeri (Sumber: BPS)."/>
            <filter val="Nilai hasil evaluasi atas capaian kinerja dan akuntabilitas instansi pemerintah daerah."/>
            <filter val="Total keseluruhan benda, situs, dan kawasan cagar budaya yang terdaftar. (Sumber: Kemendikbudristek)"/>
            <filter val="Kepuasan masyarakat terhadap layanan administrasi kependudukan, pencatatan sipil dan dokumen identitas."/>
            <filter val="Total listrik yang dihasilkan oleh PLN di wilayah layanan Kota Yogyakarta."/>
            <filter val="Jumlah sekolah yang telah dibentuk sesuai standar Panca Tertib."/>
            <filter val="Jumlah Danais yang dialokasikan untuk penataan dan pengelolaan urusan pertanahan keistimewaan DIY."/>
            <filter val="Jumlah total penduduk yang berdomisili di wilayah Kemantren Jetis."/>
            <filter val="Jumlah anak TK yang mendapatkan edukasi kebakaran."/>
            <filter val="Jumlah keseluruhan individu atau kelompok yang menjadi target kegiatan sosialisasi, pendidikan, atau pembinaan pada kurun waktu tahun 2023–2026, baik yang telah maupun belum mengikuti kegiatan."/>
            <filter val="Jumlah kebakaran yang disebabkan oleh rokok."/>
            <filter val="Energi listrik untuk rumah tangga dengan daya 3500–5500 VA."/>
            <filter val="Jumlah potensi gangguan ketertiban dan ketentraman yang berhasil dikendalikan oleh aparat."/>
            <filter val="Penduduk usia kerja yang tidak bekerja tetapi sedang mencari pekerjaan atau mempersiapkan usaha baru."/>
            <filter val="Jumlah energi (kalori) yang tersedia dari seluruh jenis bahan makanan untuk dikonsumsi penduduk dalam satuan kilokalori per kapita per hari. Sumber: BPS melalui Neraca Bahan Makanan (NBM)."/>
            <filter val="Indikator yang mengukur efektivitas dan efisiensi pengelolaan aset milik daerah sesuai ketentuan Kemendagri."/>
            <filter val="Jumlah kasus pertikaian yang melibatkan perbedaan agama."/>
            <filter val="Jumlah koperasi yang masih beroperasi, melaksanakan kegiatan usaha, dan melaporkan RAT."/>
            <filter val="Total wajib pajak aktif yang terdaftar di pemerintah daerah untuk berbagai jenis pajak daerah."/>
            <filter val="Guru MA swasta."/>
            <filter val="Total jumlah perkara yang terkait kegiatan ekonomi, perdagangan, dan bisnis yang diterima pengadilan."/>
            <filter val="Jumlah gedung pemerintah yang berada dalam kondisi baik."/>
            <filter val="Jumlah TKSK yang aktif bekerja di wilayahnya."/>
            <filter val="Jumlah dana yang diusulkan oleh Pemkot Yogyakarta berdasarkan masing-masing urusan keistimewaan kepada Pemerintah Provinsi DIY."/>
            <filter val="Jumlah penduduk per satuan luas wilayah dan distribusinya di Kemantren Umbulharjo."/>
            <filter val="Jumlah tenaga teknis medis yang bekerja di fasilitas pelayanan kesehatan."/>
            <filter val="Jumlah peserta didik MA negeri."/>
            <filter val="Jumlah kampung yang memiliki anggota Linmas sesuai ketentuan kuota minimal 10 personel per kampung."/>
            <filter val="Jumlah paket barang yang dikirim di dalam negeri menggunakan layanan Pos Express Barang."/>
            <filter val="Jumlah seluruh aset berwujud milik daerah yang tidak dapat dipindahkan, seperti tanah dan bangunan."/>
            <filter val="Jumlah sekolah dasar berbasis agama Islam (MI) di wilayah tertentu."/>
            <filter val="Jumlah korban jiwa akibat banjir bandang."/>
            <filter val="Jumlah kasus pencurian yang disertai kekerasan terhadap korban."/>
            <filter val="Penyuluh agama Kristen PNS."/>
            <filter val="Kredit usaha mikro yang diberikan bank menurut jenis penggunaan."/>
            <filter val="Jumlah kasus kekerasan terhadap perempuan yang sudah ditindaklanjuti dan dinyatakan selesai."/>
            <filter val="Jumlah sekolah menengah atas berbasis agama Islam (MA)."/>
            <filter val="Indeks kepuasan terhadap layanan perpustakaan, arsip, literasi dan akses informasi publik."/>
            <filter val="Pertemuan anggota DPRD dalam komisi (A, B, C, D) untuk membahas isu spesifik sesuai ranah tugas komisi."/>
            <filter val="Jumlah penduduk yang memeluk agama Hindu."/>
            <filter val="Jumlah kasus perkosaan yang dilaporkan secara resmi."/>
            <filter val="Jumlah jenis barang pokok yang dimonitor harganya oleh pemerintah."/>
            <filter val="Persentase anak terlantar yang menerima layanan rehabilitasi sosial dasar di luar panti dibanding jumlah anak terlantar yang seharusnya tertangani."/>
            <filter val="Jumlah paket yang dikirim di dalam negeri menggunakan layanan paket reguler biasa."/>
            <filter val="Indikator capaian terhadap pelaksanaan kegiatan pembinaan seni budaya. (Sumber: Disbud)"/>
            <filter val="Nilai koliform total di hilir Sungai Winongo."/>
            <filter val="Persentase PPKS penerima UEP Graduasi PKH dibanding jumlah yang seharusnya menerima."/>
            <filter val="Persentase produk hukum daerah yang tidak bertentangan dengan peraturan yang lebih tinggi."/>
            <filter val="Pajak atas penggunaan tenaga listrik baik yang dihasilkan sendiri maupun diperoleh dari sumber lain, digunakan untuk penerangan jalan umum."/>
            <filter val="Banyaknya pengelola koperasi yang memiliki sertifikat kompetensi."/>
            <filter val="Total pegawai negeri sipil (ASN) yang menjadi objek penilaian atau jumlah keseluruhan PNS di instansi/daerah."/>
            <filter val="Total dana yang dialokasikan untuk mendukung kegiatan/program pengentasan kemiskinan."/>
            <filter val="Penduduk bukan angkatan kerja yang bekerja secara lepas di sektor pertanian atau nonpertanian tanpa ikatan kerja tetap."/>
            <filter val="Persentase peserta didik jenjang SMA/SMK yang lulus pada tahun ajaran tertentu dibandingkan jumlah peserta didik kelas terakhir (Sumber: BPS)."/>
            <filter val="Jumlah anak usia 1–5 tahun hasil data Dinas Kesehatan atau proyeksi penduduk"/>
            <filter val="Jumlah kasus penyebaran informasi palsu atau fitnah."/>
            <filter val="Jumlah peserta didik baru yang masuk kelas pertama (tingkat I) di jenjang SMA/SMK/MA (Sumber: BPS)."/>
            <filter val="Persentase luas permukiman kumuh dibanding total luas kawasan perkotaan."/>
            <filter val="Jumlah surat dokumen yang dikirim di dalam negeri menggunakan layanan Pos Express Dokumen."/>
            <filter val="Banyaknya hasil kajian yang digunakan OPD sebagai dasar pertimbangan kebijakan atau program."/>
            <filter val="Persentase rumah tangga yang memiliki akses air minum layak melalui sistem penyediaan air minum (SPAM), baik jaringan perpipaan maupun non-perpipaan, dibanding total rumah tangga."/>
            <filter val="Jumlah karyawan koperasi laki-laki."/>
            <filter val="Persentase ruang kelas SMA/MA yang memenuhi standar kelayakan fisik dan sarana (Sumber: BPS)."/>
            <filter val="Kegiatan gotong royong pembangunan fisik/nonfisik antara TNI dan masyarakat di daerah."/>
            <filter val="Kredit UMKM menurut sektor jasa keuangan/perantara."/>
            <filter val="Jumlah Perjanjian Kerjasama (PKS) antar daerah / lembaga yang masih aktif / belum kadaluarsa."/>
            <filter val="Distribusi jumlah penduduk menurut kelompok umur tertentu, biasanya per 5 tahun atau kelompok besar (0–14, 15–64, 65+), digunakan untuk analisis demografi (Sumber: BPS – Sensus Penduduk)."/>
            <filter val="Nilai BOD di Hulu Sungai Winongo."/>
            <filter val="Total urusan bidang kesejahteraan masyarakat di pemerintahan daerah."/>
            <filter val="Jumlah tamu domestik yang menginap."/>
            <filter val="Nilai kepuasan masyarakat atau instansi terkait terhadap pelayanan keuangan, anggaran, dan administrasi keuangan daerah."/>
            <filter val="Kategori wisata berbasis komunitas lokal (desa/kampung wisata)."/>
            <filter val="Jumlah unit usaha aktif di sektor industri kecil dan menengah."/>
            <filter val="Total bayi usia 0–28 hari menurut laporan fasilitas kesehatan"/>
            <filter val="Penduduk usia kerja yang sedang menempuh pendidikan dan tidak sedang bekerja maupun mencari pekerjaan."/>
            <filter val="Proporsi SDM pariwisata lokal yang telah meningkatkan keterampilan."/>
            <filter val="Jumlah kasus yang merugikan negara atau aset negara."/>
            <filter val="Jumlah wajib pajak yang ditargetkan untuk memenuhi kewajiban pembayaran pajak pada tahun anggaran tertentu."/>
            <filter val="Klasifikasi tingkat ketimpangan berdasarkan nilai Indeks Gini: rendah (≤0,3), sedang (0,3–0,5), dan tinggi (&gt;0,5) (Sumber: BPS – Pedoman Analisis Ketimpangan)."/>
            <filter val="Jumlah laporan kasus narkoba yang diterima aparat hukum."/>
            <filter val="Total individu yang menjadi anggota koperasi di wilayah Kota Yogyakarta."/>
            <filter val="Total terdakwa korupsi bulan ini."/>
            <filter val="Total tabungan nasabah di bank umum."/>
            <filter val="Jumlah manajer koperasi berjenis kelamin laki-laki."/>
            <filter val="Persentase penduduk dengan gangguan jiwa berat yang memperoleh layanan kesehatan jiwa"/>
            <filter val="Dana bagi hasil dari penerimaan sektor pertambangan mineral dan batubara antara pemerintah pusat dan daerah."/>
            <filter val="Kredit BPR yang dikategorikan kurang lancar."/>
            <filter val="Jumlah kebijakan kesejahteraan yang dalam satu tahun setelah diterbitkan sudah dievaluasi atau berjalan."/>
            <filter val="Total kapel Katolik."/>
            <filter val="Nilai atau volume partisipasi masyarakat dalam bentuk tenaga, uang, atau material di Kecamatan Gondokusuman."/>
            <filter val="Kepuasan terhadap respons kebakaran, penyelamatan, kesiapsiagaan dan layanan tanggap darurat."/>
            <filter val="Nilai persentase capaian Reformasi Birokrasi (RB) untuk bagian Tata Pemerintahan."/>
            <filter val="Nilai coli tinja di Hulu Sungai Code."/>
            <filter val="Total lulusan MI."/>
            <filter val="Penduduk bukan angkatan kerja yang memiliki kegiatan usaha sendiri tanpa dibantu orang lain."/>
            <filter val="Jumlah unit usaha yang telah mendapatkan izin PPLH sesuai ketentuan peraturan daerah."/>
            <filter val="Persentase pertambahan jumlah penduduk per tahun di wilayah Kemantren Mergangsan terhadap jumlah penduduk pada awal tahun."/>
            <filter val="Tingkat pencapaian pelaksanaan pembangunan, perbaikan, dan pemeliharaan jalan di wilayah kota."/>
            <filter val="Jumlah korban kecelakaan lalu lintas yang mengalami luka berat."/>
            <filter val="Jumlah investor yang melaporkan adanya penambahan modal usaha berdasarkan Laporan Kegiatan Penanaman Modal (LKPM). (Sumber: BKPM)"/>
            <filter val="Perbandingan jumlah tenaga medis dengan jumlah penduduk."/>
            <filter val="Jumlah kepala keluarga yang pendidikan terakhirnya tidak tamat Sekolah Dasar atau sederajat."/>
            <filter val="Jumlah aplikasi berbasis teknologi informasi yang dikembangkan dan diimplementasikan oleh Pemerintah Kota Yogyakarta."/>
            <filter val="Jumlah tindak pidana yang berpotensi menimbulkan gangguan massal/kontinjensi."/>
            <filter val="Tingkat persentase pertambahan jumlah penduduk suatu periode dibandingkan penduduk awal periode (biasanya tahunan)."/>
            <filter val="Total konsumsi jagung untuk pangan dalam satu tahun, dihitung dari rata-rata konsumsi per kapita dikalikan jumlah penduduk (BPS)."/>
            <filter val="Banyaknya pepaya yang dikonsumsi sebagai buah segar atau olahan (BPS)."/>
            <filter val="Kredit UMKM menurut sektor akomodasi &amp; penyediaan makan minum."/>
            <filter val="Jumlah rekomendasi BPK yang sudah ditindaklanjuti tetapi belum sesuai atau belum tuntas."/>
            <filter val="Rasio antara jumlah ASN yang lulus Diklat terhadap jumlah ASN yang mengikuti diklat."/>
            <filter val="Jumlah layanan administrasi kepegawaian yang diselesaikan sesuai tenggat waktu yang ditetapkan."/>
            <filter val="Persentase capaian reformasi birokrasi yang dinilai melalui RB."/>
            <filter val="Energi listrik untuk rumah tangga dengan daya lebih dari 6600 VA."/>
            <filter val="Kredit bank umum yang dikategorikan kurang lancar."/>
            <filter val="Permohonan perdata yang belum selesai dari bulan sebelumnya."/>
            <filter val="Jumlah usaha atau kegiatan yang telah terbukti patuh terhadap izin lingkungan, PPLH dan peraturan lingkungan hidup dari izin yang diterbitkan."/>
            <filter val="Persentase kelompok berisiko tinggi HIV yang menerima layanan pencegahan dan pemeriksaan di fasilitas kesehatan"/>
            <filter val="Target luasan ruang terbuka hijau publik sebesar minimal 20% dari luas total wilayah kota sesuai amanat UU Penataan Ruang."/>
            <filter val="Jumlah perceraian dengan gugatan yang dicatat per kecamatan di Kota Yogyakarta."/>
            <filter val="Kapasitas TT di rumah sakit swasta terdaftar"/>
            <filter val="Panjang jalan menurut tingkat kerusakan atau kondisi (baik, sedang, rusak ringan, rusak berat) berdasarkan hasil survei teknis"/>
            <filter val="Jumlah kelahiran hidup per 1.000 penduduk dalam satu tahun kalender. (Sumber: BPS)"/>
            <filter val="Jumlah wisatawan mancanegara yang berkunjung ke kampung wisata."/>
            <filter val="Jumlah kasus tindak pidana lintas negara."/>
            <filter val="Jumlah RA/BA negeri yang memenuhi standar kelayakan fisik, sarana, dan prasarana pendidikan."/>
            <filter val="Jumlah lulusan SMK negeri dalam satu tahun ajaran (Sumber: BPS)."/>
            <filter val="Jumlah lulusan SMA negeri dalam satu tahun ajaran (Sumber: BPS)."/>
            <filter val="Jumlah kasus kematian akibat bunuh diri atau gantung diri."/>
            <filter val="Persentase pertambahan jumlah penduduk per tahun di wilayah Kemantren Danurejan terhadap jumlah penduduk pada awal tahun."/>
            <filter val="Jemaah haji yang berprofesi Ibu Rumah Tangga menurut kecamatan."/>
            <filter val="Jumlah perempuan yang lahir hidup di wilayah tersebut dalam periode tertentu."/>
            <filter val="Jumlah tanah Kasultanan dan Kadipaten yang telah dilakukan monitoring dan evaluasi."/>
            <filter val="Jumlah koperasi yang mengalami peningkatan aset dan volume usaha."/>
            <filter val="Sekolah minggu Katolik."/>
            <filter val="Indeks kinerja penyelenggaraan perumahan dan permukiman (prasarana, pengelolaan air limbah, air minum)."/>
            <filter val="Persentase rumah tangga yang terlayani oleh Sistem Pengelolaan Air Limbah Domestik Setempat (SPALD-S) dengan akses sanitasi layak."/>
            <filter val="Jumlah destinasi wisata buatan manusia."/>
            <filter val="Banyaknya penduduk perempuan yang pindah masuk ke suatu wilayah administrasi tertentu dari wilayah lain dalam periode waktu tertentu."/>
            <filter val="Rasio antara DBH antar daerah terhadap total belanja daerah."/>
            <filter val="Jumlah seluruh PPKS yang berhak menerima bantuan sembako."/>
            <filter val="Kategori hasil penilaian RB (misal: Baik, Cukup, Kurang) berdasarkan standar evaluasi."/>
            <filter val="Total penerimaan pajak daerah dari berbagai jenis pajak seperti hotel, restoran, hiburan, reklame, parkir, dan pajak bumi dan bangunan."/>
            <filter val="Terdakwa perkara biasa yang mengajukan banding."/>
            <filter val="Persentase pengguna / masyarakat yang menyatakan puas terhadap layanan atau konten yang disediakan melalui website Sekretariat DPRD."/>
            <filter val="Jumlah Tempat Pembuangan Akhir (TPA) yang beroperasi di wilayah kota."/>
            <filter val="Kredit bank umum untuk sektor jasa keuangan &amp; asuransi."/>
            <filter val="Rata-rata jumlah tahun yang telah dijalani penduduk berusia 25 tahun ke atas dalam menjalani pendidikan formal (Sumber: BPS – Komponen IPM)."/>
            <filter val="Jumlah kantor pemerintahan tingkat kecamatan yang aktif beroperasi."/>
            <filter val="Jumlah gelandangan dan pengemis yang menerima layanan."/>
            <filter val="Total panjang seluruh jaringan drainase, baik primer, sekunder, maupun tersier."/>
            <filter val="Polsek yang membawahi wilayah Pakualaman."/>
            <filter val="Banyaknya peserta aktif KB yang menggunakan implan (susuk KB) sebagai alat kontrasepsi."/>
            <filter val="Akumulasi balita gizi buruk dan kurang hasil pemantauan gizi."/>
            <filter val="Jumlah kerusakan yang memenuhi syarat untuk bantuan rehabilitasi dan rekonstruksi menurut hasil JITUPASNA."/>
            <filter val="Persentase perusahaan yang telah menetapkan struktur dan skala upah sesuai ketentuan perundangan."/>
            <filter val="Pungutan daerah atas penggunaan barang milik daerah oleh pihak ketiga untuk memperoleh manfaat ekonomi."/>
            <filter val="Jumlah rekomendasi di bidang pemerintahan/aparatur yang telah diimplementasikan."/>
            <filter val="Perbandingan antara dana perimbangan dengan total belanja daerah."/>
            <filter val="Kepuasan terhadap pengelolaan keuangan daerah, aset daerah, transparansi dan akuntabilitasnya."/>
            <filter val="Jumlah tahapan dalam proses penyusunan dan penetapan RPPLH yang sudah terlaksana."/>
            <filter val="Total jumlah Kampung KB yang telah terbentuk dan terdaftar secara resmi di Kota Yogyakarta."/>
            <filter val="Jumlah pedagang yang berjualan di pasar kabupaten/kota."/>
            <filter val="Banyaknya buah salak yang dikonsumsi penduduk (BPS)."/>
            <filter val="Pajak penghasilan atas gaji, upah, honorarium, tunjangan, dan pembayaran lain yang diterima wajib pajak orang pribadi."/>
            <filter val="Dana yang bersumber dari APBN berdasarkan persentase tertentu atas penerimaan pajak atau sumber daya alam yang dibagi ke daerah."/>
            <filter val="Banyaknya kematian bayi sebelum mencapai usia 1 tahun per 1.000 kelahiran hidup dalam satu tahun tertentu"/>
            <filter val="Rasio jumlah pelaku seni aktif dan karya budaya yang mendapat apresiasi publik terhadap total. (Sumber: Disbud)"/>
            <filter val="Jumlah anggota DPRD yang berasal dari partai politik"/>
            <filter val="Total luas wilayah yang berpotensi mengalami genangan air berdasarkan data hidrologi dan topografi."/>
            <filter val="Nilai tukar tengah rupiah terhadap USD yang diterbitkan Bank Indonesia berdasarkan transaksi valas di pasar uang."/>
            <filter val="Banyaknya laporan hasil kegiatan koordinasi dan pengawasan dampak lalu lintas dari kegiatan pembangunan."/>
            <filter val="Banyaknya bayi yang lahir hidup (menangis/bernapas) di Kota Yogyakarta pada tahun yang sama"/>
            <filter val="Jumlah pedagang yang menggunakan lapak terbuka sementara di pasar rakyat."/>
            <filter val="Rata-rata ketersediaan bahan pangan utama per kapita dalam satuan kilogram per tahun."/>
            <filter val="Total terdakwa pelanggaran bulan ini."/>
            <filter val="Luas bagian dari kawasan budidaya yang ditetapkan untuk kegiatan industri sesuai dengan peruntukan dalam RTRW."/>
            <filter val="Jumlah orang yang menjadi korban kecelakaan lalu lintas."/>
            <filter val="Persentase jumlah penduduk laki-laki berdasarkan hasil pendataan keluarga terhadap total penduduk hasil pendataan keluarga."/>
            <filter val="Jumlah kegiatan pengendalian tata ruang yang direncanakan untuk periode tertentu."/>
            <filter val="Jumlah kepala keluarga yang pendidikan terakhirnya tamat SLTA atau sederajat."/>
            <filter val="Rasio jumlah kegiatan pembangunan yang dilaksanakan sesuai rencana (anggaran, jadwal, spesifikasi) terhadap total kegiatan pembangunan."/>
            <filter val="Jumlah tenaga kerja yang bekerja pada sektor industri kecil dan menengah."/>
            <filter val="Jumlah korban kecelakaan lalu lintas yang meninggal dunia."/>
            <filter val="Banyaknya kendaraan yang melakukan uji berkala di Pusat KIR (PKB) dalam satu periode."/>
            <filter val="Total lulusan MA."/>
            <filter val="Jumlah perangkat daerah dengan kategori baik dalam pengelolaan aset daerah."/>
            <filter val="Banyaknya penduduk yang lahir dan telah diterbitkan akta kelahiran dalam tahun berjalan."/>
            <filter val="Skor ideal konsumsi gula sebagai sumber energi tambahan (BKP)."/>
            <filter val="Kondisi kualitas air di segmen hilir Sungai Gajahwong berdasarkan parameter lingkungan."/>
            <filter val="Nilai BOD di hilir Sungai Winongo."/>
            <filter val="Nilai COD di hilir Sungai Winongo."/>
            <filter val="Jumlah peristiwa sejarah lokal yang telah didokumentasikan dan diarsipkan. (Sumber: Disbud, Arsip Nasional)"/>
            <filter val="Perbandingan antara jumlah tenaga kerja yang diserap dengan jumlah perusahaan PMA yang beroperasi di wilayah tertentu. (Sumber: BPS)"/>
            <filter val="Jumlah weselpos yang diterima di dalam negeri."/>
            <filter val="Nilai evaluasi pelaksanaan reformasi birokrasi instansi perangkat daerah berdasarkan hasil pemeriksaan Inspektorat."/>
            <filter val="Banyaknya laporan tahunan atau laporan kinerja yang disampaikan sesuai format, ketentuan, dan waktu yang ditetapkan."/>
            <filter val="Kegiatan DPRD menerima perwakilan demonstran / penyampaian aspirasi langsung di gedung atau ruang DPRD."/>
            <filter val="Jumlah anggota Pol PP yang lulus uji Samapta dibanding target yang ditetapkan."/>
            <filter val="Jumlah kasus pemalsuan dokumen resmi atau materai."/>
            <filter val="Luas wilayah yang berfungsi melindungi kelestarian lingkungan hidup, termasuk kawasan resapan air, sempadan sungai, dan ruang terbuka hijau sesuai ketentuan RTRW."/>
            <filter val="Kredit UMKM menurut sektor ekonomi pertanian."/>
            <filter val="Energi yang tersedia per orang per hari dari total pangan yang tersedia."/>
            <filter val="Persentase jumlah peserta didik pada jenjang SMA/SMK terhadap seluruh penduduk usia sekolah menengah, tanpa memperhatikan ketidaksesuaian usia (Sumber: BPS)."/>
            <filter val="Jumlah korban jiwa akibat bencana alam."/>
            <filter val="Jumlah kasus pengeroyokan (beberapa pelaku menyerang korban)."/>
            <filter val="Jumlah keseluruhan dana transfer pusat ke daerah (DAU, DAK, DBH) yang ditetapkan untuk satu tahun anggaran."/>
            <filter val="Jumlah korban kecelakaan lalu lintas yang mengalami luka ringan."/>
            <filter val="Luas wilayah permukiman kumuh yang telah ditangani."/>
            <filter val="Persentase penduduk berusia ≥10 tahun yang menamatkan SLTP/MTs atau sederajat."/>
            <filter val="Jumlah dokumen hukum yang telah diumumkan atau diunggah ke portal resmi pemerintah daerah."/>
            <filter val="Total rekomendasi pengawasan yang diberikan dalam bidang keuangan &amp; aset."/>
            <filter val="Persentase permasalahan pertanahan yang berhasil ditangani sesuai standar prosedur operasional (SOP) pemerintah."/>
            <filter val="Banyaknya perizinan/nonperizinan yang diterbitkan sesuai prosedur pelayanan publik. (Sumber: Kemendagri)"/>
            <filter val="Persentase peningkatan PAD dibandingkan tahun sebelumnya."/>
            <filter val="Jumlah kasus yang terkait isu SARA dengan implikasi keamanan."/>
            <filter val="Kategori (misalnya A, B, C) dari rata-rata hasil evaluasi Reformasi Birokrasi sekretariat daerah oleh Inspektorat."/>
            <filter val="Kredit UMKM menurut sektor ekonomi perikanan."/>
            <filter val="Sekolah minggu Hindu."/>
            <filter val="Jumlah kasus penculikan atau perbuatan melarikan perempuan tanpa izin."/>
            <filter val="Total rekomendasi pengawasan dalam bidang pemerintahan/aparatur."/>
            <filter val="Nilai parameter koliform total di segmen Hulu Sungai Gajahwong."/>
            <filter val="Jumlah kasus penculikan yang tercatat."/>
            <filter val="Kerusakan fasilitas listrik publik akibat bencana, seperti tiang PJU patah atau arus pendek."/>
            <filter val="Jumlah konsumsi telur ayam dan telur lainnya oleh penduduk (BPS)."/>
            <filter val="Jumlah bank sampah yang menerapkan metode inovatif dalam pengelolaan sampah."/>
            <filter val="Panjang jalan dengan kondisi permukaan mulai menunjukkan keausan atau retak kecil namun masih dapat dilalui kendaraan tanpa gangguan berarti."/>
            <filter val="Jumlah lansia terlantar yang menerima layanan."/>
            <filter val="Pelanggan PDAM kelompok sosial khusus."/>
            <filter val="Jumlah penduduk per satuan luas wilayah dan distribusinya di Kemantren Kotagede."/>
            <filter val="Jumlah anggota Pol PP yang berhasil memahami peraturan dibanding target yang telah ditetapkan."/>
            <filter val="Jumlah kejadian di luar kota yang ditangani oleh petugas."/>
            <filter val="Persentase luas wilayah yang kegiatan pemanfaatannya sesuai dengan rencana tata ruang dan diperbolehkan tanpa syarat tambahan."/>
            <filter val="Jumlah destinasi wisata berbasis alam."/>
            <filter val="Jumlah varietas tanaman buah yang dikelola atau dimiliki oleh dinas terkait dalam pembinaan atau pengembangan."/>
            <filter val="Jumlah individu dengan risiko tertular HIV yang menerima layanan kesehatan sesuai standar"/>
            <filter val="Estimasi jumlah penduduk dengan TBC BTA positif di wilayah tersebut"/>
            <filter val="Koperasi yang bergerak di bidang pelayanan simpanan dan pinjaman."/>
            <filter val="Total pelaku usaha pengolahan dan pemasaran hasil perikanan yang beroperasi di wilayah Kota Yogyakarta."/>
            <filter val="Jumlah seluruh pelanggaran ketertiban, ketentraman, dan keindahan (K3) yang tercatat."/>
            <filter val="Jumlah koperasi yang tidak aktif melakukan kegiatan usaha atau belum melaksanakan RAT dalam dua tahun terakhir."/>
            <filter val="Energi listrik yang dijual untuk pelanggan curah."/>
            <filter val="Jumlah kasus kriminalitas yang ditangani oleh kepolisian."/>
            <filter val="Jumlah kejadian tersengat listrik yang menyebabkan cedera atau kematian."/>
            <filter val="Banyaknya kasus penyakit diabetes melitus yang ditemukan dan/atau ditangani oleh fasilitas kesehatan"/>
            <filter val="Penyuluh agama Buddha PNS."/>
            <filter val="Rapat yang difokuskan pada pembentukan dan perumusan rancangan peraturan daerah (pembentukan Perda)."/>
            <filter val="Dokumen dan proses penyusunan alokasi anggaran belanja daerah berdasarkan prioritas pembangunan."/>
            <filter val="Total fasilitas pendidikan (ruang kelas, laboratorium, perpustakaan, dan sarana lainnya) yang tersedia di sekolah menengah (Sumber: BPS)."/>
            <filter val="Jumlah laporan atau kasus permasalahan pertanahan yang diterima dalam periode tertentu."/>
            <filter val="Jumlah Karangtaruna yang aktif melakukan kegiatan kesejahteraan sosial."/>
            <filter val="Jumlah seluruh TKSK yang terdaftar."/>
            <filter val="Estimasi jumlah penderita DM usia ≥15 tahun berdasarkan angka prevalensi di SK Dinas Kesehatan"/>
            <filter val="Indeks yang mengukur kepuasan anggota DPRD terhadap pelayanan pendukung seperti sekretariat, logistik dan fasilitasi agenda DPRD."/>
            <filter val="Jumlah laporan hasil pemantauan mandiri (self-monitoring) oleh pelaku usaha dan hasil pengawasan oleh dinas terkait."/>
            <filter val="Penduduk bukan angkatan kerja yang pernah bekerja sebagai buruh atau karyawan tetapi saat ini tidak aktif bekerja."/>
            <filter val="Banyaknya ruang publik yang telah dilengkapi dengan fasilitas CCTV dan dapat diakses untuk pemantauan umum."/>
            <filter val="Jumlah peserta didik usia sekolah menengah yang berhenti sekolah sebelum menyelesaikan jenjang pendidikan menengah (Sumber: BPS)."/>
            <filter val="Total anggota Siaga Pramuka per kecamatan di Kota Yogyakarta."/>
            <filter val="Persentase wilayah rawan pangan yang telah mendapatkan intervensi sesuai pedoman penanganan rawan pangan nasional."/>
            <filter val="Pengiriman anggota DPRD sebagai wakil dalam forum eksternal (nasional, regional) ke luar daerah."/>
            <filter val="Persentase pertambahan jumlah penduduk per tahun di wilayah Kemantren Gondomanan terhadap jumlah penduduk pada awal tahun."/>
            <filter val="Jumlah pencari kerja yang terdaftar pada dinas tenaga kerja dan berhasil ditempatkan pada lowongan pekerjaan yang tersedia."/>
            <filter val="Persentase capaian pelaksanaan pengendalian dan pengawasan tata ruang sesuai standar evaluasi pemerintah."/>
            <filter val="Persentase capaian RB pada bagian Pengadaan Barang dan Jasa."/>
            <filter val="Jumlah paket yang dikirim ke luar negeri menggunakan layanan paket reguler internasional."/>
            <filter val="Kepuasan terhadap pelayanan rehabilitasi sosial dan pengasuhan anak yang dilakukan lembaga sosial daerah."/>
            <filter val="Total stasi Katolik."/>
            <filter val="Jumlah keputusan walikota yang menetapkan panitia pelaksana kegiatan."/>
            <filter val="Rasio jumlah penduduk per satu pura."/>
            <filter val="Rasio jumlah penduduk per satu vihara."/>
            <filter val="Kapasitas maksimal sampah yang dapat ditampung di masing-masing TPS sesuai standar teknis."/>
            <filter val="Guru MA negeri."/>
            <filter val="Perkara gugatan perdata yang diajukan Peninjauan Kembali (PK)."/>
            <filter val="Total BPR/BPRS."/>
            <filter val="Kinerja proses pengadaan barang/jasa pemerintah daerah sesuai prinsip efisien, transparan, dan akuntabel."/>
            <filter val="Jumlah kasus kepemilikan atau penggunaan senjata tajam tanpa izin."/>
            <filter val="Banyaknya izin usaha pariwisata (hotel, biro perjalanan, pemandu wisata, dsb) yang diterbitkan. (Sumber: Kemendagri, Dinas Pariwisata)"/>
            <filter val="Jumlah konfirmasi kasus positif yang meninggal"/>
            <filter val="Persentase korban bencana yang berhasil dievakuasi menggunakan fasilitas tanggap darurat yang lengkap."/>
            <filter val="Ukuran efektivitas pengawasan dan kontrol dalam pelaksanaan kegiatan pembangunan di pemerintahan daerah."/>
            <filter val="Banyaknya penduduk Kota Yogyakarta yang terdaftar sebagai peserta aktif JKN"/>
            <filter val="Panjang jalan untuk kendaraan dengan beban gandar maksimum 8 ton."/>
            <filter val="Persentase pertambahan jumlah penduduk per tahun di wilayah Kemantren Gondokusuman terhadap jumlah penduduk pada awal tahun."/>
            <filter val="Jumlah kegiatan pengawasan tata ruang yang telah dilaksanakan di wilayah kota."/>
            <filter val="Banyaknya organisasi yang telah melalui proses registrasi resmi (pencatatan dan verifikasi) serta memperoleh status terdaftar di pemerintah daerah melalui Bakesbangpol Kota Yogyakarta."/>
            <filter val="Rasio rancangan produk hukum yang memenuhi kriteria substansi, konsistensi, dan legal drafting sesuai aturan."/>
            <filter val="Persentase pelaksanaan kegiatan yang mendukung pelestarian adat, tradisi, lembaga budaya, dan seni daerah. (Sumber: Disbud)"/>
            <filter val="Perbandingan antara dana penyesuaian dan otonomi khusus terhadap total “lain-lain pendapatan yang sah”."/>
            <filter val="Jumlah unit usaha di bidang kesehatan hewan yang telah mendapatkan pembinaan dan pengawasan resmi dari dinas."/>
            <filter val="Distribusi jemaah haji menurut tingkat pendidikan dan kecamatan."/>
            <filter val="Pungutan daerah atas penggunaan fasilitas tempat parkir khusus yang disediakan oleh pemerintah daerah."/>
            <filter val="Indeks yang mengukur kualitas, transparansi, dan efisiensi pelayanan publik berdasarkan survei."/>
            <filter val="Jumlah izin usaha sektor perdagangan (ritel, grosir, distributor, dsb) yang diterbitkan dalam periode tertentu. (Sumber: Kemendagri, Disdag)"/>
            <filter val="Jumlah total usaha jasa pariwisata."/>
            <filter val="Energi listrik bisnis dengan daya 6600 VA sampai 200 kVA."/>
            <filter val="Jumlah peserta didik MA swasta."/>
            <filter val="Jumlah kegiatan pemerintah yang dilaksanakan untuk memperkecil ketimpangan sosial dan ekonomi."/>
            <filter val="Jumlah Peraturan Daerah yang mengatur tentang mekanisme perizinan usaha dan kegiatan."/>
            <filter val="Persentase pelanggaran Perda/Peraturan Kepala Daerah yang berhasil diselesaikan dibanding total pelanggaran."/>
            <filter val="Skor ketersediaan dan kompetensi SDM pengelola arsip di instansi."/>
            <filter val="Jumlah kelurahan yang memiliki sistem kesiapsiagaan dan mitigasi bencana yang terorganisir."/>
            <filter val="Proporsi kursi DPRD atau posisi strategis publik yang diduduki oleh perempuan terhadap total posisi pengambilan keputusan."/>
            <filter val="Nilai kepuasan masyarakat (pegawai, calon pegawai) terhadap pelayanan kepegawaian dan pengembangan SDM di daerah."/>
            <filter val="Banyaknya laporan keuangan tahunan atau triwulanan perangkat daerah yang telah selesai disusun."/>
            <filter val="Total perangkat daerah mitra di bidang keuangan dan aset."/>
            <filter val="Persentase gedung pemerintah yang berada dalam kondisi baik."/>
            <filter val="Pelaksanaan Kajian Lingkungan Hidup Strategis (KLHS) untuk kebijakan, rencana, dan program di tingkat kota."/>
            <filter val="Total penumpang kelas bisnis."/>
            <filter val="Energi listrik gedung pemerintah dengan daya &gt;200 kVA."/>
            <filter val="Total permohonan perdata bulan ini."/>
            <filter val="Jumlah kejadian jatuh ke sumur yang dilaporkan."/>
            <filter val="Kredit UMKM untuk konsumsi menurut jenis penggunaan."/>
            <filter val="Nilai fosfat total di segmen tengah Sungai Winongo."/>
            <filter val="Jumlah koperasi yang bergerak di bidang jasa (misal simpan pinjam, transportasi, dll)."/>
            <filter val="Banyaknya KTP elektronik yang telah diterbitkan dan memiliki Nomor Induk Kependudukan (NIK) sah."/>
            <filter val="Terdakwa perkara biasa yang masuk pada bulan berjalan."/>
            <filter val="Kontribusi energi dari kelompok umbi-umbian terhadap total AKE masyarakat dibandingkan standar ideal."/>
            <filter val="Rata-rata jumlah pengeluaran rumah tangga untuk konsumsi makanan dalam satu bulan dibagi jumlah anggota rumah tangga (Sumber: BPS – Susenas)."/>
            <filter val="Jumlah penduduk per satuan luas wilayah dan distribusinya di Kemantren Kraton."/>
            <filter val="Banyaknya kasus penyakit demam berdarah dengue pada manusia di wilayah kerja"/>
            <filter val="Jumlah seluruh kasus gizi buruk yang ditemukan di wilayah tertentu"/>
            <filter val="Jumlah seluruh IPSM yang terdaftar."/>
            <filter val="Ukuran rata-rata kesenjangan pengeluaran masing-masing penduduk miskin terhadap garis kemiskinan; semakin tinggi nilai P1 menunjukkan semakin dalam tingkat kemiskinan (Sumber: BPS – Kemiskinan Perkotaan)."/>
            <filter val="Total majelis pembimbing ranting per kecamatan di Kota Yogyakarta."/>
            <filter val="Total petani tanaman pangan di wilayah administrasi Kota Yogyakarta."/>
            <filter val="Jumlah anggota dewan syariah koperasi yang berjenis kelamin laki-laki."/>
            <filter val="Total surat nikah yang diterbitkan menurut kecamatan di Kota Yogyakarta."/>
            <filter val="Jumlah penduduk yang mengungsi akibat tsunami."/>
            <filter val="Penerimaan negara atau daerah dari pemanfaatan sumber daya alam berupa iuran, royalti, atau kompensasi lainnya."/>
            <filter val="Pertemuan pimpinan DPRD (ketua, wakil ketua) untuk menyusun agenda, koordinasi, dan pengambilan keputusan internal."/>
            <filter val="Nilai Biochemical Oxygen Demand (BOD) pada aliran Sungai Gajahwong Hulu."/>
            <filter val="Total peserta didik di RA/BA."/>
            <filter val="Luas kawasan budidaya yang digunakan untuk pengembangan sarana dan prasarana transportasi darat, laut, atau udara."/>
            <filter val="Persentase penderita diabetes melitus usia ≥15 tahun yang mendapat pelayanan kesehatan dalam satu tahun"/>
            <filter val="Jumlah kasus kontinjensi lain selain kategori di atas."/>
            <filter val="Jumlah KK yang menggunakan Mandi, Cuci, Kakus (MCK) komunal sesuai standar fasilitas sanitasi."/>
            <filter val="Banyaknya peserta aktif KB yang menggunakan metode operasi pria (vasektomi)."/>
            <filter val="Pengeluaran daerah dalam rangka bagi hasil penerimaan tertentu kepada pemerintah provinsi, kabupaten/kota lain, atau pemerintahan desa."/>
            <filter val="Banyaknya BUMD yang menurut laporan keuangan dan evaluasi kinerja dinilai “baik”."/>
            <filter val="Jumlah weselpos yang dikirim ke luar negeri."/>
            <filter val="Pungutan daerah atas pelayanan penyediaan dan pengelolaan pasar tradisional oleh pemerintah daerah."/>
            <filter val="Banyaknya Kampung KB yang masih aktif dan menjalankan kegiatan pembinaan setelah lebih dari satu tahun dibentuk."/>
            <filter val="Persentase target kinerja perangkat daerah bidang infrastruktur dan kewilayahan yang tercapai."/>
            <filter val="Jumlah atau jenis makanan khas daerah yang teridentifikasi dan dilestarikan. (Sumber: Disbud, Kemendikbudristek)"/>
            <filter val="Nilai DO di segmen hilir Gajahwong."/>
            <filter val="Proporsi tenaga kesehatan yang melaksanakan praktik sesuai standar profesi."/>
            <filter val="Jumlah kamar hotel non-bintang."/>
            <filter val="Banyaknya individu yang terdaftar sebagai anggota aktif perpustakaan."/>
            <filter val="Penduduk usia kerja yang selama seminggu sebelum pencacahan melakukan kegiatan ekonomi paling sedikit satu jam secara berurutan."/>
            <filter val="Keberadaan dokumen rencana kerja tahunan yang disusun oleh setiap alat kelengkapan DPRD sesuai tugasnya."/>
            <filter val="Jumlah permintaan layanan yang diverifikasi sebagai gawat darurat."/>
            <filter val="Jemaah haji berusia &lt;20 tahun menurut kecamatan."/>
            <filter val="Jumlah penduduk per satuan luas wilayah dan distribusinya di Kemantren Gondomanan."/>
            <filter val="Luas wilayah yang diperuntukkan untuk kegiatan pengembangan ekonomi seperti permukiman, pertanian, industri, perdagangan, dan pariwisata sesuai rencana tata ruang wilayah (RTRW)."/>
            <filter val="Jumlah rumah tangga yang limbah tinjanya diolah melalui Instalasi Pengolahan Lumpur Tinja (IPLT)."/>
            <filter val="Jumlah koperasi yang anggotanya terdiri dari koperasi-koperasi lain."/>
            <filter val="Peraturan khusus daerah sesuai status istimewa (jika berlaku) yang dihasilkan DPRD."/>
            <filter val="Persentase kasus DBD yang ditemukan dan ditangani sesuai prosedur terhadap total kasus DBD"/>
            <filter val="Jumlah kasus DBD yang telah ditindaklanjuti dengan penyelidikan epidemiologi"/>
            <filter val="Jumlah penghargaan yang diterima daerah terkait pelestarian warisan budaya. (Sumber: Disbud)"/>
            <filter val="Total seluruh layanan persandian yang mencakup pengujian dan pemantauan keamanan informasi. (Sumber: Kominfo, BSSN)"/>
            <filter val="Persentase surat rekomendasi pemanfaatan tanah negara yang diterbitkan sesuai SOP dibanding total permohonan."/>
            <filter val="Persentase perempuan dan anak korban kekerasan yang memperoleh layanan penanganan pengaduan oleh petugas terlatih di Unit Pelaksana Teknis (UPT)."/>
            <filter val="Sarana dan prasarana yang digunakan untuk mendukung keselamatan transportasi seperti tempat uji, marka, dan alat keselamatan jalan."/>
            <filter val="Jumlah kepala keluarga yang dipindahkan ke lokasi permukiman transmigrasi dalam satu tahun anggaran."/>
            <filter val="Jumlah kasus pidana yang termasuk kategori konvensional seperti pencurian, penganiayaan, perzinahan, dan pelanggaran kesusilaan."/>
            <filter val="Banyaknya laporan kegiatan administrasi umum yang telah selesai."/>
            <filter val="Jumlah MI negeri yang tidak memenuhi standar kelayakan."/>
            <filter val="Jumlah MA negeri yang tidak memenuhi standar kelayakan."/>
            <filter val="Jumlah kebijakan yang sudah direncanakan dan benar-benar direalisasikan dalam periode evaluasi."/>
            <filter val="Jumlah individu yang mendaftarkan diri sebagai pencari kerja di Dinas Tenaga Kerja."/>
            <filter val="Pungutan daerah atas pelayanan pemberian izin mendirikan bangunan kepada masyarakat."/>
            <filter val="Perbandingan antara jumlah sasaran pembangunan daerah yang tercapai terhadap jumlah sasaran yang ditetapkan."/>
            <filter val="Jumlah DAU yang diterima dan digunakan oleh daerah sesuai peruntukan."/>
            <filter val="Jumlah penduduk per satuan luas wilayah dan distribusinya di Kemantren Mantrijeron."/>
            <filter val="Energi listrik untuk rumah tangga dengan daya 450–2200 VA."/>
            <filter val="Kredit usaha kecil yang diberikan bank menurut jenis penggunaan."/>
            <filter val="Kondisi kualitas air di segmen tengah Sungai Winongo menurut parameter lingkungan."/>
            <filter val="Sama dengan jumlah kelas SMA/MA, termasuk negeri dan swasta (Sumber: BPS)."/>
            <filter val="Jumlah kejadian pertikaian antar warga atau kelompok yang dilaporkan ke aparat berwenang."/>
            <filter val="Persentase penduduk berusia ≥10 tahun yang menamatkan SLTA atau sederajat."/>
            <filter val="Total jumlah jenis layanan publik yang diselenggarakan oleh semua bagian dan dinas di pemerintahan daerah."/>
            <filter val="Persentase capaian RB pada bagian Kesejahteraan Rakyat."/>
            <filter val="Total perkara biasa dan jumlah terdakwa yang ditangani pengadilan dalam periode tertentu."/>
            <filter val="Total pelanggan PDAM menurut kelompok sosial."/>
            <filter val="Banyaknya dewan pengawas syariah yang dibentuk pada koperasi berbasis syariah."/>
            <filter val="Jumlah rekomendasi izin bangunan gedung yang diterbitkan oleh Dinas Pekerjaan Umum, Perumahan dan Kawasan Permukiman."/>
            <filter val="Banyaknya restoran yang memiliki izin usaha resmi."/>
            <filter val="Jumlah fasilitas pendidikan di SMA swasta (Sumber: BPS)."/>
            <filter val="Jumlah fasilitas pendidikan di SMK swasta (Sumber: BPS)."/>
            <filter val="Persentase kelurahan yang memiliki sarana dan prasarana kantor sesuai standar pelayanan minimal."/>
            <filter val="Persentase anak usia &lt;18 tahun yang pernah mengalami kekerasan (fisik, psikis, atau seksual) dalam kurun waktu tertentu terhadap total anak."/>
            <filter val="Total KLB yang tercatat dalam satu tahun kalender"/>
            <filter val="Jumlah pasien TBC BTA positif yang ditangani dengan strategi DOTS"/>
            <filter val="Jumlah motif kain lurik tradisional yang teridentifikasi dan dilestarikan. (Sumber: Disbud)"/>
            <filter val="Pengeluaran pemerintah daerah kepada pemerintah desa atau pihak lain dalam bentuk bagi hasil pajak, bantuan keuangan, dan transfer lainnya."/>
            <filter val="Jumlah kasus pertikaian yang terjadi antar kelompok etnis berbeda."/>
            <filter val="Guru MTs negeri."/>
            <filter val="Total seluruh sampel produk pangan segar asal tumbuhan yang diambil untuk pengawasan dan pengujian."/>
            <filter val="Energi listrik gedung pemerintah dengan daya 450 VA sampai &gt;200 kVA."/>
            <filter val="Jumlah WKSBM yang aktif melakukan kegiatan kesejahteraan sosial."/>
            <filter val="Jumlah layanan administrasi dan keuangan yang berhasil diselesaikan dalam periode."/>
            <filter val="Jumlah program yang memperoleh alokasi dalam APBD pada tahun berjalan."/>
            <filter val="Total konsumsi bawang merah untuk keperluan rumah tangga (BPS)."/>
            <filter val="Persentase perubahan nilai tambah bruto setiap lapangan usaha atas dasar harga konstan tahun 2010 dibandingkan tahun sebelumnya di Kota Yogyakarta (Sumber: BPS)."/>
            <filter val="Pelanggan PDAM industri."/>
            <filter val="Persentase penduduk yang menjadi peserta aktif program Jaminan Kesehatan Nasional (JKN) terhadap total penduduk"/>
            <filter val="Jumlah PPKS yang seharusnya menerima layanan."/>
            <filter val="Persentase perubahan total belanja daerah dibandingkan periode sebelumnya."/>
            <filter val="Persentase pertambahan jumlah penduduk per tahun di wilayah Kemantren Kraton terhadap jumlah penduduk pada awal tahun."/>
            <filter val="Jumlah pelanggan air minum kategori VI-5, biasanya untuk instansi atau kelompok non-rumah tangga tertentu."/>
            <filter val="Persentase capaian pelaksanaan pengaturan dan pembinaan tata ruang sesuai standar evaluasi pemerintah."/>
            <filter val="Persentase pasangan usia subur yang menggunakan salah satu metode kontrasepsi modern atau tradisional terhadap total PUS."/>
            <filter val="Banyaknya laporan hasil audit dan pemantauan terhadap lembaga uji kompetensi pengemudi di daerah."/>
            <filter val="Total pinjaman menurut sektor pendidikan."/>
            <filter val="Jumlah penduduk perempuan yang meninggal dunia di wilayah tersebut pada periode tertentu."/>
            <filter val="Dana dari APBN yang dialokasikan kepada daerah untuk mendanai kegiatan tertentu sesuai prioritas nasional."/>
            <filter val="Hasil survei yang dilakukan oleh lembaga eksternal untuk menilai kepuasan atau kinerja instansi."/>
            <filter val="Persentase peresepan obat yang memenuhi prinsip rasionalitas (tepat indikasi, dosis, dan pasien)."/>
            <filter val="Kerusakan sumur akibat longsor atau bencana lainnya."/>
            <filter val="Indikator kinerja peningkatan efektivitas pelestarian nilai sejarah dan pengelolaan museum. (Sumber: Disbud)"/>
            <filter val="Peninjauan lapangan yang dilakukan oleh anggota Komisi D sesuai bidang tugasnya."/>
            <filter val="Peninjauan lapangan yang dilakukan oleh anggota Komisi C sesuai bidang tugasnya."/>
            <filter val="Peninjauan lapangan yang dilakukan oleh anggota Komisi B sesuai bidang tugasnya."/>
            <filter val="Jumlah bank sampah yang sedang dalam proses pembinaan atau pendampingan pemerintah."/>
            <filter val="Polsek yang membawahi wilayah Mantrijeron."/>
            <filter val="Total rekomendasi pengawasan dalam bidang pembangunan sarana/prasarana."/>
            <filter val="Luas atau jumlah kawasan yang mengalami kerusakan akibat gempa bumi."/>
            <filter val="Data hasil pengukuran kualitas udara ambien berdasarkan parameter CO, SO₂, NO₂, PM₁₀, dan lainnya sesuai baku mutu lingkungan."/>
            <filter val="Nilai omset UKM binaan pada tahun sebelumnya."/>
            <filter val="Persentase penduduk yang tidak atau belum pernah bersekolah."/>
            <filter val="Jumlah sekolah dan kampung yang menjadi target pembentukan Panca Tertib (ketertiban, ketentraman, kebersihan, keamanan, lingkungan)."/>
            <filter val="Total kapasitas daya listrik terpasang di wilayah layanan PLN."/>
            <filter val="Jumlah kebakaran yang melibatkan bangunan perumahan."/>
            <filter val="Jumlah penduduk per satuan luas wilayah (misalnya orang per km²) di Kota Yogyakarta."/>
            <filter val="Jumlah kasus penelantaran anggota keluarga sesuai hukum pidana."/>
            <filter val="Total pengadaan beras Bulog Divre Yogyakarta per bulan."/>
            <filter val="Total jumlah kampung wisata di wilayah tersebut."/>
            <filter val="Jumlah rencana pengadaan tanah yang ditetapkan pemerintah kota untuk tahun tertentu."/>
            <filter val="Jumlah kelompok UPPKA aktif di Kota Yogyakarta."/>
            <filter val="Lembaga keuangan non-bank yang melayani kredit masyarakat pedesaan."/>
            <filter val="Total jumlah perkara perdata dan pidana biasa yang diterima pengadilan dalam periode tertentu."/>
            <filter val="Perkara pelanggaran yang diputus bersalah pidana."/>
            <filter val="Total ubi kayu (singkong) yang dikonsumsi oleh penduduk per tahun menurut hasil Susenas (BPS)."/>
            <filter val="Luas ideal ruang terbuka hijau publik yang seharusnya dimiliki kota (20% dari total luas wilayah kota)."/>
            <filter val="Kredit UMKM menurut sektor ekonomi pertambangan &amp; penggalian."/>
            <filter val="Nilai hasil survei terhadap pengalaman wisatawan."/>
            <filter val="Jumlah ruas jalan yang menjadi kewenangan Pemerintah Kota Yogyakarta berdasarkan klasifikasi jalan."/>
            <filter val="Jumlah kesempatan kerja yang tercatat di dinas tenaga kerja atau portal resmi."/>
            <filter val="Jumlah kantor polisi sektor di wilayah kota."/>
            <filter val="Rasio dana penyesuaian terhadap total pendapatan daerah."/>
            <filter val="Jumlah operasi penyelamatan di luar kebakaran dalam kota."/>
            <filter val="Hotel yang menjadi pelanggan PDAM."/>
            <filter val="Total tenaga pengajar RA/BA."/>
            <filter val="Jumlah kerugian materi akibat kecelakaan lalu lintas."/>
            <filter val="Jumlah kasus penangkapan ikan ilegal."/>
            <filter val="Semua pengeluaran pembiayaan yang meliputi penyertaan modal pemerintah daerah dan pemberian pinjaman kepada pihak ketiga."/>
            <filter val="Ukuran penyebaran pengeluaran di antara penduduk miskin; semakin tinggi nilai P2 menunjukkan semakin besar ketimpangan di antara penduduk miskin (Sumber: BPS – Kemiskinan Perkotaan)."/>
            <filter val="Jumlah kelompok kesenian aktif yang terdaftar di wilayah kota. (Sumber: Kemendikbudristek, Disbud)"/>
            <filter val="Jumlah objek budaya yang mengandung nilai moral, sosial, atau spiritual yang dijaga keberlangsungannya. (Sumber: Disbud)"/>
            <filter val="Persentase anak korban KDRT yang memperoleh layanan penanganan (hukum, medis, psikososial) dibandingkan total anak korban yang terlapor."/>
            <filter val="Persentase penduduk berumur 15 tahun ke atas yang telah menamatkan pendidikan Sekolah Menengah Atas (SMA) atau yang sederajat terhadap total penduduk usia 15 tahun ke atas (Sumber: BPS – Susenas)."/>
            <filter val="Jumlah peraturan daerah yang telah disampaikan dan terpublikasi secara resmi kepada masyarakat."/>
            <filter val="Nilai pendapatan atau omset yang diperoleh usaha mikro pada tahun berjalan."/>
            <filter val="Kepuasan masyarakat terhadap pelayanan umum, fasilitas gedung, protokol, dan fasilitas umum yang dikelola bagian umum."/>
            <filter val="Jumlah usaha atau kegiatan yang sudah memiliki dokumen lingkungan resmi sesuai peraturan."/>
            <filter val="Kepuasan terhadap pelayanan infrastruktur, perumahan, jalan, dan pelayanan teknik ke publik."/>
            <filter val="Jumlah kasus pidana terkait narkotika, psikotropika, dan zat adiktif lainnya yang tercatat di wilayah kota."/>
            <filter val="Jumlah keseluruhan produk hukum yang telah diundangkan di tingkat daerah."/>
            <filter val="Jumlah perusahaan yang berstatus Penanaman Modal Dalam Negeri (PMDN) dan masih aktif beroperasi. (Sumber: BPS)"/>
            <filter val="Jumlah petugas Linmas yang tercatat di masing-masing kecamatan"/>
            <filter val="Kredit bank umum untuk sektor real estate."/>
            <filter val="Kondisi harga kebutuhan pokok yang tidak berfluktuasi secara ekstrem dalam periode tertentu."/>
            <filter val="Total lulusan MA negeri."/>
            <filter val="Jumlah tenaga ahli kesehatan lingkungan aktif."/>
            <filter val="Total aset prasarana pertanian yang tercatat dalam inventaris dinas."/>
            <filter val="Rasio jumlah koleksi buku terhadap jumlah pengguna aktif sesuai standar nasional perpustakaan."/>
            <filter val="Persentase kasus diare non spesifik yang diberi antibiotik dibandingkan total kasus diare non spesifik."/>
            <filter val="Jumlah pasangan usia subur (15–49 tahun) yang menjadi peserta aktif program keluarga berencana menggunakan salah satu metode kontrasepsi."/>
            <filter val="Perbandingan antara jumlah penduduk laki-laki dan perempuan per 100 perempuan di wilayah Kemantren Danurejan."/>
            <filter val="Jumlah kampung dan sekolah yang telah berhasil dibentuk sesuai program Panca Tertib."/>
            <filter val="Tingkat realisasi kegiatan fasilitasi advokasi dan penyediaan data kependudukan berbasis gender dibandingkan target program."/>
            <filter val="Total lulusan MTs negeri."/>
            <filter val="Total pinjaman untuk konsumsi."/>
            <filter val="Peninjauan lapangan yang dilakukan oleh anggota Komisi A sesuai bidang tugasnya."/>
            <filter val="Jumlah peserta didik di jenjang SMA/SMK dibagi jumlah guru yang mengajar pada jenjang tersebut, menggambarkan rasio murid per guru (Sumber: BPS)."/>
            <filter val="Jumlah peserta didik SMK di sekolah negeri (Sumber: BPS)."/>
            <filter val="Jumlah peserta didik SLB di sekolah negeri (Sumber: BPS)."/>
            <filter val="Jumlah peserta didik SMA di sekolah negeri (Sumber: BPS)."/>
            <filter val="Jumlah korban pertikaian yang mengalami luka fisik."/>
            <filter val="Jumlah kasus orang hilang yang dilaporkan secara resmi."/>
            <filter val="Pelanggan PDAM kelompok sosial umum."/>
            <filter val="Jemaah haji yang berprofesi pedagang menurut kecamatan."/>
            <filter val="Persentase perubahan PDRB riil (ADHK) dari tahun sebelumnya terhadap tahun berjalan di Kota Yogyakarta (Sumber: BPS)."/>
            <filter val="Total nominal uang yang diterima melalui weselpos dalam negeri."/>
            <filter val="Jumlah KUBE dan USEP yang telah berdiri ≥3 tahun."/>
            <filter val="Nilai skor aktual hasil perhitungan konsumsi nyata masyarakat berdasarkan kontribusi energi per kelompok pangan."/>
            <filter val="Jumlah Kepala Keluarga yang memiliki jamban rumah tangga dengan tangki septik sesuai standar layak."/>
            <filter val="Persentase korban perempuan dan anak yang menerima bantuan hukum."/>
            <filter val="Total kelompok pembudidaya ikan yang terdata di wilayah administrasi Kota Yogyakarta."/>
            <filter val="Total skor yang diperoleh dari SKM untuk semua bagian dan dinas dalam pemerintahan daerah."/>
            <filter val="Kerusakan permukaan aspal jalan akibat bencana alam seperti banjir atau tanah bergerak."/>
            <filter val="Nilai atau volume partisipasi masyarakat dalam bentuk tenaga, uang, atau material di Kecamatan Gedongtengen."/>
            <filter val="Jumlah korban yang mendapatkan layanan evakuasi dengan sarana dan prasarana tanggap darurat lengkap."/>
            <filter val="Total kegiatan atau inisiatif yang bertujuan meningkatkan kapasitas, kemandirian, dan kesejahteraan masyarakat."/>
            <filter val="Jumlah tenaga kerja yang terserap pada sektor usaha mikro di wilayah Kota Yogyakarta."/>
            <filter val="Persentase kecamatan/kemantren yang melaksanakan kegiatan Gerakan Masyarakat Hidup Sehat."/>
            <filter val="Banyaknya pemandu wisata bersertifikat."/>
            <filter val="Kelompok kegiatan pembinaan keluarga lansia yang telah mencapai kategori paripurna."/>
            <filter val="Nilai TSS di Hulu Sungai Winongo."/>
            <filter val="Jumlah penerimaan daerah yang berasal dari pungutan atas jasa atau izin tertentu yang disediakan oleh pemerintah daerah."/>
            <filter val="Nilai BOD di segmen tengah Sungai Gajahwong."/>
            <filter val="Total tahanan di rumah tahanan."/>
            <filter val="Selisih lebih antara penerimaan pembiayaan dan pengeluaran pembiayaan pada tahun anggaran berjalan."/>
            <filter val="Jumlah penduduk perempuan yang pindah datang ke wilayah tersebut."/>
            <filter val="Jumlah ibu yang melahirkan hidup dalam wilayah kerja pada periode tertentu"/>
            <filter val="Jumlah produk hukum yang telah disahkan menjadi peraturan daerah atau peraturan kepala daerah."/>
            <filter val="Nilai indeks hasil capaian pelaksanaan kegiatan pembangunan tahunan daerah."/>
            <filter val="Jumlah keseluruhan dokumen hukum yang ditetapkan oleh Pemerintah Daerah meliputi Perda, Perwal, dan Keputusan."/>
            <filter val="Total pinjaman menurut jenis penggunaan transportasi &amp; pergudangan."/>
            <filter val="Nilai COD di segmen tengah Sungai Gajahwong."/>
            <filter val="Jumlah Kepala Keluarga dengan akses sanitasi layak tetapi belum aman."/>
            <filter val="Persentase paket pengadaan yang dilaksanakan sesuai ketentuan RUP terhadap total paket."/>
            <filter val="Nilai PDRB atas dasar harga berlaku dibagi jumlah penduduk pertengahan tahun, menggambarkan rata-rata output per penduduk (Sumber: BPS)."/>
            <filter val="Persentase hunian kamar hotel non-bintang."/>
            <filter val="% anak (kelas 1–9) yang menerima layanan kesehatan sekolah terhadap total anak usia pendidikan dasar"/>
            <filter val="Nilai rata-rata dari Survei Kepuasan Masyarakat (SKM) terhadap semua OPD di daerah dalam periode tertentu."/>
            <filter val="Jumlah penduduk usia ≥15 tahun yang menderita DM dan telah mendapatkan pelayanan kesehatan"/>
            <filter val="Jumlah kelompok masyarakat yang mengelola destinasi wisata."/>
            <filter val="Jumlah atau luas kawasan yang berpotensi mengalami banjir."/>
            <filter val="Proses penetapan Anggaran Pendapatan dan Belanja Daerah melalui persetujuan DPRD dan kepala daerah dalam bentuk Peraturan Daerah."/>
            <filter val="Jumlah urusan di bidang mental spiritual yang telah mempunyai kebijakan tertulis (Perda / Perwal / keputusan walikota)."/>
            <filter val="Persentase kendaraan angkutan umum dan barang yang dinyatakan laik jalan terhadap total kendaraan yang diuji."/>
            <filter val="Jumlah KK yang memiliki sambungan rumah ke SPALD-T atau sistem pengolahan air limbah terpusat yang berfungsi."/>
            <filter val="Persentase rumah yang terlayani dengan fasilitas sanitasi sesuai standar sistem layanan."/>
            <filter val="Nilai Total Suspended Solids (TSS) di segmen Hulu Sungai Gajahwong."/>
            <filter val="Rasio jumlah penduduk per satu klenteng."/>
            <filter val="Jumlah OPD yang memenuhi semua parameter kriteria organisasi, manajemen, kinerja, dan standar pelayanan sebagaimana ditetapkan dalam regulasi keistimewaan / penataan pemerintahan daerah."/>
            <filter val="Persentase usaha yang telah memiliki dokumen lingkungan seperti UKL-UPL, AMDAL, atau SPPL dibanding total usaha terdata."/>
            <filter val="Jumlah peraturan daerah yang mendukung investasi, usaha mikro, kecil, dan menengah."/>
            <filter val="Nilai pendapatan UPT Pusat Bisnis dalam satuan rupiah."/>
            <filter val="Jumlah surat edaran resmi yang dikeluarkan oleh walikota dalam satu tahun anggaran."/>
            <filter val="Banyaknya NIB yang diterbitkan, diklasifikasikan berdasarkan bentuk badan hukum (PT, CV, koperasi, perorangan, dll). (Sumber: Kemendagri, OSS)"/>
            <filter val="Jumlah kasus pertambangan ilegal."/>
            <filter val="Ukuran efektivitas penyusunan dan pelaksanaan kebijakan ekonomi daerah (investasi, perdagangan, industri, UMKM)."/>
            <filter val="Total seluruh Badan Layanan Umum Daerah yang beroperasi di wilayah tersebut."/>
            <filter val="Adanya kesesuaian antara rencana kerja DPRD dan alokasi anggaran pembangunan daerah."/>
            <filter val="Persentase OPD yang memperoleh predikat baik dalam hasil penilaian laporan keuangan oleh Inspektorat."/>
            <filter val="Banyaknya pengguna jalan yang dinilai mematuhi aturan lalu lintas berdasarkan hasil pengawasan."/>
            <filter val="Estimasi jumlah penderita hipertensi usia ≥15 tahun berdasarkan angka prevalensi resmi Dinas Kesehatan"/>
            <filter val="Total kelompok atau komunitas yang melakukan pengelolaan sampah berbasis bank sampah di wilayah kota."/>
            <filter val="Rasio jumlah penduduk per satu gereja Katolik."/>
            <filter val="Nilai indeks yang menggambarkan tingkat kesiapan keamanan informasi instansi pemerintah. (Sumber: BSSN, Kominfo)"/>
            <filter val="Jumlah lembaga atau komunitas seni rupa aktif. (Sumber: Disbud)"/>
            <filter val="Aktivitas pembinaan dan pengawasan supaya pelaku usaha mematuhi izin lingkungan, izin PPLH, dan peraturan lingkungan hidup yang dikeluarkan oleh pemerintah daerah."/>
            <filter val="Jumlah peserta pelatihan yang bekerja di sektor formal setelah pelatihan."/>
            <filter val="Nilai hasil evaluasi Sistem Akuntabilitas Kinerja Instansi Pemerintah (SAKIP) oleh Inspektorat terhadap Dinas Kominfo dan Persandian."/>
            <filter val="Proporsi penduduk berusia 10 tahun ke atas menurut jenjang pendidikan tertinggi yang telah ditamatkan."/>
            <filter val="Nilai fosfat total di Hulu Sungai Code."/>
            <filter val="Proporsi DAU terhadap total pendapatan daerah."/>
            <filter val="Jumlah kasus narkoba yang berhasil ditangani aparat penegak hukum."/>
            <filter val="Rasio koperasi yang beroperasi aktif terhadap total koperasi terdaftar."/>
            <filter val="Kredit bank umum untuk kepemilikan rumah tinggal."/>
            <filter val="Penyuluh agama Buddha non PNS."/>
            <filter val="Jumlah pengguna aktif platform Jogja Smart Service (JSS) sebagai layanan digital publik Pemerintah Kota Yogyakarta."/>
            <filter val="Terdakwa perkara biasa yang dijatuhi putusan pidana."/>
            <filter val="Persentase jumlah penduduk perempuan berdasarkan hasil pendataan keluarga terhadap total penduduk hasil pendataan keluarga."/>
            <filter val="Ketersediaan dokumen Rencana Tata Ruang Wilayah (RTRW) yang telah disahkan melalui Peraturan Daerah sebagai dasar pengendalian pembangunan."/>
            <filter val="Rasio jumlah perizinan/nonperizinan yang diterbitkan sesuai prosedur terhadap total permohonan. (Sumber: Kemendagri)"/>
            <filter val="Jumlah tenaga kesehatan yang menangani sanitasi lingkungan."/>
            <filter val="Total nilai uang yang dikirim melalui paket pos dalam negeri jenis kilat khusus."/>
            <filter val="Kepuasan masyarakat terhadap layanan kesehatan, fasilitas, tenaga medis dan manajemen kesehatan daerah."/>
            <filter val="Kantor Kelurahan Sorosutan"/>
            <filter val="Persentase belanja kesehatan terhadap total APBD daerah yang wajib minimal 10% di luar gaji sesuai amanat UU."/>
            <filter val="Jumlah tenaga kerja perempuan yang bekerja di usaha mikro."/>
            <filter val="Jumlah unit angkutan umum yang beroperasi melayani rute antar kota dalam satu wilayah kabupaten/kota."/>
            <filter val="Klasifikasi hasil evaluasi Reformasi Birokrasi (RB) oleh Inspektorat Daerah."/>
            <filter val="Proporsi PAD terhadap total pendapatan daerah."/>
            <filter val="Luas atau jumlah kawasan yang mengalami kerusakan akibat kebakaran."/>
            <filter val="Banyaknya kasus penyakit kanker yang ditemukan dan/atau ditangani oleh fasilitas kesehatan"/>
            <filter val="Perbandingan antara jumlah penduduk laki-laki dan perempuan per 100 perempuan di wilayah Kemantren Tegalrejo."/>
            <filter val="Pertemuan DPRD dan instansi terkait untuk membahas dan menyetujui anggaran daerah (APBD, perubahan APBD)."/>
            <filter val="Jumlah gula pasir yang dikonsumsi penduduk dalam satu tahun menurut hasil Susenas (BPS)."/>
            <filter val="Pengeluaran pemerintah daerah untuk kegiatan rutin seperti belanja pegawai, barang dan jasa, bunga, subsidi, hibah, dan bantuan sosial."/>
            <filter val="Ukuran efektivitas pelaksanaan kegiatan koordinasi dalam proses penyusunan rencana anggaran daerah."/>
            <filter val="Jumlah kelompok pembudidaya ikan yang memiliki izin usaha perikanan budidaya di wilayah Kota Yogyakarta."/>
            <filter val="Persentase orang yang diduga TBC dan telah mendapatkan pemeriksaan serta layanan kesehatan sesuai standar"/>
            <filter val="Jumlah Koperasi Unit Desa (KUD) yang beroperasi di wilayah Kota Yogyakarta."/>
            <filter val="Total pengecer obat hewan yang beroperasi di wilayah administrasi Kota Yogyakarta."/>
            <filter val="Persentase PPKS penerima PKH dibanding jumlah yang seharusnya menerima."/>
            <filter val="Perbandingan antara total PAD dengan total pendapatan daerah; menggambarkan tingkat kemandirian fiskal daerah."/>
            <filter val="Jumlah penduduk yang menyelesaikan pendidikan sampai jenjang Strata I (S1)."/>
            <filter val="Rapat yang melibatkan dua atau lebih komisi DPRD secara bersama untuk membahas isu lintas bidang."/>
            <filter val="Jumlah Peraturan Daerah tentang Rencana Tata Ruang Wilayah."/>
            <filter val="Jumlah ASN yang telah mendapatkan penataan (penyesuaian jabatan, klasifikasi, rotasi, dsb) sesuai kebijakan penataan kepegawaian."/>
            <filter val="Indeks yang menggambarkan tingkat keteraturan dan kelengkapan kepemilikan dokumen kependudukan oleh masyarakat."/>
            <filter val="Total panjang drainase yang masih berfungsi baik dan tidak tersumbat."/>
            <filter val="Luas kawasan budidaya dalam wilayah perkotaan yang ditetapkan untuk kegiatan permukiman dan fasilitas pendukungnya."/>
            <filter val="Nilai koliform total di segmen tengah Sungai Gajahwong."/>
            <filter val="Kredit bank umum untuk sektor akomodasi dan penyediaan makanan &amp; minuman."/>
            <filter val="Polsek yang membawahi wilayah Danurejan."/>
            <filter val="Rasio konten yang berhasil diproduksi dan ditayangkan oleh YK TV terhadap jumlah rencana produksi konten yang telah ditetapkan."/>
            <filter val="Kredit bank umum untuk sektor perdagangan besar &amp; eceran serta reparasi mobil dan motor."/>
            <filter val="Perkara biasa yang diajukan banding."/>
            <filter val="Jumlah MI swasta yang memenuhi standar kelayakan."/>
            <filter val="Jumlah MA swasta yang memenuhi standar kelayakan."/>
            <filter val="Persentase laporan pemerintahan daerah yang disampaikan tepat waktu dan sesuai ketentuan."/>
            <filter val="Persentase penduduk berusia 15 tahun ke atas yang pendidikan tertingginya adalah SD atau lebih rendah, terhadap keseluruhan penduduk usia ≥ 15 tahun."/>
            <filter val="Jumlah kejadian kecelakaan lalu lintas yang tercatat."/>
            <filter val="Banyaknya Organisasi Perangkat Daerah yang ada di Pemerintah Kota Yogyakarta."/>
            <filter val="Rasio antara jumlah penyelesaian tindak lanjut atas pemeriksaan eksternal (misalnya BPK, auditor eksternal) terhadap jumlah hasil pemeriksaan eksternal (dalam persentase)."/>
            <filter val="Persentase pembagian belanja daerah berdasarkan jenis belanja (pegawai, barang/jasa, modal, transfer, dan lainnya) dalam APBD Kota Yogyakarta."/>
            <filter val="Rasio antara jumlah penilaian kinerja PNS/ASN yang telah selesai terhadap total PNS/ASN yang harus dinilai."/>
            <filter val="Jumlah kantor kelurahan yang memiliki kondisi fisik dan layanan kurang baik."/>
            <filter val="Proporsi balita dengan gizi kurang sesuai hasil pengukuran antropometri."/>
            <filter val="Jemaah haji berusia 61–70 tahun menurut kecamatan."/>
            <filter val="Total luas lahan yang diperuntukkan untuk bangunan tempat tinggal dan lingkungan permukiman menurut RTRW."/>
            <filter val="Jumlah kajian riset dan pengembangan terkait tata ruang yang disusun oleh instansi terkait."/>
            <filter val="Perbandingan antara DBH antar daerah terhadap kategori “lain-lain pendapatan yang sah”."/>
            <filter val="Jumlah kasus baru TBC dengan BTA positif yang ditemukan dan mendapatkan pengobatan"/>
            <filter val="Luas atau jumlah kawasan yang mengalami kerusakan akibat badai."/>
            <filter val="Total wilayah administratif dengan status kota dalam suatu provinsi. Sumber: Kemendagri."/>
            <filter val="Jumlah pasar rakyat yang telah memenuhi kriteria standarisasi sesuai Perda."/>
            <filter val="Jumlah penduduk yang mengungsi akibat gempa bumi."/>
            <filter val="Total pura di wilayah tertentu."/>
            <filter val="Penyuluh agama Hindu non PNS."/>
            <filter val="Jumlah kejadian KLB di kelurahan pada periode yang sama"/>
            <filter val="Jumlah atau luas ruang publik yang telah dialihfungsikan ke penggunaan lain (non publik) di kota."/>
            <filter val="Jumlah sekolah yang berhasil ditumbuhkan sesuai target Panca Tertib."/>
            <filter val="Jumlah tenaga kesehatan yang benar-benar melaksanakan praktik aktif."/>
            <filter val="Rasio antara belanja barang dan jasa terhadap total belanja langsung."/>
            <filter val="Persentase pertambahan jumlah penduduk per tahun di wilayah Kemantren Wirobrajan terhadap jumlah penduduk pada awal tahun."/>
            <filter val="Proporsi balita gizi buruk yang mendapat penanganan medis."/>
            <filter val="Persentase ibu hamil yang mendapatkan pelayanan kesehatan sesuai standar minimal 4 kali kunjungan selama masa kehamilan"/>
            <filter val="Nilai Dissolved Oxygen (DO) di air sungai pada segmen Hulu Gajahwong."/>
            <filter val="Luas bagian dari kawasan lindung yang berfungsi sebagai pelindung ekosistem lokal seperti sempadan sungai, pantai, dan sekitar mata air."/>
            <filter val="Jumlah guru SLB yang bekerja di sekolah swasta (Sumber: BPS)."/>
            <filter val="Jumlah unit jembatan yang tercatat dalam wilayah administrasi."/>
            <filter val="Jumlah peserta didik MTs."/>
            <filter val="Nilai penyusutan akumulatif atas aset bergerak daerah (kendaraan, peralatan, mesin)."/>
            <filter val="Jumlah kasus penganiayaan ringan tanpa menyebabkan luka serius atau kematian."/>
            <filter val="Jumlah tenaga kesehatan dengan SIP dibanding jumlah nakes keseluruhan × 5"/>
            <filter val="Nilai penyusutan akumulatif atas aset tidak bergerak daerah (bangunan, infrastruktur)."/>
            <filter val="Jumlah peraturan daerah yang mengatur keterbukaan informasi publik dan transparansi pemerintahan."/>
            <filter val="Jumlah kantor cabang pembantu bank umum pemerintah."/>
            <filter val="Jumlah kasus pemerasan atau ancaman kekerasan."/>
            <filter val="Jumlah tamu mancanegara yang menginap."/>
            <filter val="Persentase tahapan (penyusunan &amp; penetapan) RPPLH yang telah diselesaikan dibanding total tahapan yang harus dilalui."/>
            <filter val="Persentase penduduk berusia ≥60 tahun yang mendapatkan skrining atau pelayanan kesehatan dalam satu tahun"/>
            <filter val="Kategori objek wisata selain tirta, sejarah, atau kampung wisata."/>
            <filter val="Persentase peserta pelatihan berbasis kompetensi yang berhasil bekerja di sektor formal dan nonformal."/>
            <filter val="Total nilai investasi yang benar-benar direalisasikan oleh Penanaman Modal Dalam Negeri (PMDN) dalam satu tahun. (Sumber: BPS, BKPM)"/>
            <filter val="Jumlah naskah kuno yang ditemukan dan dilestarikan. (Sumber: Disbud)"/>
            <filter val="Jumlah kelurahan yang terjadi kejadian luar biasa (KLB) dan telah dilakukan penyelidikan epidemiologi"/>
            <filter val="Akumulasi lama tinggal tamu domestik."/>
            <filter val="Jumlah layanan pemadaman kebakaran yang selesai dalam 15 menit."/>
            <filter val="Jumlah penduduk yang mengungsi akibat bencana lain (badai, kekeringan, dll)."/>
            <filter val="Persentase kasus tindak pidana yang berhasil diselesaikan oleh aparat penegak hukum."/>
            <filter val="Persentase fasilitas parkir (marka, lahan, peralatan) yang dalam kondisi baik terhadap total sarpras parkir."/>
            <filter val="Total jumlah perkara tindak pidana korupsi yang diterima pengadilan."/>
            <filter val="Total pasangan menikah di wilayah tertentu, baik berakta maupun tidak."/>
            <filter val="Persentase pengguna jalan yang mematuhi peraturan lalu lintas terhadap total pengguna yang diperiksa."/>
            <filter val="Total penerimaan UPT Pusat Bisnis dalam satu periode fiskal."/>
            <filter val="Jumlah kegiatan konsultasi terkait PBG dan SLF yang telah dilaksanakan."/>
            <filter val="Nilai coli tinja di segmen tengah Sungai Winongo."/>
            <filter val="Banyaknya kendaraan angkutan barang yang wajib melakukan uji berkala."/>
            <filter val="Persentase volume sampah yang berhasil dikurangi melalui program pengurangan, daur ulang, dan pengomposan."/>
            <filter val="Total cadangan pangan yang dimiliki Pemerintah Kota Yogyakarta dalam sistem ketahanan pangan daerah."/>
            <filter val="Jumlah guru yang tersedia dibagi rata-rata jumlah murid per kelas di tingkat SMA, mencerminkan ketersediaan guru per siswa per kelas (Sumber: BPS)."/>
            <filter val="Nilai CO udara ambien di titik pusat kota (Malioboro) sebagai indikator kualitas udara pusat kota."/>
            <filter val="Jumlah kasus penipuan atau kecurangan termasuk manipulasi data dan dokumen."/>
            <filter val="Persentase kenaikan nilai rata-rata IKM dibandingkan tahun sebelumnya."/>
            <filter val="Kredit UMKM menurut sektor badan internasional."/>
            <filter val="Panjang jalan dengan kapasitas kendaraan ≤ 8 ton dan lebar badan jalan 5,5–7 meter."/>
            <filter val="Jumlah penduduk yang memeluk agama Islam."/>
            <filter val="Jumlah tenaga kerja laki-laki yang bekerja di usaha mikro."/>
            <filter val="Persentase kontribusi energi dari kelompok pangan umbi-umbian terhadap total konsumsi energi dibandingkan pola ideal PPH."/>
            <filter val="Perkiraan jumlah pasangan usia subur yang berpotensi atau berminat menggunakan kontrasepsi IUD."/>
            <filter val="Jumlah kantor urusan agama yang mengalami kerusakan ringan."/>
            <filter val="Nilai atau volume partisipasi masyarakat dalam bentuk tenaga, uang, atau material di Kecamatan Wirobrajan."/>
            <filter val="Jumlah guru SMA yang memiliki kualifikasi pendidikan minimal Sarjana Strata 1 (S1) (Sumber: BPS – Statistik Guru)."/>
            <filter val="Ukuran kualitas kemampuan dan kapabilitas APIP dalam melaksanakan pengawasan internal berdasarkan standar audit internal atau regulasi pengawasan pemerintah."/>
            <filter val="Proporsi belanja pegawai terhadap total belanja daerah."/>
            <filter val="Jemaah haji yang berprofesi sektor swasta menurut kecamatan."/>
            <filter val="Jumlah Danais yang telah direalisasikan oleh Pemkot Yogyakarta dalam satu tahun anggaran sesuai laporan keuangan pemerintah daerah."/>
            <filter val="Penilaian terhadap implementasi pelayanan keperawatan berdasarkan indikator mutu"/>
            <filter val="Suku bunga acuan Bank Indonesia untuk operasi pasar terbuka reverse repo 7 hari."/>
            <filter val="Banyaknya peserta aktif KB yang menggunakan kontrasepsi suntik (injeksi hormon)."/>
            <filter val="Energi listrik bisnis dengan daya 450–5500 VA."/>
            <filter val="Capaian target kinerja perangkat daerah di bidang ekonomi dan SDA."/>
            <filter val="Jumlah tenaga ahli gizi aktif di fasilitas kesehatan."/>
            <filter val="Kredit UMKM menurut sektor jasa perseorangan rumah tangga."/>
            <filter val="Jumlah kelompok tani yang naik kelas hasil pembinaan dinas pertanian selama periode tertentu."/>
            <filter val="Perbandingan antara nilai DBH terhadap total dana perimbangan."/>
            <filter val="Total pinjaman untuk investasi."/>
            <filter val="Perbandingan antara panjang jalan dalam kondisi baik dan sedang terhadap total panjang jalan."/>
            <filter val="Persentase penduduk yang memiliki dokumen kependudukan seperti KTP, Kartu Keluarga, dan KIA dari total penduduk wajib dokumen."/>
            <filter val="Total kelompok pengrajin di wilayah Kota Yogyakarta."/>
            <filter val="Jumlah kegiatan pembinaan tata ruang yang direncanakan untuk dilaksanakan dalam periode tertentu."/>
            <filter val="Jumlah kejadian bencana kebakaran."/>
            <filter val="Indeks yang menggambarkan keragaman dan keseimbangan konsumsi pangan masyarakat berdasarkan kontribusi energi dari kelompok pangan dibandingkan pola ideal. (Sumber: Badan Pangan Nasional / BPS)"/>
            <filter val="Perbandingan layanan informasi publik yang telah terhubung dalam satu sistem terpadu terhadap total layanan publik. (Sumber: Kemendagri, Kominfo)"/>
            <filter val="Total jumlah perusahaan aktif di wilayah administrasi tertentu."/>
            <filter val="Jumlah seluruh penyandang disabilitas terlantar yang perlu layanan."/>
            <filter val="Persentase anak usia di bawah 5 tahun yang memiliki akta kelahiran dari Dinas Kependudukan dan Pencatatan Sipil."/>
            <filter val="Banyaknya wilayah rawan pangan yang telah mendapatkan intervensi sesuai pedoman pemerintah."/>
            <filter val="Perbandingan jumlah perpustakaan terhadap total penduduk di wilayah tertentu. Sumber: BPS, Statistik Kebudayaan."/>
            <filter val="Jumlah bank sampah dengan operasional rutin dan standar minimal."/>
            <filter val="Jumlah pelaku usaha pengolahan dan pemasaran hasil perikanan yang telah memiliki izin resmi."/>
            <filter val="Persentase penduduk yang memiliki dokumen pencatatan sipil (akta kelahiran, akta perkawinan, akta kematian, dsb) dibanding total penduduk wajib dokumen tersebut."/>
            <filter val="Total simpanan masyarakat di bank umum &amp; BPR berupa deposito berjangka."/>
            <filter val="Indeks yang mengukur partisipasi aktif perempuan dalam bidang politik, ekonomi, dan pengambilan keputusan dibanding laki-laki (Sumber: BPS – Indeks Pemberdayaan Gender)."/>
            <filter val="(Konfirmasi meninggal / total konfirmasi) × 100%"/>
            <filter val="Jumlah kasus perjudian ilegal."/>
            <filter val="Total kasus neonatus komplikasi yang ditemukan"/>
            <filter val="Jumlah perubahan penduduk perempuan akibat kelahiran, kematian, atau perpindahan."/>
            <filter val="Jumlah koperasi yang bergerak di bidang penyediaan barang untuk kebutuhan anggota."/>
            <filter val="Pungutan daerah atas pemberian izin trayek bagi kendaraan umum dalam wilayah kewenangan daerah."/>
            <filter val="Banyaknya pelaksanaan uji berkala untuk kendaraan non-angkutan umum (misal milik instansi, perusahaan, dll)."/>
            <filter val="Jumlah penduduk per satuan luas wilayah dan distribusinya di Kemantren Pakualaman."/>
            <filter val="Perbandingan antara volume kendaraan (V) terhadap kapasitas maksimum jalan (C) yang menunjukkan tingkat kemacetan."/>
            <filter val="Rapat Panitia Khusus (Pansus) DPRD yang dibentuk untuk menindaklanjuti atau merumuskan isu khusus."/>
            <filter val="Persentase penduduk yang memiliki rata-rata pengeluaran per kapita per bulan di bawah Garis Kemiskinan terhadap total penduduk (Sumber: BPS – Data Kemiskinan)."/>
            <filter val="Proporsi balita dengan status gizi buruk menurut standar WHO dan Kemenkes"/>
            <filter val="Jumlah aduan, konsultasi, dan informasi masyarakat yang telah ditindaklanjuti. (Sumber: Kemendagri)"/>
            <filter val="Jumlah SMA/SMK swasta yang tidak memenuhi standar kelayakan (Sumber: BPS)."/>
            <filter val="Jumlah individu yang memulai usaha baru melalui program pembinaan."/>
            <filter val="Panjang jalan yang dilapisi batu kerikil atau agregat lepas."/>
            <filter val="Total seluruh destinasi wisata yang tercatat resmi."/>
            <filter val="Persentase penduduk usia 15–59 tahun yang menerima pelayanan kesehatan."/>
            <filter val="Proporsi badan usaha milik daerah dan layanan umum daerah dengan kategori baik hasil evaluasi laporan kinerja."/>
            <filter val="Jumlah program yang bertujuan mengurangi ketimpangan sosial dan ekonomi antarwilayah."/>
            <filter val="Jumlah kasus terkait konsumsi atau peredaran minuman keras ilegal."/>
            <filter val="Luas atau jumlah kawasan yang mengalami kerusakan akibat angin kencang/ribut."/>
            <filter val="Persentase jumlah murid usia sekolah yang benar-benar mengikuti pendidikan menengah dibandingkan total penduduk usia sekolah menengah (Sumber: BPS – APS)."/>
            <filter val="Persentase partisipasi anggota DPRD dalam tiap kegiatan bimtek tertentu"/>
            <filter val="Total cetiya di wilayah tertentu."/>
            <filter val="Kredit bank umum yang dikategorikan dalam perhatian khusus (DPK)."/>
            <filter val="Total simpanan masyarakat di bank umum &amp; BPR berupa tabungan."/>
            <filter val="Penyuluh agama Islam non PNS."/>
            <filter val="Jumlah kejadian kebakaran yang ditanggapi dalam waktu ≤ 15 menit."/>
            <filter val="Jumlah dokumen penganggaran dan pengawasan yang berada dalam proses pembahasan legislatif"/>
            <filter val="Persentase pasien TBC yang menyelesaikan pengobatan dan dinyatakan sembuh dari total kasus TBC yang diobati"/>
            <filter val="Jumlah dokumen regulasi atau rekomendasi legislatif yang telah selesai dibahas dan disetujui"/>
            <filter val="Rasio dukungan operasional yang terealisasi terhadap kebutuhan operasional Taman Budaya. (Sumber: Disbud)"/>
            <filter val="Jumlah lembaga pendidikan anak usia dini berbasis agama Islam di wilayah tertentu."/>
            <filter val="Jumlah UKM yang telah memiliki Nomor Induk Berusaha (NIB)."/>
            <filter val="Jumlah total dana perimbangan yang telah diterima dan digunakan oleh daerah."/>
            <filter val="Total luas wilayah yang tergolong permukiman kumuh di wilayah kota."/>
            <filter val="Pungutan daerah atas pelayanan kesehatan yang diberikan oleh fasilitas kesehatan milik pemerintah daerah."/>
            <filter val="Persentase TPP dan DAM yang telah memperoleh sertifikat laik hygiene sanitasi terhadap total TPP dan DAM yang ada"/>
            <filter val="Jumlah keputusan kepala daerah yang bersifat penetapan administratif."/>
            <filter val="Jumlah peserta didik RA/BA swasta."/>
            <filter val="Nilai konsentrasi SO₂ udara ambien di lokasi Malioboro."/>
            <filter val="Data korban yang terdampak jalan atau tanah ambles akibat bencana alam."/>
            <filter val="Banyaknya program pemberdayaan masyarakat yang keberlanjutannya dijaga dan dikembangkan oleh masyarakat secara mandiri."/>
            <filter val="Perbandingan antara panjang talud dan saluran irigasi yang dalam kondisi baik terhadap total panjang yang ada."/>
            <filter val="Rata-rata jumlah pengunjung perpustakaan per hari dibandingkan total hari operasional."/>
            <filter val="Total nilai uang yang dikirim melalui paket pos dalam negeri jenis Pos Express Barang."/>
            <filter val="Persentase titik PJU yang menggunakan teknologi ramah lingkungan dibanding total titik PJU."/>
            <filter val="Jumlah kebakaran yang melibatkan bangunan industri."/>
            <filter val="Rata-rata pengeluaran rumah tangga untuk konsumsi non-makanan (perumahan, pendidikan, kesehatan, transportasi, dll.) per kapita per bulan (Sumber: BPS – Susenas)."/>
            <filter val="Jumlah kecelakaan kerja yang tercatat di wilayah kota."/>
            <filter val="Total skor SKM (Survei Kepuasan Masyarakat) khusus untuk unit layanan di tingkat kemantren (kecamatan)."/>
            <filter val="Total pengaduan lingkungan hidup dari masyarakat yang tercatat dalam sistem pengaduan kota."/>
            <filter val="Jumlah kasus perdagangan manusia lintas negara."/>
            <filter val="Kondisi kualitas air pada segmen Hulu Sungai Gajahwong (parameter BOD, COD, TSS, DO, Total Fosfat, Koli Tinja, Koli Total)."/>
            <filter val="Nilai atau volume partisipasi masyarakat dalam bentuk tenaga, uang, atau material di Kecamatan Mergangsan."/>
            <filter val="Total pinjaman Rupiah &amp; Valas menurut kabupaten/kota di DIY (juta Rp)."/>
            <filter val="Total desa/kelurahan yang mencapai status STBM sesuai verifikasi Dinkes"/>
            <filter val="Jumlah peserta yang mengikuti program pelatihan kerja di lembaga pelatihan."/>
            <filter val="Seluruh fasilitas irigasi yang digunakan untuk mengalirkan air ke lahan pertanian dengan sistem teknis."/>
            <filter val="Total penumpang kelas ekonomi."/>
            <filter val="Total perkara perdata gugatan dan permohonan."/>
            <filter val="Jumlah beras yang tersedia di gudang pemerintah atau lembaga distribusi pangan sebagai bahan makanan pokok."/>
            <filter val="Total nilai uang yang dikirim melalui surat pos luar negeri jenis EMS."/>
            <filter val="Jumlah kasus tindak pidana yang telah ditangani hingga selesai."/>
            <filter val="Nilai coli tinja di hilir Sungai Code."/>
            <filter val="Total posisi kredit usaha kecil menurut kabupaten/kota (juta Rp)."/>
            <filter val="Jumlah contoh atau sampel pangan yang diuji dan memenuhi standar keamanan pangan sesuai ketentuan BPOM atau SNI di wilayah Kota Yogyakarta."/>
            <filter val="Jumlah kelompok Pusat Informasi dan Konseling Remaja aktif di Kota Yogyakarta."/>
            <filter val="Persentase kejadian kebakaran dan penyelamatan yang ditanggulangi sesuai respon ≤ 15 menit di kota."/>
            <filter val="Energi listrik yang dijual untuk kebutuhan traksi transportasi."/>
            <filter val="Persentase juru parkir yang menjalankan tugas sesuai ketentuan dan lokasi resmi terhadap total juru parkir terdaftar."/>
            <filter val="Dana yang diperoleh melalui penerbitan obligasi daerah untuk membiayai investasi pembangunan daerah sesuai dengan Peraturan Pemerintah tentang Pinjaman Daerah."/>
            <filter val="Jumlah OPD yang ditetapkan sebagai perangkat daerah pengampu fungsi keistimewaan Kota/Kabupaten (misalnya sesuai UU Keistimewaan)."/>
            <filter val="Kredit bank umum untuk kepemilikan flat &amp; apartemen."/>
            <filter val="Total volume sampah yang telah dikelola, baik melalui pengumpulan, pengangkutan, maupun pengolahan."/>
            <filter val="Jumlah Pasien Covid-19 yang menjalani isolasi mandiri di Shelter Bener"/>
            <filter val="Skor kontribusi kelompok padi-padian terhadap Pola Pangan Harapan (PPH) dengan standar ideal 25 (BKP)."/>
            <filter val="Unit administratif di DPRD yang mendukung kegiatan legislatif: sekretariat komisi, administrasi rapat, dokumentasi, dan layanan publik komisi."/>
            <filter val="Jumlah penduduk laki-laki yang pindah datang ke wilayah tersebut."/>
            <filter val="Jumlah laporan administrasi aset/barang milik daerah yang telah selesai dibuat."/>
            <filter val="Pelatihan atau pembinaan teknis legislatif, regulasi, atau fungsi DPRD bagi anggota DPRD atau staf sekretariat."/>
            <filter val="Jumlah jenis varietas tanaman buah yang telah mendapatkan sertifikat resmi sesuai ketentuan Kementerian Pertanian."/>
            <filter val="Total wilayah administratif tingkat kecamatan di dalam satu kota. Sumber: Kemendagri."/>
            <filter val="Nilai atau volume partisipasi masyarakat dalam bentuk tenaga, uang, atau material di Kecamatan Tegalrejo."/>
            <filter val="Rasio kasus AFP non-polio terhadap jumlah penduduk &lt;15 tahun sebagai indikator surveilans eradikasi polio"/>
            <filter val="Banyaknya kematian ibu per 100.000 kelahiran hidup pada periode tertentu"/>
            <filter val="Hasil kegiatan survei untuk mengukur tingkat kepuasan masyarakat terhadap pelayanan pengelolaan kawasan budaya. (Sumber: Disbud)"/>
            <filter val="Durasi rata-rata kunjungan wisatawan di destinasi."/>
            <filter val="Jumlah permasalahan pertanahan yang berhasil diselesaikan sesuai SOP."/>
            <filter val="Total lulusan jenjang pendidikan menengah dalam satu tahun ajaran (Sumber: BPS)."/>
            <filter val="Banyaknya penduduk berusia 0–14 tahun di suatu wilayah pada waktu tertentu (Sumber: BPS – Sensus Penduduk / Proyeksi Penduduk)."/>
            <filter val="Jumlah lembaga/organisasi non-struktural atau badan fungsional daerah yang menyelenggarakan fungsi tertentu di pemerintahan daerah."/>
            <filter val="Jumlah pelaku usaha yang bergerak di bidang pangan asal hewan dan perikanan yang telah mendapatkan pengawasan dari dinas terkait."/>
            <filter val="Perkara biasa yang diputus bebas."/>
            <filter val="Jumlah rumah tangga yang telah terlayani akses air minum melalui SPAM jaringan perpipaan maupun non-perpipaan."/>
            <filter val="Total jumlah subjek pajak yang terdaftar sebagai wajib pajak bumi dan bangunan di wilayah Kota Yogyakarta."/>
            <filter val="Persentase Kampung KB yang tetap melaksanakan kegiatan lintas sektor dan pembinaan berkelanjutan setelah tahap pembentukan."/>
            <filter val="Jumlah tenaga farmasi (apoteker dan asisten apoteker)."/>
            <filter val="Indeks kepuasan terhadap layanan atau fungsi keamanan, politik lokal, ormas, dan urusan kepribadian di daerah."/>
            <filter val="Data korban yang terdampak kerusakan fasilitas listrik akibat arus pendek atau tiang PJU patah."/>
            <filter val="Tingkat pencapaian penyediaan penerangan jalan umum dengan energi ramah lingkungan."/>
            <filter val="Jumlah total anak usia 0–59 bulan yang tercatat di wilayah Kota Yogyakarta dalam tahun yang sama"/>
            <filter val="Indeks yang dihitung dari parameter kualitas air (BOD, COD, TSS, DO, Total Fosfat, coli) untuk menilai mutu air sungai. (menlhk.go.id)"/>
            <filter val="Jumlah ruas jalan yang telah dilakukan kegiatan penataan dan pengawasan pemasangan infrastruktur pasif telekomunikasi (seperti ducting, tiang, kabel)."/>
            <filter val="Total jumlah ASN yang menjadi sasaran penataan dalam kebijakan penataan kepegawaian di daerah atau instansi."/>
            <filter val="Jumlah korban jiwa akibat tanah longsor."/>
            <filter val="Jumlah nilai nominal dana bagi hasil pajak antar daerah."/>
            <filter val="Jumlah sekolah menengah pertama berbasis agama Islam (MTs)."/>
            <filter val="Jumlah anggaran Dana Alokasi Khusus (DAK) yang ditetapkan pemerintah pusat untuk kegiatan tertentu di daerah."/>
            <filter val="Kepuasan publik terhadap layanan perizinan terpadu satu pintu (izin usaha, investasi, layanan KOI)."/>
            <filter val="Jumlah pengurus koperasi berjenis kelamin perempuan."/>
            <filter val="Kelompok Usaha Peningkatan Pendapatan Keluarga Akseptor (UPPKA) yang mencapai kategori paripurna."/>
            <filter val="Total panjang jalan dengan kondisi baik dan sedang sesuai hasil survei teknis."/>
            <filter val="Persentase panjang jalan dengan kondisi baik yang dapat dilalui kendaraan dengan kecepatan rata-rata di atas 40 km/jam terhadap total panjang jalan."/>
            <filter val="Total seluruh analisa data yang dihasilkan untuk mendukung perencanaan pembangunan."/>
            <filter val="Jumlah total bangunan yang ada di wilayah tertentu, termasuk rumah tinggal dan non-rumah tinggal. (Sumber: BPS, Kemendagri)"/>
            <filter val="Panjang total jalan yang dilengkapi jalur pejalan kaki (trotoar)."/>
            <filter val="Persentase korban kekerasan perempuan dan anak (KtP/A) yang memperoleh layanan medis dari tenaga kesehatan terlatih di fasilitas kesehatan yang berkompeten."/>
            <filter val="Banyaknya penduduk laki-laki yang pindah keluar dari suatu wilayah ke wilayah lain dalam periode waktu tertentu."/>
            <filter val="Persentase IPSM (Instruktur Pekerja Sosial Masyarakat) yang aktif dibanding jumlah keseluruhan IPSM."/>
            <filter val="Total panjang jaringan irigasi yang berfungsi baik dan tidak mengalami kerusakan."/>
            <filter val="Banyaknya peserta aktif KB yang menggunakan metode operasi wanita (tubektomi)."/>
            <filter val="Nilai total omset UKM binaan pada tahun berjalan."/>
            <filter val="Jumlah dokumen Rencana Kerja Pemerintah Daerah (RKPD) yang ditetapkan dengan Peraturan Kepala Daerah."/>
            <filter val="Jumlah PPKS yang berhak menerima UEP Graduasi PKH."/>
            <filter val="Semua penerimaan dan pengeluaran daerah yang dimaksudkan untuk menutup defisit atau memanfaatkan surplus anggaran dalam satu tahun anggaran."/>
            <filter val="Energi listrik yang dijual ke pelanggan sosial dengan daya lebih dari 200 kVA."/>
            <filter val="Total nilai uang yang dikirim melalui paket pos dalam negeri jenis biasa."/>
            <filter val="Jumlah pendapatan yang terealisasi pada periode tertentu dibanding target"/>
            <filter val="Proporsi perempuan usia ≥15 tahun yang pernah mengalami kekerasan (fisik, seksual, psikis, ekonomi) dalam periode tertentu terhadap total perempuan dalam kelompok umur sama."/>
            <filter val="Kontribusi energi dari kelompok pangan hewani terhadap total AKE dibandingkan standar ideal."/>
            <filter val="Perbandingan antara jumlah penduduk laki-laki dan perempuan per 100 perempuan di wilayah Kemantren Gondokusuman."/>
            <filter val="Total bank sampah aktif di seluruh wilayah Kota Yogyakarta."/>
            <filter val="Total korban yang terdampak bencana alam (meninggal, luka-luka, hilang)."/>
            <filter val="Seluruh jenis usaha yang bergerak di bidang pelayanan, pengolahan, atau penunjang kesehatan hewan di suatu wilayah."/>
            <filter val="Persentase Penyuluh KB (PKB/PLKB) yang terlibat dalam penyusunan, pelaksanaan, dan pemantauan kebijakan pembangunan daerah di bidang pengendalian penduduk."/>
            <filter val="Persentase kebijakan perekonomian yang berhasil disusun dari total rencana kebijakan."/>
            <filter val="Energi listrik yang dijual ke pelanggan rumah tangga."/>
            <filter val="Indeks kepuasan masyarakat terhadap pelayanan transportasi publik, lalu lintas, regulasi transportasi daerah."/>
            <filter val="Jumlah individu penyandang disabilitas terlantar beserta keluarganya yang menerima layanan pemulihan, penguatan kapasitas, dan dukungan sosial dari pemerintah atau lembaga sosial di luar panti."/>
            <filter val="Dana yang diberikan untuk mendukung pelaksanaan kebijakan penyesuaian fiskal dan otonomi khusus."/>
            <filter val="Akumulasi lama tinggal tamu mancanegara."/>
            <filter val="Audit yang diarahkan pada tema atau isu spesifik dalam instansi atau daerah (misalnya audit lingkungan, audit kinerja sektor tertentu)."/>
            <filter val="Persentase perusahaan yang telah memiliki sarana hubungan industrial seperti LKS Bipartit."/>
            <filter val="Persentase penduduk wajib KTP yang telah memiliki KTP elektronik dari total penduduk wajib KTP."/>
            <filter val="Rata-rata jumlah tahun sekolah yang diharapkan akan dijalani oleh anak usia 7 tahun pada masa mendatang (Sumber: BPS – Komponen IPM)."/>
            <filter val="Nilai evaluasi akuntabilitas kinerja sekretariat DPRD oleh Inspektorat daerah."/>
            <filter val="Jumlah penduduk bekerja yang bidang pekerjaan utamanya berada pada kategori lapangan usaha pertanian, kehutanan, dan perikanan sesuai Klasifikasi Baku Lapangan Usaha Indonesia (KBLI) 2017 (Sumber: BPS – Sakernas)."/>
            <filter val="Jumlah dokumen yang mencakup data dan informasi bencana secara terpadu."/>
            <filter val="Total usaha atau kegiatan yang telah memiliki dokumen dan izin lingkungan hidup sesuai ketentuan perundangan."/>
            <filter val="PDRB Menurut Lapangan Usaha Atas Dasar Harga Berlaku 2010"/>
            <filter val="Banyaknya indikator SPM pelayanan medis yang telah memenuhi target kinerja"/>
            <filter val="Banyaknya kasus KLB yang ditindaklanjuti penyelidikan epidemiologi kurang dari 24 jam"/>
            <filter val="Jumlah seluruh objek wisata kategori lainnya."/>
            <filter val="Nilai BOD di tengah Sungai Code."/>
            <filter val="Data korban yang terdampak pohon tumbang/dahan patah akibat cuaca ekstrem atau faktor lain."/>
            <filter val="Rasio penggunaan infrastruktur teknologi informasi dan komunikasi oleh perangkat daerah dalam penyelenggaraan layanan publik."/>
            <filter val="Luas lahan yang digunakan untuk pasar rakyat di tingkat kabupaten/kota."/>
            <filter val="Jumlah perjanjian kerja sama yang telah diwujudkan dengan pengiriman transmigran ke daerah tujuan."/>
            <filter val="Jumlah rencana pendaftaran sertifikasi tanah Kasultanan dan Kadipaten untuk periode tertentu."/>
            <filter val="Total masjid yang ada di wilayah tertentu."/>
            <filter val="Total jumlah pengguna jalan yang diperiksa dalam kegiatan pengawasan lalu lintas."/>
            <filter val="Total nilai transaksi atau aktivitas usaha koperasi dalam satu tahun buku."/>
            <filter val="Jumlah listrik yang hilang atau susut akibat teknis dan non-teknis di wilayah layanan PLN Kota Yogyakarta."/>
            <filter val="Jumlah kasus pelanggaran HAM berat seperti penyiksaan, pembunuhan sistematis."/>
            <filter val="Jumlah peserta didik MTs swasta."/>
            <filter val="Total sekolah minggu untuk anak-anak di agama tertentu."/>
            <filter val="Indeks kepuasan masyarakat terhadap layanan ketertiban umum, penertiban, dan penegakan peraturan daerah oleh Satpol PP."/>
            <filter val="Rasio antara jumlah penduduk yang tidak produktif (anak-anak dan lanjut usia) terhadap jumlah penduduk usia produktif dalam suatu wilayah."/>
            <filter val="Banyaknya unit keluarga yang dikepalai oleh satu orang sebagai kepala keluarga, baik laki-laki maupun perempuan."/>
            <filter val="Indeks kepuasan masyarakat atau penyedia jasa terhadap kemudahan, transparansi, dan keandalan pelayanan pengadaan barang/jasa."/>
            <filter val="Nilai akuntabilitas kinerja instansi perdagangan dari hasil evaluasi Inspektorat."/>
            <filter val="Kredit bank umum untuk sektor informasi dan komunikasi."/>
            <filter val="Rasio jumlah kasus TBC per 100.000 penduduk di wilayah kerja"/>
            <filter val="Jumlah seluruh WKSBM yang terdaftar"/>
            <filter val="Jumlah dataset sektoral yang telah dipublikasikan melalui portal data resmi pemerintah daerah. (Sumber: Kemendagri, BPS)"/>
            <filter val="Nilai konsentrasi CO di udara ambien yang diukur pada titik lokasi tersebut sebagai bagian dari monitoring kualitas udara kota."/>
            <filter val="Keadaan di mana Rencana Perlindungan dan Pengelolaan Lingkungan Hidup (RPPLH) kota telah disusun sesuai dengan ketentuan perundang-undangan."/>
            <filter val="Jumlah kejadian penyakit hewan menular strategis yang tercatat pada tahun sebelumnya (tahun ke-n-1)."/>
            <filter val="Persentase luas wilayah yang pemanfaatan ruangnya diizinkan dengan syarat tertentu yang harus dipenuhi sesuai dengan RTRW dan peraturan zonasi."/>
            <filter val="Polsek yang membawahi wilayah Umbulharjo."/>
            <filter val="Banyaknya kelompok masyarakat yang menjadi binaan resmi dari Lembaga Pemberdayaan Masyarakat."/>
            <filter val="Dana bagi hasil dari penerimaan cukai hasil tembakau yang diberikan pemerintah pusat kepada daerah penghasil."/>
            <filter val="Kredit UMKM menurut sektor real estate &amp; usaha persewaan."/>
            <filter val="Jumlah penduduk yang mengungsi akibat bencana alam dalam periode tertentu."/>
            <filter val="Nilai fosfat total di segmen tengah Sungai Gajahwong."/>
            <filter val="Polsek yang membawahi wilayah Keraton."/>
            <filter val="Jumlah individu atau kepala keluarga calon transmigran yang diberangkatkan pada tahun berjalan."/>
            <filter val="Tingkat kesesuaian antara program RPJMD dan RKPD dalam perencanaan pembangunan tahunan."/>
            <filter val="Banyaknya pedagang dengan tempat usaha berbentuk kios tetap di pasar rakyat."/>
            <filter val="Total pinjaman menurut jenis penggunaan jasa keuangan."/>
            <filter val="Persentase penyelesaian gangguan ketertiban, ketentraman, dan perlindungan masyarakat dibanding total gangguan tercatat."/>
            <filter val="Jumlah kasus transnasional lain selain yang disebut di atas."/>
            <filter val="Jumlah total usaha dan kegiatan yang wajib diawasi dan dibina dalam hal kepatuhan terhadap izin lingkungan dan peraturan lingkungan hidup."/>
            <filter val="Nilai COD di tengah Sungai Code."/>
            <filter val="Kondisi kualitas air di Hulu Sungai Code pada parameter lingkungan standar."/>
            <filter val="Kredit bank umum untuk kendaraan bermotor."/>
            <filter val="Jumlah korban yang hilang akibat bencana alam."/>
            <filter val="Total guru MTs."/>
            <filter val="Empat belas nilai utama yang mencerminkan karakter budaya Yogyakarta (seperti gotong royong, unggah-ungguh, dll). (Sumber: Disbud DIY)"/>
            <filter val="Jumlah aduan dan konsultasi masyarakat yang diterima oleh instansi dalam periode tertentu. (Sumber: Kemendagri)"/>
            <filter val="Jumlah MTs swasta yang tidak memenuhi standar kelayakan."/>
            <filter val="Jumlah calon jemaah haji yang telah menyelesaikan seluruh tahapan pemeriksaan kesehatan di puskesmas."/>
            <filter val="Indikator capaian keberhasilan koordinasi antar OPD, evaluasi, dan sinkronisasi kebijakan pengelolaan BUMD / BLUD."/>
            <filter val="Persentase bank sampah yang melakukan kegiatan operasional dan pengumpulan sampah sesuai pedoman."/>
            <filter val="Persentase peningkatan kapasitas dan kompetensi SDM Pol PP melalui pelatihan, bimbingan, dan pengembangan kompetensi dibanding target."/>
            <filter val="Banyaknya penduduk berusia 15–64 tahun yang termasuk kelompok usia produktif (Sumber: BPS – Sensus Penduduk / Proyeksi Penduduk)."/>
            <filter val="Besaran dana yang dialokasikan untuk kegiatan/program pengurangan pengangguran."/>
            <filter val="Perkara biasa yang belum selesai dari bulan sebelumnya."/>
            <filter val="Kapasitas tempat tidur di rumah sakit daerah/pemerintah"/>
            <filter val="Jumlah tenaga kerja yang terserap dari kegiatan Penanaman Modal Asing (PMA) selama satu tahun berjalan. (Sumber: BPS, Statistik Tenaga Kerja dan Investasi)"/>
            <filter val="Total pondok pesantren di wilayah tertentu."/>
            <filter val="Jumlah pelanggan air minum kategori VI-7, mencakup kelompok pelanggan spesifik yang memiliki karakteristik penggunaan air tertentu."/>
            <filter val="Persentase gangguan ketertiban umum dan ketentraman masyarakat yang berhasil dikendalikan oleh aparat terkait."/>
            <filter val="Jumlah KLHS yang telah disusun dan mendapatkan validasi dari instansi terkait (misalnya KLHK atau pemerintah pusat/regional)."/>
            <filter val="Jumlah bahan pangan pokok utama (seperti beras, jagung, kedelai) yang tersedia untuk dikonsumsi dalam periode tertentu."/>
            <filter val="Persediaan beras awal bulan di Bulog Divre Yogyakarta."/>
            <filter val="Total nilai investasi yang ditanamkan pada sektor IKM."/>
            <filter val="Jumlah Danais yang dialokasikan untuk urusan kebudayaan, meliputi pelestarian, pengembangan, dan pemajuan kebudayaan daerah."/>
            <filter val="Jumlah anggota koperasi berjenis kelamin perempuan."/>
            <filter val="Nilai pendapatan usaha mikro yang mendapatkan pembinaan pemerintah pada tahun berjalan."/>
            <filter val="Total nilai uang yang dikirim melalui paket pos luar negeri jenis EMS."/>
            <filter val="Kredit bank umum yang diberikan kepada sektor industri pengolahan."/>
            <filter val="Rasio tingkat kesesuaian produk hukum dan layanan hukum terhadap standar pelayanan publik."/>
            <filter val="Ukuran kesetaraan akses layanan perpustakaan di seluruh wilayah sesuai standar layanan minimal. Sumber: Kemendagri, Permendagri No. 56 Tahun 2019."/>
            <filter val="Jumlah kejadian demonstrasi atau aksi massa di wilayah kota."/>
            <filter val="Jumlah ibu hamil yang memperoleh pelayanan antenatal pertama (K1)"/>
            <filter val="Jenis permainan rakyat tradisional yang masih dilestarikan. (Sumber: Disbud, BPS)"/>
            <filter val="Kredit bank umum untuk kebutuhan konsumsi lain yang bukan sektor usaha."/>
            <filter val="Rasio antara belanja barang dan jasa terhadap total belanja daerah."/>
            <filter val="Persentase rekomendasi di bidang ekonomi &amp; kesejahteraan yang sudah ditindaklanjuti dibanding total rekomendasi di bidang tersebut."/>
            <filter val="Pungutan daerah atas pelayanan pengolahan limbah cair yang diselenggarakan oleh pemerintah daerah."/>
            <filter val="Persentase penderita hipertensi usia ≥15 tahun yang memperoleh pelayanan kesehatan"/>
            <filter val="Persentase atau jumlah pengurangan kelurahan atau wilayah yang dikategorikan sebagai rawan pangan prioritas 2 berdasarkan peta ketahanan dan kerentanan pangan."/>
            <filter val="Jumlah penduduk per satuan luas wilayah dan distribusinya di Kemantren Jetis."/>
            <filter val="Jumlah barang yang diangkut melalui stasiun."/>
            <filter val="Indeks komposit yang mengukur efektivitas penanganan masalah kesejahteraan sosial di wilayah."/>
            <filter val="Jumlah Dana Alokasi Khusus yang benar-benar diserap dan digunakan oleh daerah dalam tahun anggaran berjalan."/>
            <filter val="Nilai survei kepuasan publik / tamu undangan dalam interaksi dengan DPRD dalam proses sidang atau audiensi."/>
            <filter val="Pungutan daerah atas pelayanan tera dan tera ulang alat ukur, takar, timbang, dan perlengkapannya."/>
            <filter val="Jumlah seluruh anak terlantar yang seharusnya menerima layanan."/>
            <filter val="Banyaknya penduduk usia 15–24 tahun yang memiliki pengetahuan komprehensif tentang HIV/AIDS"/>
            <filter val="Capaian efektivitas pelaksanaan kegiatan pengamanan informasi dan komunikasi data pemerintah daerah. (Sumber: Kominfo, BSSN)"/>
            <filter val="Nilai hasil evaluasi Sistem Akuntabilitas Kinerja Instansi Pemerintah (SAKIP) untuk Dinas Kebudayaan. (Sumber: Inspektorat, KemenPAN-RB)"/>
            <filter val="Total lulusan MI swasta."/>
            <filter val="Total deposito nasabah di BPR."/>
            <filter val="Jumlah kejadian kebakaran berdasarkan jenis benda yang terbakar."/>
            <filter val="Banyaknya buah rambutan yang dikonsumsi penduduk (BPS)."/>
            <filter val="Banyak peserta didik SD yang menerima pemeriksaan kesehatan oleh tenaga kesehatan dalam periode."/>
            <filter val="Jumlah peristiwa perselisihan hubungan industrial antara pekerja dan pengusaha."/>
            <filter val="Jumlah kebakaran yang melibatkan benda lain selain bangunan dan kendaraan."/>
            <filter val="Persentase kasus KDRT dengan korban perempuan yang sudah diselesaikan melalui jalur hukum atau mediasi dibandingkan total kasus yang dilaporkan."/>
            <filter val="Total sekolah di wilayah administrasi Kota Yogyakarta dari semua jenjang pendidikan."/>
            <filter val="Total perkara yang diterima Pengadilan Agama Yogyakarta."/>
            <filter val="Jumlah kegiatan pengendalian tata ruang yang telah dilaksanakan sesuai prosedur."/>
            <filter val="Jumlah rancangan produk hukum yang telah melalui proses harmonisasi dan sinkronisasi antarbagian hukum sesuai pedoman Kemendagri."/>
            <filter val="Persentase usaha berskala mikro dan kecil dari total unit usaha yang ada."/>
            <filter val="Jumlah dokter gigi yang bekerja di fasilitas kesehatan."/>
            <filter val="Total lulusan semua jenjang madrasah."/>
            <filter val="Hasil evaluasi Sistem Akuntabilitas Kinerja Instansi Pemerintah untuk BPBD oleh Inspektorat."/>
            <filter val="Data korban yang terdampak kerusakan aspal akibat bencana alam."/>
            <filter val="Jumlah hasil kajian yang telah disampaikan secara resmi kepada perangkat daerah terkait."/>
            <filter val="Jumlah total kerja sama antar pemerintah daerah, baik yang aktif maupun yang sedang dalam proses pelaksanaan."/>
            <filter val="Total keseluruhan perangkat daerah (OPD, badan, unit pelaksana teknis) di wilayah pemerintahan kota/kabupaten."/>
            <filter val="Jumlah penyuluhan yang dilaksanakan di titik rawan kebakaran."/>
            <filter val="Ukuran efisiensi dan pemanfaatan tenaga kesehatan dalam pelayanan kesehatan"/>
            <filter val="Jumlah balita dengan status gizi lebih hasil penimbangan"/>
            <filter val="Nilai hasil evaluasi atas akuntabilitas kinerja instansi pemerintah (SAKIP) yang dilakukan oleh Inspektorat Daerah berdasarkan pedoman KemenPAN-RB."/>
            <filter val="Total perkara yang terkait pelanggaran hukum di bidang kesehatan, seperti medis dan farmasi."/>
            <filter val="Nilai maksimum skor PPH yang mungkin dicapai apabila konsumsi pangan telah sesuai dengan pola ideal (maksimum 100)."/>
            <filter val="Aktivitas skrining kesehatan sekolah; indikator biasanya jumlah sekolah atau jumlah siswa yang disaring"/>
            <filter val="Jumlah museum yang beroperasi di wilayah kota. (Sumber: BPS, Disbud)"/>
            <filter val="Persentase pelaksanaan output program perangkat daerah terhadap target yang ditetapkan."/>
            <filter val="Pendapat profesional Badan Pemeriksa Keuangan (BPK) terhadap kewajaran penyajian laporan keuangan pemerintah daerah (WTP, WDP, TMP, atau Disclaimer)."/>
            <filter val="Kredit bank umum untuk konsumsi lain yang bukan sektor usaha."/>
            <filter val="Jumlah anggota polisi wanita di masing-masing unit Polsek/Polresta."/>
            <filter val="Jumlah rancangan peraturan RDTR yang direncanakan untuk disusun dalam periode tertentu."/>
            <filter val="Persentase rekomendasi pengawasan keuangan dan aset yang telah ditindaklanjuti dibanding total rekomendasi di bidang tersebut."/>
            <filter val="Wisatawan asing yang mengunjungi museum."/>
            <filter val="Banyaknya sistem Area Traffic Control System (ATCS) yang aktif dan berfungsi baik."/>
            <filter val="Jumlah pelanggan air minum kategori VI-1 sesuai klasifikasi PDAM, biasanya untuk institusi atau instansi tertentu dengan karakteristik spesifik."/>
            <filter val="Total seluruh sekolah menengah (SMA, SMK, MA, dan SLB) di suatu wilayah pada periode tertentu (Sumber: BPS – Statistik Pendidikan)."/>
            <filter val="Jumlah produk regulasi dalam proses pembahasan legislatif baik di komisi, pansus, atau paripurna."/>
            <filter val="Jumlah kampung dan sekolah yang berhasil ditumbuhkan sesuai target Panca Tertib."/>
            <filter val="Persentase yang dihitung dari rata-rata capaian program dukungan sasaran SKPD dibanding target, yang menunjukkan seberapa besar SKPD mendukung sasaran daerah."/>
            <filter val="Persentase lembaga/instansi yang menjalankan fungsi PUG secara aktif (melaksanakan program dan melaporkan hasilnya) terhadap total lembaga yang memiliki kelembagaan PUG."/>
            <filter val="Polsek yang membawahi wilayah Jetis."/>
            <filter val="Energi listrik yang dijual ke gedung pemerintah."/>
            <filter val="Jumlah kampung yang berhasil ditumbuhkan sesuai target Panca Tertib."/>
            <filter val="Total nominal uang yang diterima melalui weselpos dari luar negeri."/>
            <filter val="Skor Indeks Pengelolaan Keuangan Daerah yang menunjukkan kualitas tata kelola keuangan pemerintah daerah sesuai indikator Kemendagri."/>
            <filter val="Jumlah kasus peredaran uang palsu."/>
            <filter val="Persentase penduduk berumur 15 tahun ke atas yang telah menamatkan pendidikan perguruan tinggi (Diploma, S1, S2, atau S3) terhadap total penduduk usia 15 tahun ke atas (Sumber: BPS – Susenas)."/>
            <filter val="UKM yang telah beroperasi tanpa ketergantungan pada bantuan pemerintah."/>
            <filter val="Jemaah haji berusia 41–50 tahun menurut kecamatan."/>
            <filter val="Nilai DO di segmen tengah Sungai Winongo."/>
            <filter val="Ukuran partisipasi masyarakat dalam kegiatan pelestarian bahasa dan sastra daerah. (Sumber: Disbud)"/>
            <filter val="Jumlah dana bagi hasil pajak dari pemerintah pusat yang dialokasikan untuk daerah."/>
            <filter val="Total seluruh korban kekerasan perempuan dan anak yang tercatat mendatangi fasilitas layanan terlatih pada periode tertentu."/>
            <filter val="Jumlah kelurahan yang ditetapkan dan dikembangkan menjadi kawasan pangan lestari dalam satu tahun tertentu."/>
            <filter val="Jumlah PPKS yang menerima UEP Graduasi PKH."/>
            <filter val="Banyaknya penduduk berusia 65 tahun ke atas (usia lanjut) di suatu wilayah (Sumber: BPS – Sensus Penduduk / Proyeksi Penduduk)."/>
            <filter val="Pungutan daerah atas pelayanan pemberian izin gangguan untuk kegiatan usaha yang berpotensi menimbulkan gangguan terhadap lingkungan sekitar."/>
            <filter val="Rata-rata urusan bidang kesejahteraan masyarakat yang sudah memiliki kebijakan tertulis dibanding total urusan."/>
            <filter val="Jumlah korban luka akibat kebakaran/bencana."/>
            <filter val="Persentase KLB yang diselidiki dalam waktu kurang dari 24 jam sejak laporan diterima"/>
            <filter val="Jumlah kegiatan pertunjukan budaya dan festival yang dilaksanakan di wilayah kota. (Sumber: Disbud, Kemendikbudristek)"/>
            <filter val="Indeks atau persentase permukiman yang tergolong kumuh berdasarkan kriteria BPS/Kemendagri."/>
            <filter val="Jumlah Danais yang digunakan untuk urusan tata ruang dan penataan wilayah berbasis keistimewaan DIY."/>
            <filter val="Polsek yang membawahi wilayah Gedongtengen."/>
            <filter val="Pungutan daerah sebagai pembayaran atas jasa atau pemberian izin tertentu yang disediakan atau diberikan oleh pemerintah daerah."/>
            <filter val="Jumlah kepala keluarga yang terlayani oleh sistem pengelolaan air limbah domestik terpusat"/>
            <filter val="Pendapatan yang berasal dari hibah pemerintah, lembaga, atau pihak lain."/>
            <filter val="Jumlah individu yang setelah mengikuti kegiatan sosialisasi, pendidikan, atau pelatihan dinyatakan mengalami peningkatan pemahaman terhadap materi yang disampaikan, diukur melalui evaluasi kegiatan dalam periode 2023–2026."/>
            <filter val="Pajak yang dikenakan atas penyelenggaraan tempat parkir di luar badan jalan yang disediakan oleh orang pribadi atau badan."/>
            <filter val="Proporsi DAK terhadap total dana perimbangan."/>
            <filter val="Rasio belanja modal terhadap total belanja daerah yang menunjukkan proporsi investasi pemerintah."/>
            <filter val="Persentase lembaga/instansi yang menggunakan data kependudukan berbasis gender dibanding total lembaga yang tersedia."/>
            <filter val="Representasi spasial kondisi kerentanan pangan yang menunjukkan wilayah dengan tingkat ketahanan pangan berbeda berdasarkan indikator ketersediaan, akses, dan pemanfaatan pangan. Sumber: Badan Pangan Nasional / BPS."/>
            <filter val="Nilai TSS di tengah Sungai Code."/>
            <filter val="Pajak atas kepemilikan, penguasaan, dan/atau pemanfaatan bumi dan bangunan di wilayah perdesaan dan perkotaan yang menjadi kewenangan daerah."/>
            <filter val="Total pinjaman menurut sektor pemerintahan &amp; pertanahan."/>
            <filter val="Jumlah perkara hukum yang berhasil diselesaikan dalam periode pelaporan."/>
            <filter val="Rasio antara jumlah temuan BPK yang telah ditindaklanjuti terhadap jumlah total temuan BPK di Kota Yogyakarta (dalam persentase)."/>
            <filter val="Usaha perdagangan dengan sistem pelayanan mandiri seperti minimarket, supermarket, atau hypermarket. (BPS: Statistik Perdagangan Dalam Negeri)."/>
            <filter val="Persentase kegiatan atau sarana hasil program pemberdayaan masyarakat yang masih dipelihara masyarakat setelah program selesai."/>
            <filter val="Jumlah korban jiwa akibat gempa bumi."/>
            <filter val="Persentase kontribusi energi yang berasal dari kelompok pangan padi-padian terhadap total energi konsumsi dibandingkan pola ideal PPH."/>
            <filter val="Jumlah perangkat kamera pengawas (Closed Circuit Television) yang terpasang dan berfungsi dalam rangka pemantauan keamanan dan lalu lintas."/>
            <filter val="Proporsi usaha jasa pariwisata yang telah tersertifikasi resmi."/>
            <filter val="Persentase pasangan menikah yang memiliki akta atau buku nikah resmi dari instansi berwenang dibanding total pasangan menikah."/>
            <filter val="Jumlah permohonan rekomendasi pemanfaatan tanah negara yang diterima oleh instansi terkait."/>
            <filter val="Pelanggan niaga besar."/>
            <filter val="Jumlah entri data IKM yang telah diperbarui dalam tahun berjalan."/>
            <filter val="Persentase peningkatan jumlah kelompok pembudidaya ikan yang telah memperoleh izin resmi sesuai ketentuan perikanan."/>
            <filter val="Jumlah IKM sektor logam dan elektronika."/>
            <filter val="Persentase administrasi pertanahan yang tertib dalam pemenuhan kebutuhan ruang dan penggunaan tanah."/>
            <filter val="Jumlah kejadian penyakit hewan menular strategis yang tercatat pada tahun berjalan di suatu wilayah administrasi."/>
            <filter val="Nilai TSS di segmen tengah Sungai Gajahwong."/>
            <filter val="Jumlah kasus penggelapan atau penyalahgunaan kepercayaan (fidusia)."/>
            <filter val="Jumlah penduduk per satuan luas wilayah dan distribusinya di Kemantren Gondokusuman."/>
            <filter val="Jumlah kelurahan yang dikategorikan sebagai wilayah rawan pangan prioritas 2 berdasarkan hasil pemetaan kerawanan pangan."/>
            <filter val="Rasio antara belanja modal terhadap total belanja langsung daerah."/>
            <filter val="Jumlah guru SMK yang mengajar di sekolah swasta (Sumber: BPS)."/>
            <filter val="Jumlah kasus pencurian tanpa kekerasan dan kerugian besar."/>
            <filter val="Jumlah Usaha Mikro, Kecil, dan Menengah yang terdaftar di wilayah Kota Yogyakarta."/>
            <filter val="Jumlah perangkat daerah mitra dalam bidang pemerintahan/aparatur yang mencapai skor pengendalian intern minimal."/>
            <filter val="Polsek yang membawahi wilayah Tegalrejo."/>
            <filter val="Total gereja Protestan."/>
            <filter val="Persentase jumlah dokumen penganggaran yang disahkan tepat waktu terhadap total dokumen penganggaran."/>
            <filter val="Persentase perangkat daerah atau instansi yang memanfaatkan data kependudukan dalam pelayanan publik atau perencanaan dibanding total instansi yang seharusnya memanfaatkan."/>
            <filter val="Banyaknya kasus gagal ginjal yang ditemukan dan/atau ditangani oleh fasilitas kesehatan"/>
            <filter val="Unit layanan publik berbentuk Badan Layanan Umum Daerah yang mengelola Taman Pintar Kota Yogyakarta dengan prinsip efisiensi dan fleksibilitas keuangan."/>
            <filter val="Persentase jumlah penduduk miskin terhadap total penduduk di Kota Yogyakarta (Sumber: BPS – Kemiskinan Daerah)."/>
            <filter val="Total balita yang ditimbang di posyandu/puskesmas di wilayah Yogyakarta"/>
            <filter val="Jumlah motif batik khas daerah yang telah didaftarkan atau dilestarikan. (Sumber: Disbud)"/>
            <filter val="Jumlah kasus pelanggaran HAM yang menimpa anak-anak."/>
            <filter val="Total radio swasta niaga yang beroperasi."/>
            <filter val="Kontribusi energi dari kelompok pangan lain-lain terhadap total AKE dibandingkan standar ideal."/>
            <filter val="Tingkat penggunaan teknologi informasi dan komunikasi untuk mendukung pelayanan publik dan tata kelola pemerintahan."/>
            <filter val="Kredit UMKM menurut sektor kegiatan yang belum jelas batasannya."/>
            <filter val="Kategori wisata air seperti kolam renang, pemandian, dan wisata sungai."/>
            <filter val="Hasil evaluasi kinerja Dinas PUPKP berdasarkan Sistem Akuntabilitas Kinerja Instansi Pemerintah (SAKIP)."/>
            <filter val="Jumlah industri kecil dan menengah sektor sandang dan kulit."/>
            <filter val="Pungutan daerah atas hasil produksi usaha daerah seperti pabrik, kebun, atau unit produksi milik pemerintah daerah."/>
            <filter val="Banyaknya program prioritas RKPD yang ditindaklanjuti dalam APBD."/>
            <filter val="Jumlah guru SMA yang mengajar di sekolah swasta (Sumber: BPS)."/>
            <filter val="Perbandingan antara jumlah penduduk laki-laki dan perempuan per 100 perempuan di wilayah Kemantren Umbulharjo."/>
            <filter val="Jumlah kantor pusat BPR/BPRS."/>
            <filter val="Jumlah penduduk per satuan luas wilayah dan distribusinya di Kemantren Mergangsan."/>
            <filter val="Jumlah keseluruhan anak usia 6–24 bulan dari keluarga miskin di wilayah kerja"/>
            <filter val="Hasil survei tingkat kepuasan masyarakat terhadap layanan publik bidang kebudayaan. (Sumber: Disbud, BPS)"/>
            <filter val="Persentase DAU dibandingkan total dana perimbangan."/>
            <filter val="Persentase pengguna / masyarakat yang menyatakan puas terhadap konten dan tanggapan DPRD melalui media sosial."/>
            <filter val="Rasio antara jumlah analisa data yang digunakan dalam perencanaan terhadap total analisa yang tersedia."/>
            <filter val="Jumlah operasi penyelamatan di luar kebakaran di luar kota."/>
            <filter val="Banyaknya lembaga koperasi yang terdaftar di wilayah administrasi Kota Yogyakarta."/>
            <filter val="Jumlah korban meninggal akibat kebakaran/bencana."/>
            <filter val="Jumlah bukti pembayaran tanah Kasultanan dan Kadipaten yang telah didaftarkan untuk sertifikasi."/>
            <filter val="Skor kepuasan pengunjung terhadap layanan dan fasilitas Taman Pintar. (Sumber: Disbud)"/>
            <filter val="Banyaknya titik atau lokasi di wilayah Kota Yogyakarta yang telah memiliki jaringan internet aktif dan berfungsi, baik melalui kabel maupun nirkabel."/>
            <filter val="Jumlah anggota dewan syariah koperasi yang berjenis kelamin perempuan."/>
            <filter val="Ukuran keberhasilan pembinaan usaha kecil menengah dalam peningkatan kapasitas dan daya saing."/>
            <filter val="Jemaah haji yang berprofesi petani menurut kecamatan."/>
            <filter val="Rata-rata lama waktu wisatawan menginap di akomodasi."/>
            <filter val="Perbandingan antara total panjang jalan dengan jumlah penduduk di wilayah tersebut."/>
            <filter val="Panjang jalan yang mengalami kerusakan besar pada lapisan permukaan dan struktur, tidak dapat difungsikan secara optimal."/>
            <filter val="Tingkat kesesuaian antara capaian kinerja sasaran daerah dengan target yang ditetapkan dalam RPJMD."/>
            <filter val="Banyaknya kebijakan atau sistem manajemen lalu lintas yang sudah diimplementasikan."/>
            <filter val="Rasio masyarakat yang menilai positif pelayanan informasi, komunikasi publik dan publikasi DPRD terhadap total survei."/>
            <filter val="Nilai TSS di hilir Sungai Winongo."/>
            <filter val="Total tenaga kerja pariwisata di wilayah tersebut."/>
            <filter val="Persentase kejadian kebakaran yang mendapat respon dalam standar waktu layanan WMK."/>
            <filter val="Tenaga pengajar RA/BA negeri."/>
            <filter val="Nilai atau volume partisipasi masyarakat dalam bentuk tenaga, uang, atau material untuk mendukung kegiatan pembangunan di Kecamatan Mantrijeron."/>
            <filter val="Jumlah kajian riset dan pengembangan terkait tata ruang yang telah ditindaklanjuti dengan kebijakan atau program."/>
            <filter val="Total penerimaan daerah yang bersumber dari PAD sesuai realisasi tahun anggaran berjalan."/>
            <filter val="Jumlah ibu hamil yang menjadi sasaran pelayanan kesehatan di wilayah kerja dalam satu tahun"/>
            <filter val="Banyaknya hasil analisa data yang dimanfaatkan dalam proses penyusunan rencana pembangunan."/>
            <filter val="Banyaknya hotel dengan klasifikasi bintang dua."/>
            <filter val="Persentase LKS (Lembaga Kesejahteraan Sosial) yang aktif dibanding jumlah keseluruhan LKS."/>
            <filter val="Total ibu nifas dalam satu wilayah tertentu."/>
            <filter val="Jumlah orang yang mengungsi akibat pertikaian antar warga atau unjuk rasa."/>
            <filter val="Indeks yang mengukur kapasitas wilayah dalam pencegahan, penanggulangan, dan keselamatan kebakaran."/>
            <filter val="Jumlah pangan pokok yang disiapkan pemerintah untuk menjamin ketersediaan pangan dalam keadaan darurat."/>
            <filter val="Nilai evaluasi Sistem Akuntabilitas Kinerja Instansi Pemerintah (SAKIP) yang diberikan oleh Inspektorat kepada Inspektorat Daerah berdasarkan capaian kinerja dan akuntabilitas."/>
            <filter val="Jumlah urusan kesejahteraan sosial yang telah memiliki kebijakan formal."/>
            <filter val="Catatan resmi pelanggaran lalu lintas yang terjadi di wilayah kota."/>
            <filter val="Skor ideal kontribusi minyak dan lemak terhadap total energi (BKP)."/>
            <filter val="Jumlah tenaga kerja konstruksi yang telah mengikuti pelatihan dan memperoleh sertifikasi resmi."/>
            <filter val="Kredit UMKM menurut sektor pendidikan."/>
            <filter val="Total semua badan usaha milik daerah yang berdiri di wilayah pemerintahan daerah."/>
            <filter val="Nilai fosfat total di segmen hilir Gajahwong."/>
            <filter val="Luas kawasan budidaya yang diperuntukkan bagi kegiatan pembangunan perumahan dan permukiman penduduk."/>
            <filter val="Jumlah kejadian unjuk rasa yang berkaitan dengan isu politik."/>
            <filter val="Panjang jalan dengan kapasitas kendaraan ≤ 8 ton dan lebar badan jalan ≥ 7 meter."/>
            <filter val="Kegiatan tradisional yang diwariskan turun-temurun dan masih dilaksanakan masyarakat. (Sumber: Disbud)"/>
            <filter val="Jumlah unit wilayah administrasi kelurahan yang berada di suatu kota. Sumber: Kemendagri."/>
            <filter val="Total peserta didik yang belajar di SLB (Sumber: BPS)."/>
            <filter val="Jumlah temuan pemeriksaan yang dilakukan oleh Inspektorat tingkat provinsi terhadap daerah atau unit di provinsi tersebut."/>
            <filter val="Pajak atas penyelenggaraan reklame, yaitu benda, alat, perbuatan atau media yang digunakan untuk memperkenalkan atau mempromosikan suatu barang, jasa, atau kegiatan."/>
            <filter val="Persentase kelurahan yang telah dibentuk sebagai Kelurahan Siaga Aktif terhadap total kelurahan"/>
            <filter val="Persentase PPKS penerima bantuan sembako dibanding jumlah yang seharusnya menerima."/>
            <filter val="Jumlah atau luas kawasan yang berpotensi terdampak letusan gunung berapi."/>
            <filter val="Jumlah koperasi yang menjalankan usaha dengan sistem konvensional."/>
            <filter val="Kredit bank umum yang diberikan kepada sektor pertanian, kehutanan, dan perikanan."/>
            <filter val="Sama dengan tingkat kemiskinan, yaitu proporsi penduduk miskin dibanding total penduduk di Kota Yogyakarta (Sumber: BPS – Kemiskinan Daerah)."/>
            <filter val="Jumlah pelanggan air minum kategori VI-4, mengacu pada kelompok pelanggan tertentu yang dilayani PDAM secara khusus."/>
            <filter val="Laporan dari masyarakat berkaitan dengan pelanggaran izin lingkungan, PPLH, atau peraturan lingkungan hidup terhadap izin usaha di wilayah kota."/>
            <filter val="Perbandingan antara DBH dengan total belanja daerah."/>
            <filter val="Penyuluh agama Konghucu PNS."/>
            <filter val="Persentase PUS anggota kelompok UPPKS yang menjadi peserta KB dengan pembiayaan mandiri tanpa bantuan pemerintah."/>
            <filter val="Total korban jiwa yang meninggal akibat bencana alam."/>
            <filter val="Jumlah temuan yang dihasilkan dari audit / pemeriksaan Badan Pemeriksa Keuangan (BPK) terhadap laporan keuangan daerah atau instansi pemerintah."/>
            <filter val="Persentase penduduk berusia ≥10 tahun yang belum menamatkan SD."/>
            <filter val="Jumlah bank sampah yang baru dibentuk dalam periode tertentu."/>
            <filter val="Jumlah dokter umum yang bekerja di fasilitas pelayanan kesehatan."/>
            <filter val="Persentase capaian pengelolaan sampah mencakup pengumpulan, pengangkutan, pengurangan, dan pengolahan dibanding target yang ditetapkan."/>
            <filter val="Perbandingan antara nilai DAU dan total belanja daerah."/>
            <filter val="Persentase target kinerja Pemerintah Kota yang berhasil dicapai pada periode tertentu."/>
            <filter val="Kontribusi energi dari kelompok gula terhadap total AKE dibandingkan standar ideal."/>
            <filter val="Nilai hasil pengukuran keamanan informasi yang diterapkan oleh pemerintah daerah dalam sistem elektroniknya."/>
            <filter val="Jumlah penduduk perempuan yang pindah keluar dari wilayah tersebut."/>
            <filter val="Kredit bank umum untuk sektor jasa lainnya."/>
            <filter val="Persentase sampah yang berhasil ditangani (terangkut ke TPA, diolah, atau didaur ulang) dibanding total produksi sampah."/>
            <filter val="Sistem atau sarana untuk menyalurkan dan mengolah air limbah dari kegiatan rumah tangga"/>
            <filter val="Jumlah kendaraan yang dinyatakan lulus uji KIR dan laik jalan."/>
            <filter val="Total jenis layanan kesehatan yang disediakan oleh seluruh Puskesmas di wilayah tersebut."/>
            <filter val="Jumlah peserta didik MA."/>
            <filter val="Nilai Indeks Kepuasan Masyarakat terhadap pelayanan di Kantor Walikota."/>
            <filter val="Kredit bank umum untuk sektor pemerintahan, pertahanan, &amp; jaminan sosial wajib."/>
            <filter val="Persentase rekomendasi pengawasan di bidang pemerintahan/aparatur yang sudah ditindaklanjuti dibanding total rekomendasi di bidang itu."/>
            <filter val="Jumlah perangkat daerah mitra pemerintahan/aparatur yang memperoleh skor ≥ 3,00 dalam pengendalian intern."/>
            <filter val="Pajak yang dipungut atas pelayanan yang disediakan oleh restoran, rumah makan, kafe, dan jasa boga."/>
            <filter val="Jumlah dokumen kebijakan (renstra, rencana, program) yang telah direncanakan/diproyeksikan."/>
            <filter val="Rumah tangga non-niaga kelompok A-1."/>
            <filter val="Jumlah seluruh badan usaha yang menjadi target pembinaan jasa konstruksi dalam periode tertentu."/>
            <filter val="Jumlah manajer koperasi berjenis kelamin perempuan."/>
            <filter val="Persentase penduduk berusia ≥10 tahun yang menamatkan pendidikan Akademi atau Diploma III."/>
            <filter val="Nilai hasil survei kepuasan masyarakat terhadap layanan Sekretariat Daerah."/>
            <filter val="Nilai atau volume partisipasi masyarakat dalam bentuk tenaga, uang, atau material di Kecamatan Pakualaman."/>
            <filter val="Jumlah perubahan penduduk laki-laki akibat kelahiran, kematian, atau perpindahan."/>
            <filter val="Banyaknya wisatawan asing yang berkunjung."/>
            <filter val="Jumlah kasus pneumonia balita yang mendapat pengobatan di fasilitas kesehatan."/>
            <filter val="Jumlah pelanggan air minum kategori VI-6, termasuk pelanggan dengan kebutuhan khusus atau layanan khusus."/>
            <filter val="Persentase kendaraan angkutan umum yang memiliki bukti uji berkala kendaraan bermotor (KIR) terhadap total kendaraan wajib uji."/>
            <filter val="Laju peningkatan jumlah unit industri atau nilai produksinya per tahun."/>
            <filter val="Pertemuan konsultatif antara DPRD dan pihak pemerintah daerah untuk membahas rancangan regulasi atau kebijakan sebelum dijadikan keputusan."/>
            <filter val="Persentase anak usia sekolah menengah yang berhenti sekolah sebelum menyelesaikan jenjang pendidikan menengah (Sumber: BPS)."/>
            <filter val="Jumlah karyawan koperasi perempuan."/>
            <filter val="Persentase penduduk yang menamatkan pendidikan Strata III (S3)."/>
            <filter val="Komponen belanja tidak langsung untuk pembayaran gaji dan tunjangan pegawai."/>
            <filter val="Total narapidana di rumah tahanan."/>
            <filter val="Rasio layanan administrasi dan keuangan DPRD yang telah diproses / selesai terhadap total permintaan layanan."/>
            <filter val="Distribusi jemaah haji menurut kecamatan dan kelompok umur."/>
            <filter val="Jumlah kejadian letusan gunung berapi yang tercatat."/>
            <filter val="Jumlah kasus kekerasan yang dialami laki-laki menurut kategori umur korban yang dilaporkan dalam satu periode."/>
            <filter val="Rata-rata urusan bidang kesejahteraan sosial yang telah memiliki kebijakan tertulis dibanding total urusan."/>
            <filter val="Sumber dana pembiayaan yang berasal dari sisa lebih perhitungan anggaran tahun sebelumnya (SiLPA), pencairan dana cadangan, atau penerimaan kembali pinjaman."/>
            <filter val="Total luas kawasan kumuh yang telah mendapat intervensi pembangunan atau penanganan."/>
            <filter val="Jemaah haji yang berprofesi pensiunan menurut kecamatan."/>
            <filter val="Jumlah belanja tidak langsung yang terealisasi untuk kebutuhan aparatur pemerintah."/>
            <filter val="Nilai indeks yang mengukur efektivitas penataan regulasi dan pelayanan hukum daerah."/>
            <filter val="Total pelaku usaha yang bergerak di bidang pangan asal hewan dan perikanan di wilayah Kota Yogyakarta."/>
            <filter val="Jumlah tenaga kerja yang berhasil memperoleh pekerjaan sesuai penempatan dinas tenaga kerja."/>
            <filter val="Kredit bank umum untuk sektor industri pengolahan."/>
            <filter val="Total layanan administratif dan keuangan yang tersedia bagi tenaga ahli fraksi dan kelompok pakar DPRD."/>
            <filter val="Penyuluh agama Hindu PNS."/>
            <filter val="Jumlah kejadian pelanggaran lalu lintas yang tercatat."/>
            <filter val="Persentase pelaku usaha yang melaksanakan kewajiban pengelolaan lingkungan sesuai izin dan peraturan lingkungan hidup."/>
            <filter val="Jumlah instruksi tertulis yang dikeluarkan oleh walikota sebagai pedoman pelaksanaan kebijakan."/>
            <filter val="Total perkara pelanggaran bulan ini."/>
            <filter val="Jumlah kantor pemerintahan tingkat kelurahan yang aktif di suatu kota."/>
            <filter val="Jumlah peraturan daerah yang ditetapkan DPRD bersama kepala daerah."/>
            <filter val="Pengeluaran pemerintah daerah untuk memberikan bantuan keuangan kepada pemerintah daerah lain atau pemerintahan desa."/>
            <filter val="Persentase kontribusi energi dari kelompok buah/biji berminyak terhadap total energi konsumsi dibandingkan pola ideal."/>
            <filter val="Kerusakan fasilitas talud, brojong, atau tebing di bantaran sungai akibat bencana alam seperti longsor atau erosi."/>
            <filter val="Nilai kepuasan masyarakat terhadap layanan hukum, konsultasi regulasi dan produk hukum dari bagian hukum pemda."/>
            <filter val="Perkara korupsi yang belum selesai dari bulan sebelumnya."/>
            <filter val="Jumlah ibu hamil yang mendapat suplementasi zat besi sesuai standar."/>
            <filter val="Persentase perubahan belanja langsung pegawai dibanding tahun sebelumnya."/>
            <filter val="Total Rukun Tetangga (RT) yang tercatat dalam sistem administrasi kependudukan. Sumber: Kemendagri."/>
            <filter val="Total santri di seluruh pondok pesantren di Kota Yogyakarta."/>
            <filter val="Persentase luas wilayah yang pemanfaatan ruangnya tidak sesuai peruntukan dalam RTRW, termasuk pembangunan di luar ketentuan zonasi dan peraturan tata ruang."/>
            <filter val="Jumlah penduduk per satuan luas wilayah (jiwa/km²) dan distribusinya di Kemantren Tegalrejo."/>
            <filter val="Banyaknya rapat paripurna yang betul-betul dilaksanakan dalam periode tertentu."/>
            <filter val="Jumlah kantor yang dimiliki Bank Perkreditan Rakyat (BPR)."/>
            <filter val="Persentase pertambahan jumlah penduduk per tahun di wilayah Kemantren Umbulharjo terhadap jumlah penduduk pada awal tahun."/>
            <filter val="Jumlah pengurus koperasi berjenis kelamin laki-laki."/>
            <filter val="Rumah tangga non-niaga kelompok A-2."/>
            <filter val="Total rumah yang memiliki sambungan PDAM."/>
            <filter val="Total panjang jalan dengan permukaan aspal atau hotmix."/>
            <filter val="Total skor SKM yang diperoleh dari survei kepuasan masyarakat terhadap layanan di Puskesmas."/>
            <filter val="Persentase kontribusi energi dari sayur dan buah terhadap total energi konsumsi dibandingkan pola ideal."/>
            <filter val="Nilai koliform total di segmen tengah Sungai Code."/>
            <filter val="Total kejadian penyelamatan di luar kebakaran baik dalam maupun luar kota."/>
            <filter val="Perbandingan antara jumlah penduduk laki-laki dan perempuan per 100 perempuan di wilayah Kemantren Kraton."/>
            <filter val="Kondisi di mana penetapan kepala daerah (Gubernur/Walikota/Bupati) sesuai mekanisme yang diatur dalam Undang-Undang Keistimewaan DIY."/>
            <filter val="Rumah tangga non-niaga kelompok A-3."/>
            <filter val="Total jumlah kursi / anggota legislatif di DPRD kota/kabupaten."/>
            <filter val="Nilai hasil evaluasi Sistem Akuntabilitas Kinerja Instansi Pemerintah (SAKIP) oleh Inspektorat untuk Dinas Kesehatan"/>
            <filter val="Kredit bank umum untuk pembelian kendaraan bermotor."/>
            <filter val="Jumlah TPP yang mendaftar untuk mendapatkan SLHS dalam periode tertentu"/>
            <filter val="Jumlah kampung atau RW di Kota Yogyakarta yang telah ditetapkan sebagai Kampung ProKlim oleh KLHK."/>
            <filter val="Jumlah penduduk yang mengungsi akibat longsor."/>
            <filter val="Volume sampah yang berhasil dikurangi melalui aktivitas pengelolaan 3R dalam satu periode."/>
            <filter val="Luas area penanaman vegetasi di area RTH publik maupun privat yang terukur dalam meter persegi."/>
            <filter val="Data hasil pengukuran kondisi kualitas air (parameter fisika, kimia, biologi) pada titik-titik pantau tertentu."/>
            <filter val="Perkara gugatan perdata yang diajukan kasasi."/>
            <filter val="Hasil evaluasi Sistem Akuntabilitas Kinerja Instansi Pemerintah (SAKIP) untuk satuan Pol PP yang dilakukan Inspektorat."/>
            <filter val="Nilai kepuasan masyarakat terhadap penyelenggaraan budaya, pelestarian warisan budaya, dan kegiatan seni."/>
            <filter val="Persentase hasil inspeksi kualitas air minum yang memenuhi standar kesehatan dari total sampel air minum yang diperiksa"/>
            <filter val="Jumlah peserta didik MI."/>
            <filter val="Luas RTH yang dimiliki dan dikelola oleh pemerintah untuk kepentingan umum."/>
            <filter val="Jumlah dana yang bersumber dari pinjaman atau pihak luar koperasi."/>
            <filter val="Data korban yang terdampak atap bangunan rusak/roboh/terbang akibat bencana."/>
            <filter val="Persentase pemenuhan indikator Kota Layak Anak (KLA) sesuai kriteria Kemen PPPA."/>
            <filter val="Jumlah kantor urusan agama yang mengalami kerusakan berat."/>
            <filter val="Nilai hasil evaluasi implementasi SAKIP yang dilakukan oleh Inspektorat terhadap Dinas Lingkungan Hidup kota/kabupaten."/>
            <filter val="Jumlah kejadian kebakaran dalam periode tertentu."/>
            <filter val="Total kredit yang diberikan oleh perbankan kepada Usaha Mikro, Kecil, dan Menengah (UMKM)."/>
            <filter val="Jumlah total pemohon izin dan nonizin dalam periode tertentu. (Sumber: Kemendagri, DPMPTSP)"/>
            <filter val="Persentase realisasi penerimaan retribusi sewa rumah susun dibanding target yang ditetapkan."/>
            <filter val="Total skor SKM terhadap layanan pendidikan (TK dan SD) yang diukur dari persepsi masyarakat pengguna."/>
            <filter val="Jumlah paket yang dikirim di dalam negeri menggunakan layanan paket kilat khusus."/>
            <filter val="Jumlah stok atau persediaan pangan strategis yang dikelola oleh Pemerintah Kota untuk kebutuhan darurat dan stabilisasi pangan."/>
            <filter val="Jumlah kasus lingkungan hidup yang telah ditindaklanjuti dan diselesaikan oleh pemerintah daerah."/>
            <filter val="Jumlah penduduk per satuan luas wilayah dan distribusinya di Kemantren Ngampilan."/>
            <filter val="Jumlah kelompok Bina Keluarga Remaja aktif di Kota Yogyakarta."/>
            <filter val="Total rencana edukasi bagi SD dan SMP."/>
            <filter val="Persentase luas wilayah yang pemanfaatan ruangnya sesuai dengan rencana tata ruang wilayah (RTRW) dan zonasi yang ditetapkan pemerintah."/>
            <filter val="Pendapatan asli daerah selain pajak, retribusi, dan hasil pengelolaan kekayaan daerah yang dipisahkan, misalnya hasil penjualan aset, bunga deposito, dan denda."/>
            <filter val="Jumlah kasus perzinahan yang ditindak sesuai hukum."/>
            <filter val="Perbandingan antara jumlah penduduk laki-laki dengan jumlah penduduk perempuan dalam 100 penduduk perempuan."/>
            <filter val="Jumlah kasus pencurian kendaraan bermotor."/>
            <filter val="Jumlah kegiatan bimbingan intelektual atau konseling yang dilaksanakan untuk peningkatan SDM Pol PP dalam periode tertentu."/>
            <filter val="Proporsi balita yang memiliki status gizi normal sesuai standar WHO"/>
            <filter val="Jumlah seluruh Karangtaruna yang terdaftar."/>
            <filter val="Panjang total jalan yang memiliki saluran pembuangan air di sisi jalan."/>
            <filter val="Ukuran komposit yang menggambarkan kualitas perencanaan pembangunan daerah berdasarkan integrasi, konsistensi, dan efektivitas program."/>
            <filter val="Rasio antara rekomendasi pengawasan pembangunan sarana/prasarana yang ditindaklanjuti terhadap total rekomendasi di bidang itu."/>
            <filter val="Nilai COD di hilir Sungai Code."/>
            <filter val="Ukuran keberhasilan dalam penyusunan laporan keuangan daerah sesuai standar akuntansi pemerintah."/>
            <filter val="Jumlah IKM yang produk atau jasanya telah memenuhi standar mutu."/>
            <filter val="Nilai BOD di hilir Sungai Code."/>
            <filter val="Jumlah anggota polisi wanita di masing-masing unit Polsek/Polresta"/>
            <filter val="Banyaknya bayi meninggal sebelum mencapai usia 1 tahun di wilayah Kota Yogyakarta"/>
            <filter val="Nilai TSS di hilir Sungai Code."/>
            <filter val="Jumlah gedung kantor yang digunakan untuk pusat administrasi pemerintahan kabupaten atau kota."/>
            <filter val="Nilai capaian dari kerjasama antar daerah / lintas wilayah yang benar-benar direalisasikan."/>
            <filter val="Persentase pelaku usaha yang memiliki izin PPLH dibanding total usaha yang wajib berizin lingkungan."/>
            <filter val="Persentase balita (0–59 bln) dengan TB/umur &lt; −2 SD WHO terhadap total balita yang ditimbang."/>
            <filter val="Jumlah dokumen Rencana Pembangunan Jangka Menengah Daerah (RPJMD) yang telah ditetapkan melalui Peraturan Daerah."/>
            <filter val="Jumlah rekomendasi/tindakan dari pemeriksaan eksternal yang telah dilaksanakan atau diselesaikan."/>
            <filter val="Jumlah kelompok Bina Keluarga Lansia aktif di Kota Yogyakarta."/>
            <filter val="Industri besar."/>
            <filter val="Kelompok kegiatan ketahanan dan kesejahteraan keluarga di Kota Yogyakarta"/>
            <filter val="Rapat internal masing-masing fraksi partai anggota DPRD sesuai partai yang bersangkutan."/>
            <filter val="Jumlah sampel pangan yang memenuhi standar keamanan pangan berdasarkan hasil pengujian."/>
            <filter val="Jumlah kasus lain yang merugikan kekayaan negara."/>
            <filter val="Penerimaan daerah selain PAD, dana perimbangan, dan pembiayaan, yang sah menurut ketentuan peraturan perundangan."/>
            <filter val="Nilai hasil evaluasi atas implementasi Sistem Akuntabilitas Kinerja Instansi Pemerintah (SAKIP) oleh Inspektorat terhadap Dinas Pertanian dan Pangan."/>
            <filter val="Persentase anak berusia 0–17 tahun yang memiliki akta kelahiran dibandingkan dengan jumlah anak pada kelompok usia tersebut."/>
            <filter val="Jumlah MTs negeri yang tidak memenuhi standar kelayakan."/>
            <filter val="Energi listrik yang dijual ke pelanggan sosial dengan daya 450 VA sampai 200 kVA."/>
            <filter val="Indikator keterpaduan regulasi daerah terhadap regulasi di atasnya."/>
            <filter val="Persentase rata-rata capaian kinerja dari program-program pendukung sasaran SKPD dalam satu tahun anggaran."/>
            <filter val="Total klenteng yang digunakan umat Buddha."/>
            <filter val="Indikator yang menilai ketepatan dan efisiensi pengelolaan kas, penerimaan, dan pengeluaran daerah."/>
            <filter val="Penduduk usia kerja yang bekerja atau sedang mencari pekerjaan (termasuk sementara tidak bekerja)."/>
            <filter val="Jumlah IKM berdasarkan klasifikasi cabang industri sesuai KBLI."/>
            <filter val="Total nilai uang yang dikirim melalui surat pos dalam negeri jenis kilat khusus."/>
            <filter val="Persentase panjang jalan yang memiliki trotoar dan saluran air dengan lebar minimal 1,5 meter terhadap total panjang jalan."/>
            <filter val="Proporsi ibu nifas yang memperoleh minimal 3 kali pelayanan kesehatan"/>
            <filter val="Total pelanggan listrik untuk usaha."/>
            <filter val="Jumlah anggota koperasi berjenis kelamin laki-laki."/>
            <filter val="Banyaknya daging ayam dan unggas lain yang dikonsumsi (BPS)."/>
            <filter val="Total juru parkir yang memiliki izin resmi dari pemerintah daerah."/>
            <filter val="Wisatawan domestik yang mengunjungi museum."/>
            <filter val="Jumlah penerimaan daerah dari dana bagi hasil pajak yang berasal dari pemerintah pusat berdasarkan jenis pajak tertentu."/>
            <filter val="Persentase penyandang disabilitas terlantar yang menerima layanan rehabilitasi sosial dasar di luar panti."/>
            <filter val="Jumlah kasus pencurian dengan pemberatan (dengan ancaman kekerasan atau kerugian besar)."/>
            <filter val="Data lengkap mengenai kepemilikan dan status tanah milik pemerintah kota."/>
            <filter val="Jumlah penduduk usia ≥15 tahun yang menderita hipertensi dan telah dilayani oleh faskes"/>
            <filter val="Jumlah organisasi seni pertunjukan aktif di wilayah kota. (Sumber: Disbud)"/>
            <filter val="Jumlah dana yang benar-benar dibelanjakan oleh daerah selama periode anggaran."/>
            <filter val="Total rumah korban bencana yang menjadi sasaran program penanganan dan relokasi."/>
            <filter val="Indeks kepuasan terhadap layanan advokasi, perlindungan, KB dan pembangunan keluarga."/>
            <filter val="Kredit UMKM menurut sektor perdagangan besar &amp; eceran."/>
            <filter val="Kredit BPR yang dikategorikan lancar."/>
            <filter val="Proses dan pelaksanaan rekomendasi dari temuan BPK untuk perbaikan sesuai rekomendasi yang diberikan."/>
            <filter val="Banyaknya DTW yang memiliki sertifikat layanan prima."/>
            <filter val="Persentase anak berusia 0–17 tahun yang memiliki akta kelahiran sah dari total anak di kelompok usia tersebut."/>
            <filter val="Keputusan yang ditetapkan oleh pimpinan DPRD (ketua, wakil) terkait pengelolaan lembaga DPRD."/>
            <filter val="Jumlah perusahaan yang berstatus Penanaman Modal Asing (PMA) dan masih aktif beroperasi di wilayah tertentu. (Sumber: BPS, Kemendagri)"/>
            <filter val="Total ASN yang terdaftar mengikuti pendidikan atau pelatihan dalam periode tertentu."/>
            <filter val="Banyaknya bayi yang memiliki akta kelahiran resmi dari Disdukcapil."/>
            <filter val="Kontribusi energi dari kelompok sayur dan buah terhadap total AKE dibandingkan standar ideal."/>
            <filter val="Penduduk usia kerja yang tidak termasuk angkatan kerja, yaitu yang bersekolah, mengurus rumah tangga, atau kegiatan lain di luar pasar kerja."/>
            <filter val="Jumlah kantor kas BPR/BPRS."/>
            <filter val="Total tamu yang menginap di akomodasi resmi."/>
            <filter val="Jumlah fasilitas kesehatan dan kelurahan yang telah menginput data pengendalian penduduk berbasis gender ke sistem."/>
            <filter val="Rapat pleno DPRD yang dihadiri oleh seluruh anggota atau kuorum tertentu, digunakan untuk keputusan penting seperti pengesahan Perda, LKPJ, atau pengangkatan pejabat."/>
            <filter val="Dana yang bersumber dari APBN yang dialokasikan dengan tujuan pemerataan kemampuan keuangan antar daerah."/>
            <filter val="Nilai coli tinja di Hulu Sungai Winongo."/>
            <filter val="Persentase OPD yang memenuhi struktur, fungsi, dan tugas sesuai regulasi keistimewaan Yogyakarta."/>
            <filter val="Jumlah industri kecil dan menengah sektor pangan."/>
            <filter val="Nilai konsentrasi nitrogen dioksida (NO₂) di udara ambien yang diukur di titik tersebut."/>
            <filter val="Jumlah pasien DBD baru yang mendapatkan penanganan sesuai standar prosedur operasional"/>
            <filter val="Jumlah atau luas kawasan yang berpotensi terdampak kekeringan."/>
            <filter val="Jumlah personel Perlindungan Masyarakat (Linmas) di wilayah tertentu."/>
            <filter val="Jumlah rumah yang berada di wilayah yang dikembangkan SPALD-S."/>
            <filter val="Persentase TKSK (Tenaga Kesejahteraan Sosial Kecamatan) yang aktif dibanding jumlah keseluruhan TKSK."/>
            <filter val="Jemaah haji berusia 21–30 tahun menurut kecamatan."/>
            <filter val="Persentase rumah tangga yang memiliki dan menggunakan sistem pengelolaan air limbah domestik setempat seperti tangki septik kedap"/>
            <filter val="Jumlah perusahaan atau unit usaha bioskop yang beroperasi. (Sumber: Disbud, BPS)"/>
            <filter val="Regulasi internal legislatif yang dibuat oleh DPRD sendiri, bukan bersama kepala daerah."/>
            <filter val="Perkara korupsi yang diputus."/>
            <filter val="Jumlah energi yang benar-benar dikonsumsi masyarakat dibandingkan ketersediaannya."/>
            <filter val="Persentase tanah aset pemerintah kota yang telah terdaftar dan bersertifikat."/>
            <filter val="Saluran irigasi yang langsung mengalirkan air ke petak sawah."/>
            <filter val="Nilai capaian kegiatan penciptaan arsip dinamis sesuai standar ANRI."/>
            <filter val="Banyaknya penduduk berdasarkan jenis kelamin laki-laki dan perempuan di suatu wilayah pada periode tertentu (Sumber: BPS – Data Kependudukan, Kemendagri)."/>
            <filter val="Jumlah aduan, pertanyaan, usul, saran, dan informasi masyarakat yang ditindaklanjuti oleh perangkat daerah dalam waktu 2 x 24 jam."/>
            <filter val="Total pinjaman menurut sektor kemasyarakatan &amp; sosial budaya."/>
            <filter val="Persentase peningkatan jumlah pengecer obat hewan yang telah mendapatkan pembinaan dan pengawasan sesuai standar Kementerian Pertanian."/>
            <filter val="Panjang total jalan menurut jenis bahan permukaan jalan seperti aspal, kerikil, tanah, atau lainnya."/>
            <filter val="Energi listrik industri dengan daya lebih dari 200 kVA."/>
            <filter val="Nilai coli tinja di segmen tengah Sungai Code."/>
            <filter val="Klasifikasi hotel IV1 A-6."/>
            <filter val="Total jumlah bank umum milik pemerintah."/>
            <filter val="Persentase Rumah, Tempat Fasilitas  Umum (TFU), Tempat Pengolahan Pangan (TPP), Kualitas Air Minum memenuhi syarat kesehatan"/>
            <filter val="Total nilai uang yang dikirim melalui surat pos luar negeri jenis RLN."/>
            <filter val="Total anggota andalan Pramuka per kecamatan di Kota Yogyakarta."/>
            <filter val="Jumlah anggota polisi pria di masing-masing unit Polsek/Polresta."/>
            <filter val="Kegiatan DPRD turun ke daerah pemilihan (konstituen) untuk menyerap aspirasi masyarakat, menyampaikan laporan, dan diskusi kebijakan."/>
            <filter val="Total pelanggan listrik bisnis."/>
            <filter val="Persentase kelengkapan instrumen mutu dalam pelaksanaan asuhan keperawatan di fasilitas kesehatan"/>
            <filter val="Jumlah usaha mikro yang bergerak di bidang ekonomi kreatif seperti kuliner, desain, kriya, dan lainnya."/>
            <filter val="Banyaknya fasilitas kesehatan dan jejaring yang menjalin perjanjian kerja sama dengan BPJS"/>
            <filter val="Nilai survei kepuasan masyarakat umum terhadap kinerja dan layanan DPRD publik."/>
            <filter val="Total perkara yang terkait penyalahgunaan psikotropika yang ditangani aparat hukum."/>
            <filter val="Total konsumsi bawang putih sebagai bumbu makanan (BPS)."/>
            <filter val="Total pengeluaran kas dalam sistem pembayaran bank."/>
            <filter val="Total aplikasi yang direncanakan untuk dibangun sesuai dokumen perencanaan instansi."/>
            <filter val="Jumlah tenaga kesehatan yang mengikuti pelatihan dibanding target nakes yang dilatih × 5"/>
            <filter val="Persentase jumlah WKSBM (Wilayah/Kelompok Sistem Bina Masyarakat) yang aktif melakukan kegiatan kesejahteraan sosial dibandingkan jumlah keseluruhan WKSBM."/>
            <filter val="Total panjang seluruh talud (penahan tanah) yang tercatat di wilayah."/>
            <filter val="Persentase pemberian antibiotik pada kasus ISPA non pneumonia dibandingkan total kasus ISPA."/>
            <filter val="Kredit UMKM menurut sektor konstruksi."/>
            <filter val="Jumlah media cetak berbentuk surat kabar yang aktif terbit dan memiliki kantor redaksi di wilayah Kota Yogyakarta."/>
            <filter val="Persentase perubahan IHK tahun ke tahun untuk masing-masing kelompok pengeluaran rumah tangga di Kota Yogyakarta (Sumber: BPS)."/>
            <filter val="Jumlah kasus kejahatan siber lintas negara."/>
            <filter val="Nama atau jumlah lembaga yang telah menggunakan data pengendalian penduduk berbasis gender."/>
            <filter val="Total anggota Saka secara keseluruhan di wilayah tertentu."/>
            <filter val="Persentase rumah tangga yang terhubung dengan sistem pengelolaan air limbah terpusat (IPAL komunal atau kota)"/>
            <filter val="Jumlah perangkat daerah yang memperoleh penilaian baik pada laporan keuangannya."/>
            <filter val="Banyaknya penduduk usia lebih dari 17 tahun yang memiliki KTP Elektronik."/>
            <filter val="Total nilai investasi (PMA dan PMDN) yang terealisasi dalam rupiah. (Sumber: BPS, BKPM)"/>
            <filter val="Jumlah perempuan yang mengalami kekerasan dan dilaporkan ke lembaga layanan atau instansi terkait dalam periode tertentu."/>
            <filter val="Jumlah penduduk bekerja yang bidang pekerjaan utamanya termasuk dalam kelompok lapangan usaha sekunder meliputi pertambangan dan penggalian, industri pengolahan, energi, air bersih, pengelolaan limbah, dan konstruksi (Sumber: BPS – Sakernas, KBLI 2017)."/>
            <filter val="Total penyuluh agama non PNS."/>
            <filter val="Klasifikasi hotel IV1 A-2."/>
            <filter val="Jumlah kelahiran hidup yang dilahirkan oleh perempuan berusia 15–19 tahun dalam satu tahun kalender."/>
            <filter val="Banyaknya petani tanaman pangan yang menerapkan penggunaan pupuk/pestisida sesuai aturan."/>
            <filter val="Rata-rata jumlah urusan bidang mental spiritual yang memiliki kebijakan (Perda, Perwal, Kepwal) dibanding total urusan terkait."/>
            <filter val="Jumlah kebakaran yang melibatkan bangunan umum."/>
            <filter val="Total kelahiran hidup pada tahun berjalan (tahun n)"/>
            <filter val="Total listrik yang dijual kepada pelanggan di wilayah layanan PLN Kota Yogyakarta."/>
            <filter val="Klasifikasi hotel IV1 A-3."/>
            <filter val="Kepuasan masyarakat terhadap respons, kesiapsiagaan, dan layanan bencana yang diberikan BPBD daerah."/>
            <filter val="Jumlah kasus pelanggaran HAM lain yang tidak termasuk kategori di atas."/>
            <filter val="Total pinjaman menurut sektor kesehatan &amp; kegiatan sosial."/>
            <filter val="Total organisasi yang telah dicatat dalam sistem atau database resmi pemerintah daerah (baik terdaftar maupun dalam proses verifikasi) di wilayah Kota Yogyakarta."/>
            <filter val="Pungutan daerah atas pelayanan perizinan bagi usaha di bidang perikanan tangkap atau budidaya di wilayah daerah."/>
            <filter val="Total kontribusi masyarakat dalam bentuk tenaga, uang, dan barang yang digunakan untuk kegiatan pembangunan."/>
            <filter val="Jumlah jemaah haji Kota Yogyakarta  yang datang ke Puskesmas untuk melakukan pemeriksaan kesehatan"/>
            <filter val="Klasifikasi hotel IV1 A-4."/>
            <filter val="Total rencana dan realisasi penyuluhan di titik rawan kebakaran."/>
            <filter val="Total energi listrik yang dijual kepada pelanggan golongan sosial."/>
            <filter val="Kredit bank umum yang diberikan kepada sektor konstruksi."/>
            <filter val="Persentase kenaikan nilai DAK dari tahun sebelumnya."/>
            <filter val="Jumlah bantuan logistik yang disalurkan kepada korban kebakaran."/>
            <filter val="Persentase kontribusi energi dari bahan pangan hewani terhadap total konsumsi energi dibandingkan pola ideal."/>
            <filter val="Klasifikasi hotel IV1 A-5."/>
            <filter val="Jumlah balita yang diperkirakan menderita pneumonia menurut standar Kemenkes."/>
            <filter val="Kredit bank umum untuk sektor pengadaan listrik &amp; gas."/>
            <filter val="Persentase rumah tangga yang memiliki akses ke fasilitas sanitasi sesuai kategori layanan."/>
            <filter val="Jumlah koperasi yang bergerak dalam kegiatan pemasaran produk anggota."/>
            <filter val="Total tahanan/narapidana laki-laki di rumah tahanan."/>
            <filter val="Jumlah kelompok Bina Keluarga Balita aktif di Kota Yogyakarta."/>
            <filter val="Jumlah kejadian kebakaran yang terjadi dalam kota."/>
            <filter val="Indeks kepuasan masyarakat / pelaku usaha terhadap layanan dinas perindustrian, koperasi, UKM."/>
            <filter val="Jumlah kejadian longsor yang tercatat dalam periode tertentu."/>
            <filter val="Jumlah situs bersejarah yang telah dilestarikan dan dipelihara. (Sumber: Kemendikbudristek)"/>
            <filter val="Perbandingan jumlah sekolah menengah (SMA/SMK/MA) dengan jumlah penduduk usia 15–18 tahun (usia sekolah menengah) di wilayah tertentu (Sumber: BPS – Statistik Pendidikan)."/>
            <filter val="Jumlah keseluruhan alokasi anggaran Dana Keistimewaan (Danais) yang ditetapkan untuk Provinsi DIY sesuai dengan amanat UU No. 13 Tahun 2012 tentang Keistimewaan DIY, mencakup seluruh urusan keistimewaan."/>
            <filter val="Panjang jalan dengan bahan perkerasan selain aspal atau kerikil, seperti beton semen atau paving block."/>
            <filter val="Persentase layanan pengendalian dampak lalu lintas yang memenuhi standar waktu dan prosedur pelayanan."/>
            <filter val="Rasio layanan hukum yang diberikan masyarakat dibanding total permohonan layanan hukum."/>
            <filter val="Total perkara yang telah diputus oleh Pengadilan Agama Yogyakarta."/>
            <filter val="Total kegiatan manajemen dan rekayasa lalu lintas yang dilaksanakan selama satu tahun."/>
            <filter val="Satuan Polisi Pamong Praja di daerah, sebagai institusi penegak peraturan daerah dan ketertiban umum."/>
            <filter val="Permohonan perdata yang masuk bulan ini."/>
            <filter val="Jumlah seluruh gelandangan dan pengemis yang perlu mendapatkan layanan."/>
            <filter val="Jumlah kantor kas bank umum pemerintah."/>
            <filter val="Guru MI swasta."/>
            <filter val="Jumlah dinas/badan yang telah menggunakan sistem sandi komunikasi resmi. (Sumber: BSSN, Kominfo)"/>
            <filter val="Jumlah desa atau kelurahan yang berstatus desa budaya berdasarkan SK resmi. (Sumber: Disbud)"/>
            <filter val="Jumlah program dalam RPJMD yang dijadwalkan untuk dilaksanakan pada tahun anggaran tersebut."/>
            <filter val="Indeks kepuasan terhadap layanan sosial, ketenagakerjaan, perlindungan sosial dan layanan transmigrasi."/>
            <filter val="Banyaknya kasus penyakit hipertensi yang ditemukan dan/atau ditangani oleh fasilitas kesehatan"/>
            <filter val="Nilai hasil evaluasi Reformasi Birokrasi (RB) perangkat daerah dalam bentuk persentase yang ditetapkan oleh Inspektorat."/>
            <filter val="Jumlah kejadian kebakaran diklasifikasikan menurut penyebabnya."/>
            <filter val="Total sanggar Hindu."/>
            <filter val="Kerusakan atap bangunan akibat angin kencang, badai, atau gempa bumi."/>
            <filter val="Jumlah koperasi yang menjalankan usaha di bidang simpan pinjam."/>
            <filter val="Jumlah peserta didik MI negeri."/>
            <filter val="Realisasi hasil pelaksanaan program perangkat daerah bidang ekonomi dan SDA."/>
            <filter val="Jumlah kepala keluarga yang memiliki sistem pengelolaan air limbah domestik setempat"/>
            <filter val="Persentase kenaikan DBH antar daerah dari tahun sebelumnya."/>
            <filter val="Jumlah kasus pelanggaran HAM yang tercatat secara resmi."/>
            <filter val="Kondisi kualitas air di segmen hilir Sungai Code menurut parameter lingkungan hidup."/>
            <filter val="Jumlah pedagang los di pasar kelurahan."/>
            <filter val="Jumlah kasus yang mengganggu ketertiban umum tapi tidak termasuk tindak pidana berat."/>
            <filter val="Jumlah seluruh target peserta yang direncanakan mengikuti pelatihan jasa konstruksi dalam periode tertentu."/>
            <filter val="Banyaknya peserta aktif KB yang menggunakan pil kontrasepsi."/>
            <filter val="Persentase data kependudukan dan pengendalian penduduk yang terpilah menurut jenis kelamin dan tersedia secara resmi."/>
            <filter val="Jumlah panjang jalan dengan kondisi baik dan sedang (tidak rusak berat) sesuai kriteria Kementerian PUPR."/>
            <filter val="Skor penilaian tingkat keamanan informasi berdasarkan parameter kebijakan, tata kelola, dan sistem pengamanan data. (Sumber: BSSN, Kominfo)"/>
            <filter val="Jumlah kelurahan siaga yang memenuhi kriteria mandiri sesuai indikator nasional"/>
            <filter val="Total belanja pemerintah daerah yang dialokasikan untuk urusan kesehatan."/>
            <filter val="Panjang jalan yang tidak tercatat dalam klasifikasi kelas jalan tertentu."/>
            <filter val="Jumlah seluruh kendaraan bermotor yang secara regulasi wajib melakukan uji berkala (KIR)."/>
            <filter val="Klasifikasi hotel IV1 A-1."/>
            <filter val="Rancangan peraturan daerah yang diusulkan inisiatif oleh DPRD sendiri tanpa inisiatif kepala daerah."/>
            <filter val="Kredit BPR yang dikategorikan macet."/>
            <filter val="Pungutan daerah atas pelayanan pengujian kendaraan bermotor untuk memastikan kelayakan teknis operasionalnya."/>
            <filter val="Persentase pertambahan jumlah penduduk per tahun di wilayah Kemantren Jetis terhadap jumlah penduduk pada awal tahun."/>
          </filters>
        </filterColumn>
      </autoFilter>
    </customSheetView>
  </customSheetViews>
  <pageMargins left="0.708661417322835" right="0.708661417322835" top="0.748031496062992" bottom="0.748031496062992" header="0" footer="0"/>
  <pageSetup paperSize="14"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Sheets</Application>
  <HeadingPairs>
    <vt:vector size="2" baseType="variant">
      <vt:variant>
        <vt:lpstr>工作表</vt:lpstr>
      </vt:variant>
      <vt:variant>
        <vt:i4>2</vt:i4>
      </vt:variant>
    </vt:vector>
  </HeadingPairs>
  <TitlesOfParts>
    <vt:vector size="2" baseType="lpstr">
      <vt:lpstr>PRIORITAS</vt:lpstr>
      <vt:lpstr>STATISTIK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Rendal</dc:creator>
  <cp:lastModifiedBy>Maul Lia</cp:lastModifiedBy>
  <dcterms:created xsi:type="dcterms:W3CDTF">2024-06-26T05:30:00Z</dcterms:created>
  <dcterms:modified xsi:type="dcterms:W3CDTF">2025-10-27T01:17:15Z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AC6A03449F2745BC91C411B4A53D90CB_12</vt:lpwstr>
  </property>
  <property fmtid="{D5CDD505-2E9C-101B-9397-08002B2CF9AE}" pid="3" name="KSOProductBuildVer">
    <vt:lpwstr>1033-12.2.0.23131</vt:lpwstr>
  </property>
</Properties>
</file>